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30年度\39_財政状況資料集の作成\08_作成依頼（2回目）\04_完成版\"/>
    </mc:Choice>
  </mc:AlternateContent>
  <bookViews>
    <workbookView xWindow="0" yWindow="0" windowWidth="23040" windowHeight="92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AM34" i="10"/>
  <c r="C34" i="10"/>
  <c r="U34" i="10" l="1"/>
  <c r="U35" i="10" s="1"/>
  <c r="U36" i="10" s="1"/>
  <c r="BE34" i="10"/>
  <c r="BW34" i="10" s="1"/>
  <c r="BW35" i="10" s="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<sst xmlns="http://schemas.openxmlformats.org/spreadsheetml/2006/main" count="1127" uniqueCount="598">
  <si>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</si>
  <si>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</si>
  <si>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</si>
  <si>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</si>
  <si>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</si>
  <si>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</si>
  <si>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</si>
  <si>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</si>
  <si>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</si>
  <si>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</si>
  <si>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</si>
  <si>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</si>
  <si>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</si>
  <si>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</si>
  <si>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</si>
  <si>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</si>
  <si>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</si>
  <si>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</si>
  <si>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</si>
  <si>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</si>
  <si>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</si>
  <si>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</si>
  <si>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</si>
  <si>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</si>
  <si>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</si>
  <si>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</si>
  <si>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</si>
  <si>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</si>
  <si>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</si>
  <si>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</si>
  <si>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</si>
  <si>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</si>
  <si>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</si>
  <si>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</si>
  <si>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</si>
  <si>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</si>
  <si>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</si>
  <si>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</si>
  <si>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</si>
  <si>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</si>
  <si>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</si>
  <si>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</si>
  <si>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</si>
  <si>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</si>
  <si>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</si>
  <si>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</si>
  <si>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</si>
  <si>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</si>
  <si>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</si>
  <si>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</si>
  <si>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</si>
  <si>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</si>
  <si>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</si>
  <si>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</si>
  <si>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</si>
  <si>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</si>
  <si>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</si>
  <si>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</si>
  <si>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</si>
  <si>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</si>
  <si>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</si>
  <si>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</si>
  <si>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</si>
  <si>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</si>
  <si>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</si>
  <si>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</si>
  <si>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</si>
  <si>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</si>
  <si>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</si>
  <si>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</si>
  <si>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</si>
  <si>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</si>
  <si>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</si>
  <si>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</si>
  <si>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</si>
  <si>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</si>
  <si>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</si>
  <si>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</si>
  <si>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</si>
  <si>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</si>
  <si>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</si>
  <si>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</si>
  <si>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</si>
  <si>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</si>
  <si>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</si>
  <si>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</si>
  <si>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</si>
  <si>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</si>
  <si>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</si>
  <si>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</si>
  <si>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</si>
  <si>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</si>
  <si>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</si>
  <si>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</si>
  <si>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</si>
  <si>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</si>
  <si>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日の出町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</si>
  <si>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</si>
  <si>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</si>
  <si>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</si>
  <si>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</si>
  <si>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</si>
  <si>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</si>
  <si>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</si>
  <si>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</si>
  <si>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</si>
  <si>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</si>
  <si>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</si>
  <si>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</si>
  <si>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</si>
  <si>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</si>
  <si>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</si>
  <si>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</si>
  <si>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</si>
  <si>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</si>
  <si>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</si>
  <si>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</si>
  <si>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</si>
  <si>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</si>
  <si>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</si>
  <si>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</si>
  <si>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</si>
  <si>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</si>
  <si>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</si>
  <si>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</si>
  <si>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</si>
  <si>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</si>
  <si>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</si>
  <si>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</si>
  <si>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</si>
  <si>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</si>
  <si>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</si>
  <si>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</si>
  <si>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</si>
  <si>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</si>
  <si>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</si>
  <si>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</si>
  <si>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</si>
  <si>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</si>
  <si>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</si>
  <si>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</si>
  <si>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</si>
  <si>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</si>
  <si>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</si>
  <si>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</si>
  <si>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</si>
  <si>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</si>
  <si>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</si>
  <si>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</si>
  <si>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</si>
  <si>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</si>
  <si>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</si>
  <si>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</si>
  <si>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</si>
  <si>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</si>
  <si>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</si>
  <si>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</si>
  <si>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</si>
  <si>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</si>
  <si>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</si>
  <si>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</si>
  <si>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</si>
  <si>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</si>
  <si>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</si>
  <si>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</si>
  <si>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</si>
  <si>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</si>
  <si>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</si>
  <si>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</si>
  <si>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</si>
  <si>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</si>
  <si>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</si>
  <si>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</si>
  <si>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</si>
  <si>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</si>
  <si>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</si>
  <si>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</si>
  <si>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</si>
  <si>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</si>
  <si>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</si>
  <si>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</si>
  <si>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</si>
  <si>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</si>
  <si>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</si>
  <si>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</si>
  <si>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</si>
  <si>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</si>
  <si>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</si>
  <si>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</si>
  <si>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</si>
  <si>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</si>
  <si>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</si>
  <si>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</si>
  <si>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</si>
  <si>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</si>
  <si>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</si>
  <si>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</si>
  <si>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</si>
  <si>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</si>
  <si>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</si>
  <si>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</si>
  <si>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</si>
  <si>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</si>
  <si>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</si>
  <si>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</si>
  <si>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</si>
  <si>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</si>
  <si>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</si>
  <si>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</si>
  <si>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</si>
  <si>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東京都日の出町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</si>
  <si>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</si>
  <si>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</si>
  <si>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</si>
  <si>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</si>
  <si>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</si>
  <si>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</si>
  <si>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</si>
  <si>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</si>
  <si>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</si>
  <si>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</si>
  <si>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</si>
  <si>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</si>
  <si>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</si>
  <si>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</si>
  <si>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</si>
  <si>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</si>
  <si>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</si>
  <si>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</si>
  <si>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</si>
  <si>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</si>
  <si>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</si>
  <si>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</si>
  <si>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</si>
  <si>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</si>
  <si>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</si>
  <si>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</si>
  <si>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</si>
  <si>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</si>
  <si>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</si>
  <si>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</si>
  <si>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</si>
  <si>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</si>
  <si>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</si>
  <si>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</si>
  <si>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</si>
  <si>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</si>
  <si>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</si>
  <si>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</si>
  <si>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</si>
  <si>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</si>
  <si>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</si>
  <si>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</si>
  <si>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</si>
  <si>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</si>
  <si>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</si>
  <si>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</si>
  <si>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</si>
  <si>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</si>
  <si>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</si>
  <si>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</si>
  <si>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</si>
  <si>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</si>
  <si>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</si>
  <si>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</si>
  <si>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</si>
  <si>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</si>
  <si>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</si>
  <si>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</si>
  <si>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</si>
  <si>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</si>
  <si>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</si>
  <si>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</si>
  <si>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</si>
  <si>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</si>
  <si>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</si>
  <si>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</si>
  <si>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</si>
  <si>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</si>
  <si>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</si>
  <si>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</si>
  <si>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</si>
  <si>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</si>
  <si>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</si>
  <si>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</si>
  <si>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</si>
  <si>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</si>
  <si>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</si>
  <si>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</si>
  <si>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</si>
  <si>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</si>
  <si>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</si>
  <si>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</si>
  <si>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</si>
  <si>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</si>
  <si>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</si>
  <si>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</si>
  <si>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</si>
  <si>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</si>
  <si>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</si>
  <si>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</si>
  <si>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</si>
  <si>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</si>
  <si>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</si>
  <si>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</si>
  <si>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</si>
  <si>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</si>
  <si>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</si>
  <si>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</si>
  <si>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</si>
  <si>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</si>
  <si>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</si>
  <si>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</si>
  <si>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</si>
  <si>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</si>
  <si>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</si>
  <si>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</si>
  <si>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</si>
  <si>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</si>
  <si>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</si>
  <si>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</si>
  <si>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</si>
  <si>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</si>
  <si>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</si>
  <si>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</si>
  <si>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</si>
  <si>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</si>
  <si>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</si>
  <si>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</si>
  <si>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</si>
  <si>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</si>
  <si>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</si>
  <si>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</si>
  <si>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</si>
  <si>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</si>
  <si>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</si>
  <si>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</si>
  <si>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</si>
  <si>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</si>
  <si>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</si>
  <si>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</si>
  <si>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</si>
  <si>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</si>
  <si>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</si>
  <si>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</si>
  <si>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</si>
  <si>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</si>
  <si>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</si>
  <si>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</si>
  <si>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</si>
  <si>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</si>
  <si>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</si>
  <si>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</si>
  <si>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</si>
  <si>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</si>
  <si>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</si>
  <si>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</si>
  <si>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</si>
  <si>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</si>
  <si>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</si>
  <si>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東京都日の出町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</si>
  <si>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</si>
  <si>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</si>
  <si>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</si>
  <si>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</si>
  <si>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</si>
  <si>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</si>
  <si>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</si>
  <si>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</si>
  <si>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</si>
  <si>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</si>
  <si>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</si>
  <si>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</si>
  <si>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</si>
  <si>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</si>
  <si>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</si>
  <si>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</si>
  <si>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</si>
  <si>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</si>
  <si>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</si>
  <si>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</si>
  <si>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</si>
  <si>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</si>
  <si>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</si>
  <si>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</si>
  <si>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</si>
  <si>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</si>
  <si>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</si>
  <si>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</si>
  <si>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</si>
  <si>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</si>
  <si>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</si>
  <si>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</si>
  <si>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</si>
  <si>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</si>
  <si>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</si>
  <si>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</si>
  <si>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</si>
  <si>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</si>
  <si>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</si>
  <si>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</si>
  <si>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</si>
  <si>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</si>
  <si>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</si>
  <si>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</si>
  <si>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</si>
  <si>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</si>
  <si>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</si>
  <si>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</si>
  <si>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</si>
  <si>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</si>
  <si>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</si>
  <si>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</si>
  <si>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</si>
  <si>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</si>
  <si>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</si>
  <si>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</si>
  <si>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</si>
  <si>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</si>
  <si>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</si>
  <si>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</si>
  <si>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</si>
  <si>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</si>
  <si>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</si>
  <si>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</si>
  <si>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</si>
  <si>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</si>
  <si>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</si>
  <si>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</si>
  <si>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</si>
  <si>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</si>
  <si>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</si>
  <si>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</si>
  <si>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</si>
  <si>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</si>
  <si>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</si>
  <si>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</si>
  <si>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</si>
  <si>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</si>
  <si>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</si>
  <si>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</si>
  <si>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</si>
  <si>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</si>
  <si>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</si>
  <si>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</si>
  <si>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</si>
  <si>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</si>
  <si>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</si>
  <si>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</si>
  <si>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</si>
  <si>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</si>
  <si>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</si>
  <si>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</si>
  <si>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</si>
  <si>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</si>
  <si>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</si>
  <si>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</si>
  <si>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</si>
  <si>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</si>
  <si>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</si>
  <si>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</si>
  <si>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</si>
  <si>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</si>
  <si>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</si>
  <si>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</si>
  <si>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</si>
  <si>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</si>
  <si>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</si>
  <si>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</si>
  <si>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</si>
  <si>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</si>
  <si>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</si>
  <si>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</si>
  <si>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</si>
  <si>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</si>
  <si>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</si>
  <si>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</si>
  <si>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</si>
  <si>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</si>
  <si>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</si>
  <si>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</si>
  <si>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</si>
  <si>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</si>
  <si>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</si>
  <si>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</si>
  <si>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</si>
  <si>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</si>
  <si>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</si>
  <si>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</si>
  <si>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</si>
  <si>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</si>
  <si>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</si>
  <si>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</si>
  <si>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</si>
  <si>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</si>
  <si>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</si>
  <si>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</si>
  <si>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</si>
  <si>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</si>
  <si>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</si>
  <si>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</si>
  <si>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</si>
  <si>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</si>
  <si>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</si>
  <si>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</si>
  <si>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</si>
  <si>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</si>
  <si>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</si>
  <si>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</si>
  <si>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</si>
  <si>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</si>
  <si>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</si>
  <si>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</si>
  <si>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</si>
  <si>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</si>
  <si>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</si>
  <si>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</si>
  <si>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</si>
  <si>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</si>
  <si>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</si>
  <si>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</si>
  <si>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</si>
  <si>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</si>
  <si>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</si>
  <si>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</si>
  <si>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</si>
  <si>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</si>
  <si>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</si>
  <si>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</si>
  <si>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</si>
  <si>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</si>
  <si>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</si>
  <si>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</si>
  <si>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</si>
  <si>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</si>
  <si>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</si>
  <si>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</si>
  <si>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</si>
  <si>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</si>
  <si>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</si>
  <si>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</si>
  <si>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</si>
  <si>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</si>
  <si>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</si>
  <si>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</si>
  <si>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</si>
  <si>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4.32</t>
  </si>
  <si>
    <t>一般会計</t>
  </si>
  <si>
    <t>介護保険特別会計</t>
  </si>
  <si>
    <t>国民健康保険特別会計</t>
  </si>
  <si>
    <t>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</si>
  <si>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</si>
  <si>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</si>
  <si>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</si>
  <si>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</si>
  <si>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</si>
  <si>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</si>
  <si>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</si>
  <si>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</si>
  <si>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秋川流域斎場組合</t>
    <rPh sb="0" eb="2">
      <t>アキガワ</t>
    </rPh>
    <rPh sb="2" eb="4">
      <t>リュウイキ</t>
    </rPh>
    <rPh sb="4" eb="6">
      <t>サイジョウ</t>
    </rPh>
    <rPh sb="6" eb="8">
      <t>クミアイ</t>
    </rPh>
    <phoneticPr fontId="24"/>
  </si>
  <si>
    <t>西秋川衛生組合</t>
    <rPh sb="0" eb="1">
      <t>ニシ</t>
    </rPh>
    <rPh sb="1" eb="3">
      <t>アキガワ</t>
    </rPh>
    <rPh sb="3" eb="5">
      <t>エイセイ</t>
    </rPh>
    <rPh sb="5" eb="7">
      <t>クミアイ</t>
    </rPh>
    <phoneticPr fontId="24"/>
  </si>
  <si>
    <t>阿伎留病院企業団</t>
    <rPh sb="0" eb="1">
      <t>ア</t>
    </rPh>
    <rPh sb="1" eb="2">
      <t>キ</t>
    </rPh>
    <rPh sb="2" eb="3">
      <t>ル</t>
    </rPh>
    <rPh sb="3" eb="5">
      <t>ビョウイン</t>
    </rPh>
    <rPh sb="5" eb="7">
      <t>キギョウ</t>
    </rPh>
    <rPh sb="7" eb="8">
      <t>ダン</t>
    </rPh>
    <phoneticPr fontId="24"/>
  </si>
  <si>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4"/>
  </si>
  <si>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4"/>
  </si>
  <si>
    <t>東京都市町村職員退職手当組合</t>
  </si>
  <si>
    <t>東京都町村議会議員公務災害補償等組合</t>
  </si>
  <si>
    <t>東京都後期高齢者医療広域連合(一般会計）</t>
  </si>
  <si>
    <t>東京都後期高齢者医療広域連合(後期高齢者医療特別会計）</t>
  </si>
  <si>
    <t>日の出町土地開発公社</t>
    <rPh sb="0" eb="1">
      <t>ヒ</t>
    </rPh>
    <rPh sb="2" eb="4">
      <t>デマチ</t>
    </rPh>
    <rPh sb="4" eb="6">
      <t>トチ</t>
    </rPh>
    <rPh sb="6" eb="8">
      <t>カイハツ</t>
    </rPh>
    <rPh sb="8" eb="10">
      <t>コウシャ</t>
    </rPh>
    <phoneticPr fontId="5"/>
  </si>
  <si>
    <t>日の出町サービス総合センター</t>
    <rPh sb="0" eb="1">
      <t>ヒ</t>
    </rPh>
    <rPh sb="2" eb="4">
      <t>デマチ</t>
    </rPh>
    <rPh sb="8" eb="10">
      <t>ソウゴウ</t>
    </rPh>
    <phoneticPr fontId="5"/>
  </si>
  <si>
    <t>○</t>
  </si>
  <si>
    <t>-</t>
    <phoneticPr fontId="2"/>
  </si>
  <si>
    <t>-</t>
    <phoneticPr fontId="2"/>
  </si>
  <si>
    <t>-</t>
    <phoneticPr fontId="2"/>
  </si>
  <si>
    <t>-</t>
    <phoneticPr fontId="2"/>
  </si>
  <si>
    <t>-</t>
    <phoneticPr fontId="2"/>
  </si>
  <si>
    <t>-</t>
    <phoneticPr fontId="2"/>
  </si>
  <si>
    <t>-</t>
    <phoneticPr fontId="2"/>
  </si>
  <si>
    <t>社会資本等整備基金</t>
    <rPh sb="0" eb="2">
      <t>シャカイ</t>
    </rPh>
    <rPh sb="2" eb="4">
      <t>シホン</t>
    </rPh>
    <rPh sb="4" eb="5">
      <t>トウ</t>
    </rPh>
    <rPh sb="5" eb="7">
      <t>セイビ</t>
    </rPh>
    <rPh sb="7" eb="9">
      <t>キキン</t>
    </rPh>
    <phoneticPr fontId="18"/>
  </si>
  <si>
    <t>三吉野桜木地区整備基金</t>
    <rPh sb="0" eb="3">
      <t>ミヨシノ</t>
    </rPh>
    <rPh sb="3" eb="5">
      <t>サクラギ</t>
    </rPh>
    <rPh sb="5" eb="7">
      <t>チク</t>
    </rPh>
    <rPh sb="7" eb="9">
      <t>セイビ</t>
    </rPh>
    <rPh sb="9" eb="11">
      <t>キキン</t>
    </rPh>
    <phoneticPr fontId="18"/>
  </si>
  <si>
    <t>福祉振興基金</t>
    <rPh sb="0" eb="2">
      <t>フクシ</t>
    </rPh>
    <rPh sb="2" eb="4">
      <t>シンコウ</t>
    </rPh>
    <rPh sb="4" eb="6">
      <t>キキン</t>
    </rPh>
    <phoneticPr fontId="18"/>
  </si>
  <si>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</si>
  <si>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</si>
  <si>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</si>
  <si>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</si>
  <si>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</si>
  <si>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</si>
  <si>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</si>
  <si>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</si>
  <si>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</si>
  <si>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</si>
  <si>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</si>
  <si>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</si>
  <si>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</si>
  <si>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</si>
  <si>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</si>
  <si>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地方債の新規発行の抑制に加え、歳出削減に伴う基金残高の増により、将来負担比率は減少傾向にある。
また、類似団体と比較しても、低い水準にある。
一方、有形固定資産減価償却率については、類似団体平均を下回るも、上昇傾向にある。
町内学校施設の多くが1970年代後半～1980年代前半に建設されており、いずれも有形固定資産減価償却率70％を超えていることが要因のひとつとして挙げられる。</t>
    <rPh sb="74" eb="76">
      <t>ユウケイ</t>
    </rPh>
    <rPh sb="98" eb="100">
      <t>シタマワ</t>
    </rPh>
    <phoneticPr fontId="5"/>
  </si>
  <si>
    <t>臨時財政対策債以外の通常事業債について、投資的事業の計画、財源調整に配慮し最小限の地方債活用に留めてきたことにより、地方債残高及び元利償還金はピークを過ぎ減少傾向にある。
平成30年度以降、一般会計において臨時財政対策債の償還額増を主な要因とした公債費の増加が見込まれるものの、特別会計における公債費の減に基づく準元利償還金の減により
実質公債費比率も減少傾向にある。</t>
    <rPh sb="95" eb="97">
      <t>イッパン</t>
    </rPh>
    <rPh sb="97" eb="99">
      <t>カイケイ</t>
    </rPh>
    <rPh sb="139" eb="141">
      <t>トクベツ</t>
    </rPh>
    <rPh sb="141" eb="143">
      <t>カイケイ</t>
    </rPh>
    <rPh sb="147" eb="150">
      <t>コウサイヒ</t>
    </rPh>
    <rPh sb="151" eb="152">
      <t>ゲン</t>
    </rPh>
    <rPh sb="153" eb="154">
      <t>モト</t>
    </rPh>
    <rPh sb="156" eb="157">
      <t>ジュン</t>
    </rPh>
    <rPh sb="157" eb="159">
      <t>ガンリ</t>
    </rPh>
    <rPh sb="159" eb="162">
      <t>ショウカンキン</t>
    </rPh>
    <rPh sb="163" eb="164">
      <t>ゲン</t>
    </rPh>
    <rPh sb="168" eb="170">
      <t>ジッシツ</t>
    </rPh>
    <rPh sb="170" eb="173">
      <t>コウサイヒ</t>
    </rPh>
    <rPh sb="173" eb="175">
      <t>ヒリツ</t>
    </rPh>
    <rPh sb="176" eb="178">
      <t>ゲンショウ</t>
    </rPh>
    <rPh sb="178" eb="180">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</si>
</sst>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extLst>
            <c:ext xmlns:c16="http://schemas.microsoft.com/office/drawing/2014/chart" uri="{C3380CC4-5D6E-409C-BE32-E72D297353CC}">
              <c16:uniqueId val="{00000000-C79A-4EB0-B501-3FF37C5D18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61260</c:v>
                </c:pt>
                <c:pt idx="1">
                  <c:v>43739</c:v>
                </c:pt>
                <c:pt idx="2">
                  <c:v>40497</c:v>
                </c:pt>
                <c:pt idx="3">
                  <c:v>40284</c:v>
                </c:pt>
                <c:pt idx="4">
                  <c:v>32252</c:v>
                </c:pt>
              </c:numCache>
            </c:numRef>
          </c:val>
          <c:smooth val="0"/>
          <c:extLst>
            <c:ext xmlns:c16="http://schemas.microsoft.com/office/drawing/2014/chart" uri="{C3380CC4-5D6E-409C-BE32-E72D297353CC}">
              <c16:uniqueId val="{00000001-C79A-4EB0-B501-3FF37C5D181D}"/>
            </c:ext>
          </c:extLst>
        </c:ser>
        <c:dLbls>
          <c:showLegendKey val="0"/>
          <c:showVal val="0"/>
          <c:showCatName val="0"/>
          <c:showSerName val="0"/>
          <c:showPercent val="0"/>
          <c:showBubbleSize val="0"/>
        </c:dLbls>
        <c:marker val="1"/>
        <c:smooth val="0"/>
        <c:axId val="232234152"/>
        <c:axId val="232234544"/>
      </c:lineChart>
      <c:catAx>
        <c:axId val="232234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2234544"/>
        <c:crosses val="autoZero"/>
        <c:auto val="1"/>
        <c:lblAlgn val="ctr"/>
        <c:lblOffset val="100"/>
        <c:tickLblSkip val="1"/>
        <c:tickMarkSkip val="1"/>
        <c:noMultiLvlLbl val="0"/>
      </c:catAx>
      <c:valAx>
        <c:axId val="23223454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2234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5.55</c:v>
                </c:pt>
                <c:pt idx="1">
                  <c:v>5.81</c:v>
                </c:pt>
                <c:pt idx="2">
                  <c:v>5.79</c:v>
                </c:pt>
                <c:pt idx="3">
                  <c:v>9.42</c:v>
                </c:pt>
                <c:pt idx="4">
                  <c:v>5.5</c:v>
                </c:pt>
              </c:numCache>
            </c:numRef>
          </c:val>
          <c:extLst>
            <c:ext xmlns:c16="http://schemas.microsoft.com/office/drawing/2014/chart" uri="{C3380CC4-5D6E-409C-BE32-E72D297353CC}">
              <c16:uniqueId val="{00000000-E9EC-499D-9D5E-09EEBF0914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29.14</c:v>
                </c:pt>
                <c:pt idx="1">
                  <c:v>32.57</c:v>
                </c:pt>
                <c:pt idx="2">
                  <c:v>28.21</c:v>
                </c:pt>
                <c:pt idx="3">
                  <c:v>31.27</c:v>
                </c:pt>
                <c:pt idx="4">
                  <c:v>34.979999999999997</c:v>
                </c:pt>
              </c:numCache>
            </c:numRef>
          </c:val>
          <c:extLst>
            <c:ext xmlns:c16="http://schemas.microsoft.com/office/drawing/2014/chart" uri="{C3380CC4-5D6E-409C-BE32-E72D297353CC}">
              <c16:uniqueId val="{00000001-E9EC-499D-9D5E-09EEBF09147C}"/>
            </c:ext>
          </c:extLst>
        </c:ser>
        <c:dLbls>
          <c:showLegendKey val="0"/>
          <c:showVal val="0"/>
          <c:showCatName val="0"/>
          <c:showSerName val="0"/>
          <c:showPercent val="0"/>
          <c:showBubbleSize val="0"/>
        </c:dLbls>
        <c:gapWidth val="250"/>
        <c:overlap val="100"/>
        <c:axId val="232232192"/>
        <c:axId val="232231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2.6</c:v>
                </c:pt>
                <c:pt idx="1">
                  <c:v>4.3600000000000003</c:v>
                </c:pt>
                <c:pt idx="2">
                  <c:v>-4.32</c:v>
                </c:pt>
                <c:pt idx="3">
                  <c:v>6.18</c:v>
                </c:pt>
                <c:pt idx="4">
                  <c:v>0.57999999999999996</c:v>
                </c:pt>
              </c:numCache>
            </c:numRef>
          </c:val>
          <c:smooth val="0"/>
          <c:extLst>
            <c:ext xmlns:c16="http://schemas.microsoft.com/office/drawing/2014/chart" uri="{C3380CC4-5D6E-409C-BE32-E72D297353CC}">
              <c16:uniqueId val="{00000002-E9EC-499D-9D5E-09EEBF09147C}"/>
            </c:ext>
          </c:extLst>
        </c:ser>
        <c:dLbls>
          <c:showLegendKey val="0"/>
          <c:showVal val="0"/>
          <c:showCatName val="0"/>
          <c:showSerName val="0"/>
          <c:showPercent val="0"/>
          <c:showBubbleSize val="0"/>
        </c:dLbls>
        <c:marker val="1"/>
        <c:smooth val="0"/>
        <c:axId val="232232192"/>
        <c:axId val="232231016"/>
      </c:lineChart>
      <c:catAx>
        <c:axId val="23223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2231016"/>
        <c:crosses val="autoZero"/>
        <c:auto val="1"/>
        <c:lblAlgn val="ctr"/>
        <c:lblOffset val="100"/>
        <c:tickLblSkip val="1"/>
        <c:tickMarkSkip val="1"/>
        <c:noMultiLvlLbl val="0"/>
      </c:catAx>
      <c:valAx>
        <c:axId val="232231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232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33C-461A-90EC-15732E3940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33C-461A-90EC-15732E39401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33C-461A-90EC-15732E39401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33C-461A-90EC-15732E39401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233C-461A-90EC-15732E39401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0.13</c:v>
                </c:pt>
                <c:pt idx="2">
                  <c:v>#N/A</c:v>
                </c:pt>
                <c:pt idx="3">
                  <c:v>0.1</c:v>
                </c:pt>
                <c:pt idx="4">
                  <c:v>#N/A</c:v>
                </c:pt>
                <c:pt idx="5">
                  <c:v>0.12</c:v>
                </c:pt>
                <c:pt idx="6">
                  <c:v>#N/A</c:v>
                </c:pt>
                <c:pt idx="7">
                  <c:v>0.11</c:v>
                </c:pt>
                <c:pt idx="8">
                  <c:v>#N/A</c:v>
                </c:pt>
                <c:pt idx="9">
                  <c:v>0.16</c:v>
                </c:pt>
              </c:numCache>
            </c:numRef>
          </c:val>
          <c:extLst>
            <c:ext xmlns:c16="http://schemas.microsoft.com/office/drawing/2014/chart" uri="{C3380CC4-5D6E-409C-BE32-E72D297353CC}">
              <c16:uniqueId val="{00000005-233C-461A-90EC-15732E394015}"/>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0.87</c:v>
                </c:pt>
                <c:pt idx="2">
                  <c:v>#N/A</c:v>
                </c:pt>
                <c:pt idx="3">
                  <c:v>0.7</c:v>
                </c:pt>
                <c:pt idx="4">
                  <c:v>#N/A</c:v>
                </c:pt>
                <c:pt idx="5">
                  <c:v>0.46</c:v>
                </c:pt>
                <c:pt idx="6">
                  <c:v>#N/A</c:v>
                </c:pt>
                <c:pt idx="7">
                  <c:v>0.35</c:v>
                </c:pt>
                <c:pt idx="8">
                  <c:v>#N/A</c:v>
                </c:pt>
                <c:pt idx="9">
                  <c:v>0.54</c:v>
                </c:pt>
              </c:numCache>
            </c:numRef>
          </c:val>
          <c:extLst>
            <c:ext xmlns:c16="http://schemas.microsoft.com/office/drawing/2014/chart" uri="{C3380CC4-5D6E-409C-BE32-E72D297353CC}">
              <c16:uniqueId val="{00000006-233C-461A-90EC-15732E39401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1.83</c:v>
                </c:pt>
                <c:pt idx="2">
                  <c:v>#N/A</c:v>
                </c:pt>
                <c:pt idx="3">
                  <c:v>2.2999999999999998</c:v>
                </c:pt>
                <c:pt idx="4">
                  <c:v>#N/A</c:v>
                </c:pt>
                <c:pt idx="5">
                  <c:v>1.51</c:v>
                </c:pt>
                <c:pt idx="6">
                  <c:v>#N/A</c:v>
                </c:pt>
                <c:pt idx="7">
                  <c:v>1.43</c:v>
                </c:pt>
                <c:pt idx="8">
                  <c:v>#N/A</c:v>
                </c:pt>
                <c:pt idx="9">
                  <c:v>0.75</c:v>
                </c:pt>
              </c:numCache>
            </c:numRef>
          </c:val>
          <c:extLst>
            <c:ext xmlns:c16="http://schemas.microsoft.com/office/drawing/2014/chart" uri="{C3380CC4-5D6E-409C-BE32-E72D297353CC}">
              <c16:uniqueId val="{00000007-233C-461A-90EC-15732E394015}"/>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0.83</c:v>
                </c:pt>
                <c:pt idx="2">
                  <c:v>#N/A</c:v>
                </c:pt>
                <c:pt idx="3">
                  <c:v>1.34</c:v>
                </c:pt>
                <c:pt idx="4">
                  <c:v>#N/A</c:v>
                </c:pt>
                <c:pt idx="5">
                  <c:v>1.23</c:v>
                </c:pt>
                <c:pt idx="6">
                  <c:v>#N/A</c:v>
                </c:pt>
                <c:pt idx="7">
                  <c:v>1.66</c:v>
                </c:pt>
                <c:pt idx="8">
                  <c:v>#N/A</c:v>
                </c:pt>
                <c:pt idx="9">
                  <c:v>2.5499999999999998</c:v>
                </c:pt>
              </c:numCache>
            </c:numRef>
          </c:val>
          <c:extLst>
            <c:ext xmlns:c16="http://schemas.microsoft.com/office/drawing/2014/chart" uri="{C3380CC4-5D6E-409C-BE32-E72D297353CC}">
              <c16:uniqueId val="{00000008-233C-461A-90EC-15732E39401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5.54</c:v>
                </c:pt>
                <c:pt idx="2">
                  <c:v>#N/A</c:v>
                </c:pt>
                <c:pt idx="3">
                  <c:v>5.8</c:v>
                </c:pt>
                <c:pt idx="4">
                  <c:v>#N/A</c:v>
                </c:pt>
                <c:pt idx="5">
                  <c:v>5.79</c:v>
                </c:pt>
                <c:pt idx="6">
                  <c:v>#N/A</c:v>
                </c:pt>
                <c:pt idx="7">
                  <c:v>9.41</c:v>
                </c:pt>
                <c:pt idx="8">
                  <c:v>#N/A</c:v>
                </c:pt>
                <c:pt idx="9">
                  <c:v>5.5</c:v>
                </c:pt>
              </c:numCache>
            </c:numRef>
          </c:val>
          <c:extLst>
            <c:ext xmlns:c16="http://schemas.microsoft.com/office/drawing/2014/chart" uri="{C3380CC4-5D6E-409C-BE32-E72D297353CC}">
              <c16:uniqueId val="{00000009-233C-461A-90EC-15732E394015}"/>
            </c:ext>
          </c:extLst>
        </c:ser>
        <c:dLbls>
          <c:showLegendKey val="0"/>
          <c:showVal val="0"/>
          <c:showCatName val="0"/>
          <c:showSerName val="0"/>
          <c:showPercent val="0"/>
          <c:showBubbleSize val="0"/>
        </c:dLbls>
        <c:gapWidth val="150"/>
        <c:overlap val="100"/>
        <c:axId val="232232976"/>
        <c:axId val="344147816"/>
      </c:barChart>
      <c:catAx>
        <c:axId val="23223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4147816"/>
        <c:crosses val="autoZero"/>
        <c:auto val="1"/>
        <c:lblAlgn val="ctr"/>
        <c:lblOffset val="100"/>
        <c:tickLblSkip val="1"/>
        <c:tickMarkSkip val="1"/>
        <c:noMultiLvlLbl val="0"/>
      </c:catAx>
      <c:valAx>
        <c:axId val="344147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232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811</c:v>
                </c:pt>
                <c:pt idx="5">
                  <c:v>780</c:v>
                </c:pt>
                <c:pt idx="8">
                  <c:v>796</c:v>
                </c:pt>
                <c:pt idx="11">
                  <c:v>851</c:v>
                </c:pt>
                <c:pt idx="14">
                  <c:v>855</c:v>
                </c:pt>
              </c:numCache>
            </c:numRef>
          </c:val>
          <c:extLst>
            <c:ext xmlns:c16="http://schemas.microsoft.com/office/drawing/2014/chart" uri="{C3380CC4-5D6E-409C-BE32-E72D297353CC}">
              <c16:uniqueId val="{00000000-037A-475A-9AC4-7A96408DBE1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37A-475A-9AC4-7A96408DBE1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37A-475A-9AC4-7A96408DBE1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90</c:v>
                </c:pt>
                <c:pt idx="3">
                  <c:v>117</c:v>
                </c:pt>
                <c:pt idx="6">
                  <c:v>122</c:v>
                </c:pt>
                <c:pt idx="9">
                  <c:v>137</c:v>
                </c:pt>
                <c:pt idx="12">
                  <c:v>138</c:v>
                </c:pt>
              </c:numCache>
            </c:numRef>
          </c:val>
          <c:extLst>
            <c:ext xmlns:c16="http://schemas.microsoft.com/office/drawing/2014/chart" uri="{C3380CC4-5D6E-409C-BE32-E72D297353CC}">
              <c16:uniqueId val="{00000003-037A-475A-9AC4-7A96408DBE1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331</c:v>
                </c:pt>
                <c:pt idx="3">
                  <c:v>357</c:v>
                </c:pt>
                <c:pt idx="6">
                  <c:v>343</c:v>
                </c:pt>
                <c:pt idx="9">
                  <c:v>364</c:v>
                </c:pt>
                <c:pt idx="12">
                  <c:v>364</c:v>
                </c:pt>
              </c:numCache>
            </c:numRef>
          </c:val>
          <c:extLst>
            <c:ext xmlns:c16="http://schemas.microsoft.com/office/drawing/2014/chart" uri="{C3380CC4-5D6E-409C-BE32-E72D297353CC}">
              <c16:uniqueId val="{00000004-037A-475A-9AC4-7A96408DBE1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7A-475A-9AC4-7A96408DBE1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37A-475A-9AC4-7A96408DBE1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613</c:v>
                </c:pt>
                <c:pt idx="3">
                  <c:v>562</c:v>
                </c:pt>
                <c:pt idx="6">
                  <c:v>563</c:v>
                </c:pt>
                <c:pt idx="9">
                  <c:v>510</c:v>
                </c:pt>
                <c:pt idx="12">
                  <c:v>531</c:v>
                </c:pt>
              </c:numCache>
            </c:numRef>
          </c:val>
          <c:extLst>
            <c:ext xmlns:c16="http://schemas.microsoft.com/office/drawing/2014/chart" uri="{C3380CC4-5D6E-409C-BE32-E72D297353CC}">
              <c16:uniqueId val="{00000007-037A-475A-9AC4-7A96408DBE1D}"/>
            </c:ext>
          </c:extLst>
        </c:ser>
        <c:dLbls>
          <c:showLegendKey val="0"/>
          <c:showVal val="0"/>
          <c:showCatName val="0"/>
          <c:showSerName val="0"/>
          <c:showPercent val="0"/>
          <c:showBubbleSize val="0"/>
        </c:dLbls>
        <c:gapWidth val="100"/>
        <c:overlap val="100"/>
        <c:axId val="344149776"/>
        <c:axId val="344148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223</c:v>
                </c:pt>
                <c:pt idx="2">
                  <c:v>#N/A</c:v>
                </c:pt>
                <c:pt idx="3">
                  <c:v>#N/A</c:v>
                </c:pt>
                <c:pt idx="4">
                  <c:v>256</c:v>
                </c:pt>
                <c:pt idx="5">
                  <c:v>#N/A</c:v>
                </c:pt>
                <c:pt idx="6">
                  <c:v>#N/A</c:v>
                </c:pt>
                <c:pt idx="7">
                  <c:v>232</c:v>
                </c:pt>
                <c:pt idx="8">
                  <c:v>#N/A</c:v>
                </c:pt>
                <c:pt idx="9">
                  <c:v>#N/A</c:v>
                </c:pt>
                <c:pt idx="10">
                  <c:v>160</c:v>
                </c:pt>
                <c:pt idx="11">
                  <c:v>#N/A</c:v>
                </c:pt>
                <c:pt idx="12">
                  <c:v>#N/A</c:v>
                </c:pt>
                <c:pt idx="13">
                  <c:v>178</c:v>
                </c:pt>
                <c:pt idx="14">
                  <c:v>#N/A</c:v>
                </c:pt>
              </c:numCache>
            </c:numRef>
          </c:val>
          <c:smooth val="0"/>
          <c:extLst>
            <c:ext xmlns:c16="http://schemas.microsoft.com/office/drawing/2014/chart" uri="{C3380CC4-5D6E-409C-BE32-E72D297353CC}">
              <c16:uniqueId val="{00000008-037A-475A-9AC4-7A96408DBE1D}"/>
            </c:ext>
          </c:extLst>
        </c:ser>
        <c:dLbls>
          <c:showLegendKey val="0"/>
          <c:showVal val="0"/>
          <c:showCatName val="0"/>
          <c:showSerName val="0"/>
          <c:showPercent val="0"/>
          <c:showBubbleSize val="0"/>
        </c:dLbls>
        <c:marker val="1"/>
        <c:smooth val="0"/>
        <c:axId val="344149776"/>
        <c:axId val="344148208"/>
      </c:lineChart>
      <c:catAx>
        <c:axId val="34414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4148208"/>
        <c:crosses val="autoZero"/>
        <c:auto val="1"/>
        <c:lblAlgn val="ctr"/>
        <c:lblOffset val="100"/>
        <c:tickLblSkip val="1"/>
        <c:tickMarkSkip val="1"/>
        <c:noMultiLvlLbl val="0"/>
      </c:catAx>
      <c:valAx>
        <c:axId val="344148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414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7848</c:v>
                </c:pt>
                <c:pt idx="5">
                  <c:v>7792</c:v>
                </c:pt>
                <c:pt idx="8">
                  <c:v>7682</c:v>
                </c:pt>
                <c:pt idx="11">
                  <c:v>7623</c:v>
                </c:pt>
                <c:pt idx="14">
                  <c:v>7541</c:v>
                </c:pt>
              </c:numCache>
            </c:numRef>
          </c:val>
          <c:extLst>
            <c:ext xmlns:c16="http://schemas.microsoft.com/office/drawing/2014/chart" uri="{C3380CC4-5D6E-409C-BE32-E72D297353CC}">
              <c16:uniqueId val="{00000000-82C1-411C-A3F5-729DF7D594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2078</c:v>
                </c:pt>
                <c:pt idx="5">
                  <c:v>1939</c:v>
                </c:pt>
                <c:pt idx="8">
                  <c:v>1842</c:v>
                </c:pt>
                <c:pt idx="11">
                  <c:v>1817</c:v>
                </c:pt>
                <c:pt idx="14">
                  <c:v>1774</c:v>
                </c:pt>
              </c:numCache>
            </c:numRef>
          </c:val>
          <c:extLst>
            <c:ext xmlns:c16="http://schemas.microsoft.com/office/drawing/2014/chart" uri="{C3380CC4-5D6E-409C-BE32-E72D297353CC}">
              <c16:uniqueId val="{00000001-82C1-411C-A3F5-729DF7D594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1727</c:v>
                </c:pt>
                <c:pt idx="5">
                  <c:v>1952</c:v>
                </c:pt>
                <c:pt idx="8">
                  <c:v>1853</c:v>
                </c:pt>
                <c:pt idx="11">
                  <c:v>1981</c:v>
                </c:pt>
                <c:pt idx="14">
                  <c:v>2276</c:v>
                </c:pt>
              </c:numCache>
            </c:numRef>
          </c:val>
          <c:extLst>
            <c:ext xmlns:c16="http://schemas.microsoft.com/office/drawing/2014/chart" uri="{C3380CC4-5D6E-409C-BE32-E72D297353CC}">
              <c16:uniqueId val="{00000002-82C1-411C-A3F5-729DF7D594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2C1-411C-A3F5-729DF7D594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2C1-411C-A3F5-729DF7D594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C1-411C-A3F5-729DF7D594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833</c:v>
                </c:pt>
                <c:pt idx="3">
                  <c:v>726</c:v>
                </c:pt>
                <c:pt idx="6">
                  <c:v>688</c:v>
                </c:pt>
                <c:pt idx="9">
                  <c:v>751</c:v>
                </c:pt>
                <c:pt idx="12">
                  <c:v>740</c:v>
                </c:pt>
              </c:numCache>
            </c:numRef>
          </c:val>
          <c:extLst>
            <c:ext xmlns:c16="http://schemas.microsoft.com/office/drawing/2014/chart" uri="{C3380CC4-5D6E-409C-BE32-E72D297353CC}">
              <c16:uniqueId val="{00000006-82C1-411C-A3F5-729DF7D594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2059</c:v>
                </c:pt>
                <c:pt idx="3">
                  <c:v>2035</c:v>
                </c:pt>
                <c:pt idx="6">
                  <c:v>1883</c:v>
                </c:pt>
                <c:pt idx="9">
                  <c:v>1881</c:v>
                </c:pt>
                <c:pt idx="12">
                  <c:v>1788</c:v>
                </c:pt>
              </c:numCache>
            </c:numRef>
          </c:val>
          <c:extLst>
            <c:ext xmlns:c16="http://schemas.microsoft.com/office/drawing/2014/chart" uri="{C3380CC4-5D6E-409C-BE32-E72D297353CC}">
              <c16:uniqueId val="{00000007-82C1-411C-A3F5-729DF7D594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3346</c:v>
                </c:pt>
                <c:pt idx="3">
                  <c:v>3196</c:v>
                </c:pt>
                <c:pt idx="6">
                  <c:v>3068</c:v>
                </c:pt>
                <c:pt idx="9">
                  <c:v>2978</c:v>
                </c:pt>
                <c:pt idx="12">
                  <c:v>2825</c:v>
                </c:pt>
              </c:numCache>
            </c:numRef>
          </c:val>
          <c:extLst>
            <c:ext xmlns:c16="http://schemas.microsoft.com/office/drawing/2014/chart" uri="{C3380CC4-5D6E-409C-BE32-E72D297353CC}">
              <c16:uniqueId val="{00000008-82C1-411C-A3F5-729DF7D594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218</c:v>
                </c:pt>
                <c:pt idx="3">
                  <c:v>122</c:v>
                </c:pt>
                <c:pt idx="6">
                  <c:v>0</c:v>
                </c:pt>
                <c:pt idx="9">
                  <c:v>0</c:v>
                </c:pt>
                <c:pt idx="12">
                  <c:v>0</c:v>
                </c:pt>
              </c:numCache>
            </c:numRef>
          </c:val>
          <c:extLst>
            <c:ext xmlns:c16="http://schemas.microsoft.com/office/drawing/2014/chart" uri="{C3380CC4-5D6E-409C-BE32-E72D297353CC}">
              <c16:uniqueId val="{00000009-82C1-411C-A3F5-729DF7D594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6067</c:v>
                </c:pt>
                <c:pt idx="3">
                  <c:v>6005</c:v>
                </c:pt>
                <c:pt idx="6">
                  <c:v>5933</c:v>
                </c:pt>
                <c:pt idx="9">
                  <c:v>5927</c:v>
                </c:pt>
                <c:pt idx="12">
                  <c:v>5879</c:v>
                </c:pt>
              </c:numCache>
            </c:numRef>
          </c:val>
          <c:extLst>
            <c:ext xmlns:c16="http://schemas.microsoft.com/office/drawing/2014/chart" uri="{C3380CC4-5D6E-409C-BE32-E72D297353CC}">
              <c16:uniqueId val="{0000000A-82C1-411C-A3F5-729DF7D5941F}"/>
            </c:ext>
          </c:extLst>
        </c:ser>
        <c:dLbls>
          <c:showLegendKey val="0"/>
          <c:showVal val="0"/>
          <c:showCatName val="0"/>
          <c:showSerName val="0"/>
          <c:showPercent val="0"/>
          <c:showBubbleSize val="0"/>
        </c:dLbls>
        <c:gapWidth val="100"/>
        <c:overlap val="100"/>
        <c:axId val="344143112"/>
        <c:axId val="344147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869</c:v>
                </c:pt>
                <c:pt idx="2">
                  <c:v>#N/A</c:v>
                </c:pt>
                <c:pt idx="3">
                  <c:v>#N/A</c:v>
                </c:pt>
                <c:pt idx="4">
                  <c:v>401</c:v>
                </c:pt>
                <c:pt idx="5">
                  <c:v>#N/A</c:v>
                </c:pt>
                <c:pt idx="6">
                  <c:v>#N/A</c:v>
                </c:pt>
                <c:pt idx="7">
                  <c:v>195</c:v>
                </c:pt>
                <c:pt idx="8">
                  <c:v>#N/A</c:v>
                </c:pt>
                <c:pt idx="9">
                  <c:v>#N/A</c:v>
                </c:pt>
                <c:pt idx="10">
                  <c:v>116</c:v>
                </c:pt>
                <c:pt idx="11">
                  <c:v>#N/A</c:v>
                </c:pt>
                <c:pt idx="12">
                  <c:v>#N/A</c:v>
                </c:pt>
                <c:pt idx="13">
                  <c:v>0</c:v>
                </c:pt>
                <c:pt idx="14">
                  <c:v>#N/A</c:v>
                </c:pt>
              </c:numCache>
            </c:numRef>
          </c:val>
          <c:smooth val="0"/>
          <c:extLst>
            <c:ext xmlns:c16="http://schemas.microsoft.com/office/drawing/2014/chart" uri="{C3380CC4-5D6E-409C-BE32-E72D297353CC}">
              <c16:uniqueId val="{0000000B-82C1-411C-A3F5-729DF7D5941F}"/>
            </c:ext>
          </c:extLst>
        </c:ser>
        <c:dLbls>
          <c:showLegendKey val="0"/>
          <c:showVal val="0"/>
          <c:showCatName val="0"/>
          <c:showSerName val="0"/>
          <c:showPercent val="0"/>
          <c:showBubbleSize val="0"/>
        </c:dLbls>
        <c:marker val="1"/>
        <c:smooth val="0"/>
        <c:axId val="344143112"/>
        <c:axId val="344147032"/>
      </c:lineChart>
      <c:catAx>
        <c:axId val="344143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4147032"/>
        <c:crosses val="autoZero"/>
        <c:auto val="1"/>
        <c:lblAlgn val="ctr"/>
        <c:lblOffset val="100"/>
        <c:tickLblSkip val="1"/>
        <c:tickMarkSkip val="1"/>
        <c:noMultiLvlLbl val="0"/>
      </c:catAx>
      <c:valAx>
        <c:axId val="344147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4143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1191</c:v>
                </c:pt>
                <c:pt idx="1">
                  <c:v>1301</c:v>
                </c:pt>
                <c:pt idx="2">
                  <c:v>1484</c:v>
                </c:pt>
              </c:numCache>
            </c:numRef>
          </c:val>
          <c:extLst>
            <c:ext xmlns:c16="http://schemas.microsoft.com/office/drawing/2014/chart" uri="{C3380CC4-5D6E-409C-BE32-E72D297353CC}">
              <c16:uniqueId val="{00000000-56C6-4767-A3ED-E79C634695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163</c:v>
                </c:pt>
                <c:pt idx="1">
                  <c:v>163</c:v>
                </c:pt>
                <c:pt idx="2">
                  <c:v>163</c:v>
                </c:pt>
              </c:numCache>
            </c:numRef>
          </c:val>
          <c:extLst>
            <c:ext xmlns:c16="http://schemas.microsoft.com/office/drawing/2014/chart" uri="{C3380CC4-5D6E-409C-BE32-E72D297353CC}">
              <c16:uniqueId val="{00000001-56C6-4767-A3ED-E79C634695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314</c:v>
                </c:pt>
                <c:pt idx="1">
                  <c:v>319</c:v>
                </c:pt>
                <c:pt idx="2">
                  <c:v>424</c:v>
                </c:pt>
              </c:numCache>
            </c:numRef>
          </c:val>
          <c:extLst>
            <c:ext xmlns:c16="http://schemas.microsoft.com/office/drawing/2014/chart" uri="{C3380CC4-5D6E-409C-BE32-E72D297353CC}">
              <c16:uniqueId val="{00000002-56C6-4767-A3ED-E79C63469551}"/>
            </c:ext>
          </c:extLst>
        </c:ser>
        <c:dLbls>
          <c:showLegendKey val="0"/>
          <c:showVal val="0"/>
          <c:showCatName val="0"/>
          <c:showSerName val="0"/>
          <c:showPercent val="0"/>
          <c:showBubbleSize val="0"/>
        </c:dLbls>
        <c:gapWidth val="120"/>
        <c:overlap val="100"/>
        <c:axId val="344146640"/>
        <c:axId val="344145856"/>
      </c:barChart>
      <c:catAx>
        <c:axId val="34414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4145856"/>
        <c:crosses val="autoZero"/>
        <c:auto val="1"/>
        <c:lblAlgn val="ctr"/>
        <c:lblOffset val="100"/>
        <c:tickLblSkip val="1"/>
        <c:tickMarkSkip val="1"/>
        <c:noMultiLvlLbl val="0"/>
      </c:catAx>
      <c:valAx>
        <c:axId val="3441458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4146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{C35EA9C4-792A-4C84-A9E9-6CF73C1156E3}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27D-4BA7-8DF2-A46853F44B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{918A18B7-EADA-403E-B8FF-523068967BF1}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7D-4BA7-8DF2-A46853F44B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{95B33C0F-06B9-4C4C-AE33-057741970761}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7D-4BA7-8DF2-A46853F44B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{49BA967F-46F7-42C2-A132-C2AA98F146BE}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7D-4BA7-8DF2-A46853F44B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{3162D6B9-0CD6-46D7-BACE-AEEE8658BF26}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7D-4BA7-8DF2-A46853F44B9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{4AA154F4-15B9-4D51-A48C-F3BDAEF42B37}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27D-4BA7-8DF2-A46853F44B9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{0CCCC51A-E69F-4C35-A116-2767B7EE12C8}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27D-4BA7-8DF2-A46853F44B9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{3147287E-8156-4C6B-B8B4-092B0DCEA4F5}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27D-4BA7-8DF2-A46853F44B9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{F0494FEB-0B6B-43B7-A20F-31656C632227}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27D-4BA7-8DF2-A46853F44B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55.6</c:v>
                </c:pt>
                <c:pt idx="24">
                  <c:v>56.7</c:v>
                </c:pt>
                <c:pt idx="32">
                  <c:v>57.7</c:v>
                </c:pt>
              </c:numCache>
            </c:numRef>
          </c:xVal>
          <c:yVal>
            <c:numRef>
              <c:f>公会計指標分析・財政指標組合せ分析表!$BP$51:$DC$51</c:f>
              <c:numCache>
                <c:formatCode>#,##0.0;"▲ "#,##0.0</c:formatCode>
                <c:ptCount val="40"/>
                <c:pt idx="16">
                  <c:v>5.4</c:v>
                </c:pt>
                <c:pt idx="24">
                  <c:v>3.3</c:v>
                </c:pt>
              </c:numCache>
            </c:numRef>
          </c:yVal>
          <c:smooth val="0"/>
          <c:extLst>
            <c:ext xmlns:c16="http://schemas.microsoft.com/office/drawing/2014/chart" uri="{C3380CC4-5D6E-409C-BE32-E72D297353CC}">
              <c16:uniqueId val="{00000009-427D-4BA7-8DF2-A46853F44B9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{8EC73017-443C-4C2C-8654-1139DAA0F1D8}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27D-4BA7-8DF2-A46853F44B9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{B9F330D6-2281-4DE5-9FD5-990564966CFF}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7D-4BA7-8DF2-A46853F44B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{E7A852B3-D7D5-4D84-ACAF-5406BCEBB55C}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7D-4BA7-8DF2-A46853F44B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{9682A096-8DDE-4D19-8604-2CA1F2830C16}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7D-4BA7-8DF2-A46853F44B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{54AE86CC-76EC-4E08-AD39-9A42CC5ADD74}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7D-4BA7-8DF2-A46853F44B9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{071273B6-3896-4046-9487-28FE88A82D83}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27D-4BA7-8DF2-A46853F44B9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{25E4F1F3-9311-46CD-9A2F-4655A8F693F3}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27D-4BA7-8DF2-A46853F44B9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{9F939077-1B81-4EA8-94BD-CA9B4EAD7B10}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27D-4BA7-8DF2-A46853F44B9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{6DFBE8E6-0B0A-4CB0-BB46-42C6BE00E698}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27D-4BA7-8DF2-A46853F44B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59.7</c:v>
                </c:pt>
                <c:pt idx="32">
                  <c:v>59.1</c:v>
                </c:pt>
              </c:numCache>
            </c:numRef>
          </c:xVal>
          <c:yVal>
            <c:numRef>
              <c:f>公会計指標分析・財政指標組合せ分析表!$BP$55:$DC$55</c:f>
              <c:numCache>
                <c:formatCode>#,##0.0;"▲ "#,##0.0</c:formatCode>
                <c:ptCount val="40"/>
                <c:pt idx="16">
                  <c:v>32.9</c:v>
                </c:pt>
                <c:pt idx="24">
                  <c:v>28.5</c:v>
                </c:pt>
                <c:pt idx="32">
                  <c:v>20.5</c:v>
                </c:pt>
              </c:numCache>
            </c:numRef>
          </c:yVal>
          <c:smooth val="0"/>
          <c:extLst>
            <c:ext xmlns:c16="http://schemas.microsoft.com/office/drawing/2014/chart" uri="{C3380CC4-5D6E-409C-BE32-E72D297353CC}">
              <c16:uniqueId val="{00000013-427D-4BA7-8DF2-A46853F44B94}"/>
            </c:ext>
          </c:extLst>
        </c:ser>
        <c:dLbls>
          <c:showLegendKey val="0"/>
          <c:showVal val="1"/>
          <c:showCatName val="0"/>
          <c:showSerName val="0"/>
          <c:showPercent val="0"/>
          <c:showBubbleSize val="0"/>
        </c:dLbls>
        <c:axId val="344148992"/>
        <c:axId val="344149384"/>
      </c:scatterChart>
      <c:valAx>
        <c:axId val="344148992"/>
        <c:scaling>
          <c:orientation val="minMax"/>
          <c:max val="60.1"/>
          <c:min val="5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4149384"/>
        <c:crosses val="autoZero"/>
        <c:crossBetween val="midCat"/>
      </c:valAx>
      <c:valAx>
        <c:axId val="344149384"/>
        <c:scaling>
          <c:orientation val="minMax"/>
          <c:max val="3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4148992"/>
        <c:crosses val="autoZero"/>
        <c:crossBetween val="midCat"/>
        <c:majorUnit val="4.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{216CE34B-E2CA-46EE-9B29-10B01FDBC03B}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3F2-4544-9770-E29E331E66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{A6693E9D-9F5C-43AF-AC9E-F06A392F343F}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F2-4544-9770-E29E331E66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{6F27DEDF-7630-4791-8F17-50411F50FA66}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F2-4544-9770-E29E331E66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{57616C66-25D3-49D0-B84A-61F7DA1E29E0}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F2-4544-9770-E29E331E66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{67A1BACE-B1AD-4298-8A08-4A77495DBEED}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F2-4544-9770-E29E331E667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{F2CF9579-C007-4B39-910D-65BEA135F314}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3F2-4544-9770-E29E331E667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{8BB9CD11-9C43-40AD-A4B3-D7E9558390CF}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3F2-4544-9770-E29E331E667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{DCE02707-2D1B-4D42-8E71-88A71C661A39}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3F2-4544-9770-E29E331E667F}"/>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{55860C6C-5D38-4DFE-8006-C0345B6C5D4F}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3F2-4544-9770-E29E331E66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6.9</c:v>
                </c:pt>
                <c:pt idx="16">
                  <c:v>6.5</c:v>
                </c:pt>
                <c:pt idx="24">
                  <c:v>6</c:v>
                </c:pt>
                <c:pt idx="32">
                  <c:v>5.3</c:v>
                </c:pt>
              </c:numCache>
            </c:numRef>
          </c:xVal>
          <c:yVal>
            <c:numRef>
              <c:f>公会計指標分析・財政指標組合せ分析表!$BP$73:$DC$73</c:f>
              <c:numCache>
                <c:formatCode>#,##0.0;"▲ "#,##0.0</c:formatCode>
                <c:ptCount val="40"/>
                <c:pt idx="0">
                  <c:v>24.6</c:v>
                </c:pt>
                <c:pt idx="8">
                  <c:v>11</c:v>
                </c:pt>
                <c:pt idx="16">
                  <c:v>5.4</c:v>
                </c:pt>
                <c:pt idx="24">
                  <c:v>3.3</c:v>
                </c:pt>
              </c:numCache>
            </c:numRef>
          </c:yVal>
          <c:smooth val="0"/>
          <c:extLst>
            <c:ext xmlns:c16="http://schemas.microsoft.com/office/drawing/2014/chart" uri="{C3380CC4-5D6E-409C-BE32-E72D297353CC}">
              <c16:uniqueId val="{00000009-E3F2-4544-9770-E29E331E667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{AD661013-C042-4F92-8CB9-3764A2B20FCA}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3F2-4544-9770-E29E331E667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{A1AB8FDB-D13F-4BBD-A213-7078C4281D79}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F2-4544-9770-E29E331E66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{C041A4E0-8AEB-4F2A-ABC3-E84FFC6D2AB9}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F2-4544-9770-E29E331E66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{E17350CA-5B90-494A-A9A3-1A1535A5E09F}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F2-4544-9770-E29E331E66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{0BD8A8B2-1529-44E4-B2BD-A7E807A818C8}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F2-4544-9770-E29E331E667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{BCF91EDF-29A9-4AC2-B063-F576B0403372}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3F2-4544-9770-E29E331E667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{9A56D0D9-00E9-45F1-AB9C-28FA2E7715DB}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3F2-4544-9770-E29E331E667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{6B00FA83-D970-4C12-9A2D-7CC581EE9F53}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3F2-4544-9770-E29E331E667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{107A42D2-46E5-4D03-BCD7-3856B8BBD7D9}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3F2-4544-9770-E29E331E66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c:v>
                </c:pt>
                <c:pt idx="16">
                  <c:v>8.1999999999999993</c:v>
                </c:pt>
                <c:pt idx="24">
                  <c:v>8</c:v>
                </c:pt>
                <c:pt idx="32">
                  <c:v>7.9</c:v>
                </c:pt>
              </c:numCache>
            </c:numRef>
          </c:xVal>
          <c:yVal>
            <c:numRef>
              <c:f>公会計指標分析・財政指標組合せ分析表!$BP$77:$DC$77</c:f>
              <c:numCache>
                <c:formatCode>#,##0.0;"▲ "#,##0.0</c:formatCode>
                <c:ptCount val="40"/>
                <c:pt idx="0">
                  <c:v>48.7</c:v>
                </c:pt>
                <c:pt idx="8">
                  <c:v>36.5</c:v>
                </c:pt>
                <c:pt idx="16">
                  <c:v>32.9</c:v>
                </c:pt>
                <c:pt idx="24">
                  <c:v>28.5</c:v>
                </c:pt>
                <c:pt idx="32">
                  <c:v>20.5</c:v>
                </c:pt>
              </c:numCache>
            </c:numRef>
          </c:yVal>
          <c:smooth val="0"/>
          <c:extLst>
            <c:ext xmlns:c16="http://schemas.microsoft.com/office/drawing/2014/chart" uri="{C3380CC4-5D6E-409C-BE32-E72D297353CC}">
              <c16:uniqueId val="{00000013-E3F2-4544-9770-E29E331E667F}"/>
            </c:ext>
          </c:extLst>
        </c:ser>
        <c:dLbls>
          <c:showLegendKey val="0"/>
          <c:showVal val="1"/>
          <c:showCatName val="0"/>
          <c:showSerName val="0"/>
          <c:showPercent val="0"/>
          <c:showBubbleSize val="0"/>
        </c:dLbls>
        <c:axId val="344147424"/>
        <c:axId val="344148600"/>
      </c:scatterChart>
      <c:valAx>
        <c:axId val="344147424"/>
        <c:scaling>
          <c:orientation val="minMax"/>
          <c:max val="10.799999999999999"/>
          <c:min val="5.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4148600"/>
        <c:crosses val="autoZero"/>
        <c:crossBetween val="midCat"/>
      </c:valAx>
      <c:valAx>
        <c:axId val="344148600"/>
        <c:scaling>
          <c:orientation val="minMax"/>
          <c:max val="57"/>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4147424"/>
        <c:crosses val="autoZero"/>
        <c:crossBetween val="midCat"/>
        <c:majorUnit val="7.1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東京都日の出町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元利償還金の推移を見ると、過去に借り入れた起債の償還が進んだことにより、普通会計及び下水道会計とも、</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年度に償還のピークを過ぎ、その後は減少傾向にある。しかしながら、</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年度以降からは、元利償還金が徐々に増加していくことが予想されるので、引き続き世代間の負担の公平と今後の財政負担に留意し、財政運営をしていく。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東京都日の出町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比率については、事業債の残高が、普通会計及び下水道会計ともに、ピークを越えており、臨時財政対策債以外の通常事業債については、投資的事業の計画、財源調整に十分配慮し、最小限の地方債活用に留めている。</a:t>
          </a:r>
        </a:p>
        <a:p>
          <a:r>
            <a:rPr kumimoji="1" lang="ja-JP" altLang="en-US" sz="1200">
              <a:latin typeface="ＭＳ ゴシック" pitchFamily="49" charset="-128"/>
              <a:ea typeface="ＭＳ ゴシック" pitchFamily="49" charset="-128"/>
            </a:rPr>
            <a:t>　債務負担行為は、土地開発公社土地代金であるが、償還計画に則り計画的に償還が進み、</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年度で解消した。</a:t>
          </a:r>
        </a:p>
        <a:p>
          <a:r>
            <a:rPr kumimoji="1" lang="ja-JP" altLang="en-US" sz="1200">
              <a:latin typeface="ＭＳ ゴシック" pitchFamily="49" charset="-128"/>
              <a:ea typeface="ＭＳ ゴシック" pitchFamily="49" charset="-128"/>
            </a:rPr>
            <a:t>　公営企業債等繰入見込額は、下水道特別会計における償還経費等であるが、地方債残高の減少に伴い着実に減少している。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一方、近年町では、基金保有額の増加に重点を置き財政運営を行っており、計画的に増加している。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年度において、将来負担額の減少及び充当可能基金の増に伴い、将来負担比率はマイナスとなった。</a:t>
          </a:r>
          <a:endParaRPr kumimoji="1" lang="en-US" altLang="ja-JP"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東京都日の出町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・歳出削減の結果、財政調整基金に約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万円積み立てた他、大型商業施設と土地所有者との賃貸借契約終了後の道路整備等のため三吉野桜木地区整備基金に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万円を積み立て、また将来の公共施設等更新に向け社会資本等整備基金に約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・予算規模を踏まえ、基金本来の目的に沿った運用を行っていく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・社会資本等整備基金：学校・社会教育施設、公共下水道整備、その他社会資本等の整備に要する資金に充てる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・三吉野桜木地区整備基金：三吉野桜木地区の大規模商業地区に出店する大型商業施設と土地所有者との賃貸借契約終了後の道路整備等を円滑に行う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・福祉振興基金：町民が明るく健康で、高齢者や障害者にやさしい町づくり「ひので福祉村」実現のために社会福祉諸施策を安定的に推進・振興させる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・社会資本等整備基金：将来の公共施設更新等に備え、平成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・三吉野桜木地区整備基金：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万円を積み立てることを想定し、平成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・社会資本等整備基金：将来の公共施設更新等に備え、歳入歳出予算の状況を勘案し、積み立てていく予定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・三吉野桜木地区整備基金：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万円を積み立てることを想定し、毎年度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・前年度からの決算剰余金及び歳出削減の結果、増額となった。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・長期総合計画、後期基本計画において、財政調整基金の残高については、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億円以上の確保を目標としており、引き続き残高の確保に努める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・地方債の償還計画を踏まえ、適切に運用していく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16,732
16,650
28.07
8,950,906
8,717,506
233,400
4,242,261
5,879,066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類似団体平均をやや下回ってい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る。上昇傾向にあるが、平成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月に公共施設等長期保全計画（ロードマップ）が完成しており、今後はこれに基づき個別施設計画を作成、適切に管理していく。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3" name="直線コネクタ 52"/>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4" name="テキスト ボックス 53"/>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5" name="直線コネクタ 54"/>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6" name="テキスト ボックス 55"/>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7" name="直線コネクタ 56"/>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8" name="テキスト ボックス 57"/>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9" name="直線コネクタ 58"/>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0" name="テキスト ボックス 59"/>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1" name="直線コネクタ 60"/>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2" name="テキスト ボックス 61"/>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3" name="直線コネクタ 62"/>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4" name="テキスト ボックス 63"/>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68" name="直線コネクタ 67"/>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69" name="有形固定資産減価償却率最小値テキスト"/>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70" name="直線コネクタ 69"/>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71" name="有形固定資産減価償却率最大値テキスト"/>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2" name="直線コネクタ 71"/>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134546</xdr:rowOff>
    </xdr:from>
    <xdr:ext cx="405111" cy="259045"/>
    <xdr:sp macro="" textlink="">
      <xdr:nvSpPr>
        <xdr:cNvPr id="73" name="有形固定資産減価償却率平均値テキスト"/>
        <xdr:cNvSpPr txBox="1"/>
      </xdr:nvSpPr>
      <xdr:spPr>
        <a:xfrm>
          <a:off x="4813300" y="5706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4" name="フローチャート: 判断 73"/>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5" name="フローチャート: 判断 74"/>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76" name="フローチャート: 判断 75"/>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77" name="フローチャート: 判断 76"/>
        <xdr:cNvSpPr/>
      </xdr:nvSpPr>
      <xdr:spPr>
        <a:xfrm>
          <a:off x="2476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3" name="楕円 82"/>
        <xdr:cNvSpPr/>
      </xdr:nvSpPr>
      <xdr:spPr>
        <a:xfrm>
          <a:off x="4711700" y="58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133276</xdr:rowOff>
    </xdr:from>
    <xdr:ext cx="405111" cy="259045"/>
    <xdr:sp macro="" textlink="">
      <xdr:nvSpPr>
        <xdr:cNvPr id="84" name="有形固定資産減価償却率該当値テキスト"/>
        <xdr:cNvSpPr txBox="1"/>
      </xdr:nvSpPr>
      <xdr:spPr>
        <a:xfrm>
          <a:off x="4813300" y="5876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14242</xdr:rowOff>
    </xdr:from>
    <xdr:to>
      <xdr:col>19</xdr:col>
      <xdr:colOff>187325</xdr:colOff>
      <xdr:row>30</xdr:row>
      <xdr:rowOff>115842</xdr:rowOff>
    </xdr:to>
    <xdr:sp macro="" textlink="">
      <xdr:nvSpPr>
        <xdr:cNvPr id="85" name="楕円 84"/>
        <xdr:cNvSpPr/>
      </xdr:nvSpPr>
      <xdr:spPr>
        <a:xfrm>
          <a:off x="4000500" y="59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34199</xdr:rowOff>
    </xdr:from>
    <xdr:to>
      <xdr:col>23</xdr:col>
      <xdr:colOff>85725</xdr:colOff>
      <xdr:row>30</xdr:row>
      <xdr:rowOff>65042</xdr:rowOff>
    </xdr:to>
    <xdr:cxnSp macro="">
      <xdr:nvCxnSpPr>
        <xdr:cNvPr id="86" name="直線コネクタ 85"/>
        <xdr:cNvCxnSpPr/>
      </xdr:nvCxnSpPr>
      <xdr:spPr>
        <a:xfrm flipV="1">
          <a:off x="4051300" y="5949224"/>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48169</xdr:rowOff>
    </xdr:from>
    <xdr:to>
      <xdr:col>15</xdr:col>
      <xdr:colOff>187325</xdr:colOff>
      <xdr:row>30</xdr:row>
      <xdr:rowOff>149769</xdr:rowOff>
    </xdr:to>
    <xdr:sp macro="" textlink="">
      <xdr:nvSpPr>
        <xdr:cNvPr id="87" name="楕円 86"/>
        <xdr:cNvSpPr/>
      </xdr:nvSpPr>
      <xdr:spPr>
        <a:xfrm>
          <a:off x="3238500" y="59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65042</xdr:rowOff>
    </xdr:from>
    <xdr:to>
      <xdr:col>19</xdr:col>
      <xdr:colOff>136525</xdr:colOff>
      <xdr:row>30</xdr:row>
      <xdr:rowOff>98969</xdr:rowOff>
    </xdr:to>
    <xdr:cxnSp macro="">
      <xdr:nvCxnSpPr>
        <xdr:cNvPr id="88" name="直線コネクタ 87"/>
        <xdr:cNvCxnSpPr/>
      </xdr:nvCxnSpPr>
      <xdr:spPr>
        <a:xfrm flipV="1">
          <a:off x="3289300" y="5980067"/>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89" name="n_1aveValue有形固定資産減価償却率"/>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123116</xdr:rowOff>
    </xdr:from>
    <xdr:ext cx="405111" cy="259045"/>
    <xdr:sp macro="" textlink="">
      <xdr:nvSpPr>
        <xdr:cNvPr id="90" name="n_2aveValue有形固定資産減価償却率"/>
        <xdr:cNvSpPr txBox="1"/>
      </xdr:nvSpPr>
      <xdr:spPr>
        <a:xfrm>
          <a:off x="3086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41110</xdr:rowOff>
    </xdr:from>
    <xdr:ext cx="405111" cy="259045"/>
    <xdr:sp macro="" textlink="">
      <xdr:nvSpPr>
        <xdr:cNvPr id="91" name="n_3aveValue有形固定資産減価償却率"/>
        <xdr:cNvSpPr txBox="1"/>
      </xdr:nvSpPr>
      <xdr:spPr>
        <a:xfrm>
          <a:off x="2324744"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106969</xdr:rowOff>
    </xdr:from>
    <xdr:ext cx="405111" cy="259045"/>
    <xdr:sp macro="" textlink="">
      <xdr:nvSpPr>
        <xdr:cNvPr id="92" name="n_1mainValue有形固定資産減価償却率"/>
        <xdr:cNvSpPr txBox="1"/>
      </xdr:nvSpPr>
      <xdr:spPr>
        <a:xfrm>
          <a:off x="3836044" y="6021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140896</xdr:rowOff>
    </xdr:from>
    <xdr:ext cx="405111" cy="259045"/>
    <xdr:sp macro="" textlink="">
      <xdr:nvSpPr>
        <xdr:cNvPr id="93" name="n_2mainValue有形固定資産減価償却率"/>
        <xdr:cNvSpPr txBox="1"/>
      </xdr:nvSpPr>
      <xdr:spPr>
        <a:xfrm>
          <a:off x="3086744" y="6055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6" name="正方形/長方形 95"/>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[ 1,321.2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類似団体と比較して、高い値となっている。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将来負担額の５割以上が地方債となっており、臨時財政対策債をはじめとし、今後も起債が想定されるものの、減少傾向にある。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9" name="直線コネクタ 10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0" name="テキスト ボックス 109"/>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1" name="直線コネクタ 11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2" name="テキスト ボックス 111"/>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3" name="直線コネクタ 11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4" name="テキスト ボックス 113"/>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5" name="直線コネクタ 11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6" name="テキスト ボックス 115"/>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20" name="直線コネクタ 119"/>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1"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2" name="直線コネクタ 121"/>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23" name="債務償還比率最大値テキスト"/>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24" name="直線コネクタ 123"/>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32382</xdr:rowOff>
    </xdr:from>
    <xdr:ext cx="469744" cy="259045"/>
    <xdr:sp macro="" textlink="">
      <xdr:nvSpPr>
        <xdr:cNvPr id="125" name="債務償還比率平均値テキスト"/>
        <xdr:cNvSpPr txBox="1"/>
      </xdr:nvSpPr>
      <xdr:spPr>
        <a:xfrm>
          <a:off x="14846300" y="6118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26" name="フローチャート: 判断 125"/>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27" name="フローチャート: 判断 126"/>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87737</xdr:rowOff>
    </xdr:from>
    <xdr:to>
      <xdr:col>76</xdr:col>
      <xdr:colOff>73025</xdr:colOff>
      <xdr:row>28</xdr:row>
      <xdr:rowOff>17887</xdr:rowOff>
    </xdr:to>
    <xdr:sp macro="" textlink="">
      <xdr:nvSpPr>
        <xdr:cNvPr id="133" name="楕円 132"/>
        <xdr:cNvSpPr/>
      </xdr:nvSpPr>
      <xdr:spPr>
        <a:xfrm>
          <a:off x="14744700" y="54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110614</xdr:rowOff>
    </xdr:from>
    <xdr:ext cx="560923" cy="259045"/>
    <xdr:sp macro="" textlink="">
      <xdr:nvSpPr>
        <xdr:cNvPr id="134" name="債務償還比率該当値テキスト"/>
        <xdr:cNvSpPr txBox="1"/>
      </xdr:nvSpPr>
      <xdr:spPr>
        <a:xfrm>
          <a:off x="14846300" y="53398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59670</xdr:rowOff>
    </xdr:from>
    <xdr:to>
      <xdr:col>72</xdr:col>
      <xdr:colOff>123825</xdr:colOff>
      <xdr:row>27</xdr:row>
      <xdr:rowOff>161270</xdr:rowOff>
    </xdr:to>
    <xdr:sp macro="" textlink="">
      <xdr:nvSpPr>
        <xdr:cNvPr id="135" name="楕円 134"/>
        <xdr:cNvSpPr/>
      </xdr:nvSpPr>
      <xdr:spPr>
        <a:xfrm>
          <a:off x="14033500" y="546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110470</xdr:rowOff>
    </xdr:from>
    <xdr:to>
      <xdr:col>76</xdr:col>
      <xdr:colOff>22225</xdr:colOff>
      <xdr:row>27</xdr:row>
      <xdr:rowOff>138537</xdr:rowOff>
    </xdr:to>
    <xdr:cxnSp macro="">
      <xdr:nvCxnSpPr>
        <xdr:cNvPr id="136" name="直線コネクタ 135"/>
        <xdr:cNvCxnSpPr/>
      </xdr:nvCxnSpPr>
      <xdr:spPr>
        <a:xfrm>
          <a:off x="14084300" y="5511145"/>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137873</xdr:rowOff>
    </xdr:from>
    <xdr:ext cx="469744" cy="259045"/>
    <xdr:sp macro="" textlink="">
      <xdr:nvSpPr>
        <xdr:cNvPr id="137" name="n_1aveValue債務償還比率"/>
        <xdr:cNvSpPr txBox="1"/>
      </xdr:nvSpPr>
      <xdr:spPr>
        <a:xfrm>
          <a:off x="13836727" y="622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26</xdr:row>
      <xdr:rowOff>6347</xdr:rowOff>
    </xdr:from>
    <xdr:ext cx="560923" cy="259045"/>
    <xdr:sp macro="" textlink="">
      <xdr:nvSpPr>
        <xdr:cNvPr id="138" name="n_1mainValue債務償還比率"/>
        <xdr:cNvSpPr txBox="1"/>
      </xdr:nvSpPr>
      <xdr:spPr>
        <a:xfrm>
          <a:off x="13791138" y="523557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16,732
16,650
28.07
8,950,906
8,717,506
233,400
4,242,261
5,879,066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xdr:cNvSpPr txBox="1"/>
      </xdr:nvSpPr>
      <xdr:spPr>
        <a:xfrm>
          <a:off x="4673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63500</xdr:rowOff>
    </xdr:from>
    <xdr:to>
      <xdr:col>24</xdr:col>
      <xdr:colOff>114300</xdr:colOff>
      <xdr:row>39</xdr:row>
      <xdr:rowOff>165100</xdr:rowOff>
    </xdr:to>
    <xdr:sp macro="" textlink="">
      <xdr:nvSpPr>
        <xdr:cNvPr id="71" name="楕円 70"/>
        <xdr:cNvSpPr/>
      </xdr:nvSpPr>
      <xdr:spPr>
        <a:xfrm>
          <a:off x="45847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41927</xdr:rowOff>
    </xdr:from>
    <xdr:ext cx="405111" cy="259045"/>
    <xdr:sp macro="" textlink="">
      <xdr:nvSpPr>
        <xdr:cNvPr id="72" name="【道路】&#10;有形固定資産減価償却率該当値テキスト"/>
        <xdr:cNvSpPr txBox="1"/>
      </xdr:nvSpPr>
      <xdr:spPr>
        <a:xfrm>
          <a:off x="4673600"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82550</xdr:rowOff>
    </xdr:from>
    <xdr:to>
      <xdr:col>20</xdr:col>
      <xdr:colOff>38100</xdr:colOff>
      <xdr:row>40</xdr:row>
      <xdr:rowOff>12700</xdr:rowOff>
    </xdr:to>
    <xdr:sp macro="" textlink="">
      <xdr:nvSpPr>
        <xdr:cNvPr id="73" name="楕円 72"/>
        <xdr:cNvSpPr/>
      </xdr:nvSpPr>
      <xdr:spPr>
        <a:xfrm>
          <a:off x="3746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114300</xdr:rowOff>
    </xdr:from>
    <xdr:to>
      <xdr:col>24</xdr:col>
      <xdr:colOff>63500</xdr:colOff>
      <xdr:row>39</xdr:row>
      <xdr:rowOff>133350</xdr:rowOff>
    </xdr:to>
    <xdr:cxnSp macro="">
      <xdr:nvCxnSpPr>
        <xdr:cNvPr id="74" name="直線コネクタ 73"/>
        <xdr:cNvCxnSpPr/>
      </xdr:nvCxnSpPr>
      <xdr:spPr>
        <a:xfrm flipV="1">
          <a:off x="3797300" y="6800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93980</xdr:rowOff>
    </xdr:from>
    <xdr:to>
      <xdr:col>15</xdr:col>
      <xdr:colOff>101600</xdr:colOff>
      <xdr:row>40</xdr:row>
      <xdr:rowOff>24130</xdr:rowOff>
    </xdr:to>
    <xdr:sp macro="" textlink="">
      <xdr:nvSpPr>
        <xdr:cNvPr id="75" name="楕円 74"/>
        <xdr:cNvSpPr/>
      </xdr:nvSpPr>
      <xdr:spPr>
        <a:xfrm>
          <a:off x="2857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133350</xdr:rowOff>
    </xdr:from>
    <xdr:to>
      <xdr:col>19</xdr:col>
      <xdr:colOff>177800</xdr:colOff>
      <xdr:row>39</xdr:row>
      <xdr:rowOff>144780</xdr:rowOff>
    </xdr:to>
    <xdr:cxnSp macro="">
      <xdr:nvCxnSpPr>
        <xdr:cNvPr id="76" name="直線コネクタ 75"/>
        <xdr:cNvCxnSpPr/>
      </xdr:nvCxnSpPr>
      <xdr:spPr>
        <a:xfrm flipV="1">
          <a:off x="2908300" y="68199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7" name="n_1ave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8"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128287</xdr:rowOff>
    </xdr:from>
    <xdr:ext cx="405111" cy="259045"/>
    <xdr:sp macro="" textlink="">
      <xdr:nvSpPr>
        <xdr:cNvPr id="79" name="n_3aveValue【道路】&#10;有形固定資産減価償却率"/>
        <xdr:cNvSpPr txBox="1"/>
      </xdr:nvSpPr>
      <xdr:spPr>
        <a:xfrm>
          <a:off x="1816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3827</xdr:rowOff>
    </xdr:from>
    <xdr:ext cx="405111" cy="259045"/>
    <xdr:sp macro="" textlink="">
      <xdr:nvSpPr>
        <xdr:cNvPr id="80" name="n_1mainValue【道路】&#10;有形固定資産減価償却率"/>
        <xdr:cNvSpPr txBox="1"/>
      </xdr:nvSpPr>
      <xdr:spPr>
        <a:xfrm>
          <a:off x="35820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15257</xdr:rowOff>
    </xdr:from>
    <xdr:ext cx="405111" cy="259045"/>
    <xdr:sp macro="" textlink="">
      <xdr:nvSpPr>
        <xdr:cNvPr id="81" name="n_2mainValue【道路】&#10;有形固定資産減価償却率"/>
        <xdr:cNvSpPr txBox="1"/>
      </xdr:nvSpPr>
      <xdr:spPr>
        <a:xfrm>
          <a:off x="2705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5" name="テキスト ボックス 94"/>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97" name="テキスト ボックス 96"/>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99" name="テキスト ボックス 98"/>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1" name="テキスト ボックス 100"/>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3" name="テキスト ボックス 102"/>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5" name="テキスト ボックス 104"/>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07" name="直線コネクタ 106"/>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08" name="【道路】&#10;一人当たり延長最小値テキスト"/>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09" name="直線コネクタ 108"/>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0" name="【道路】&#10;一人当たり延長最大値テキスト"/>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1" name="直線コネクタ 110"/>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2" name="【道路】&#10;一人当たり延長平均値テキスト"/>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3" name="フローチャート: 判断 112"/>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4" name="フローチャート: 判断 113"/>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5" name="フローチャート: 判断 114"/>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6" name="フローチャート: 判断 115"/>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32616</xdr:rowOff>
    </xdr:from>
    <xdr:to>
      <xdr:col>55</xdr:col>
      <xdr:colOff>50800</xdr:colOff>
      <xdr:row>42</xdr:row>
      <xdr:rowOff>134216</xdr:rowOff>
    </xdr:to>
    <xdr:sp macro="" textlink="">
      <xdr:nvSpPr>
        <xdr:cNvPr id="122" name="楕円 121"/>
        <xdr:cNvSpPr/>
      </xdr:nvSpPr>
      <xdr:spPr>
        <a:xfrm>
          <a:off x="10426700" y="72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140388</xdr:rowOff>
    </xdr:from>
    <xdr:ext cx="469744" cy="259045"/>
    <xdr:sp macro="" textlink="">
      <xdr:nvSpPr>
        <xdr:cNvPr id="123" name="【道路】&#10;一人当たり延長該当値テキスト"/>
        <xdr:cNvSpPr txBox="1"/>
      </xdr:nvSpPr>
      <xdr:spPr>
        <a:xfrm>
          <a:off x="10515600" y="716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32740</xdr:rowOff>
    </xdr:from>
    <xdr:to>
      <xdr:col>50</xdr:col>
      <xdr:colOff>165100</xdr:colOff>
      <xdr:row>42</xdr:row>
      <xdr:rowOff>134340</xdr:rowOff>
    </xdr:to>
    <xdr:sp macro="" textlink="">
      <xdr:nvSpPr>
        <xdr:cNvPr id="124" name="楕円 123"/>
        <xdr:cNvSpPr/>
      </xdr:nvSpPr>
      <xdr:spPr>
        <a:xfrm>
          <a:off x="9588500" y="723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83416</xdr:rowOff>
    </xdr:from>
    <xdr:to>
      <xdr:col>55</xdr:col>
      <xdr:colOff>0</xdr:colOff>
      <xdr:row>42</xdr:row>
      <xdr:rowOff>83540</xdr:rowOff>
    </xdr:to>
    <xdr:cxnSp macro="">
      <xdr:nvCxnSpPr>
        <xdr:cNvPr id="125" name="直線コネクタ 124"/>
        <xdr:cNvCxnSpPr/>
      </xdr:nvCxnSpPr>
      <xdr:spPr>
        <a:xfrm flipV="1">
          <a:off x="9639300" y="7284316"/>
          <a:ext cx="8382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32782</xdr:rowOff>
    </xdr:from>
    <xdr:to>
      <xdr:col>46</xdr:col>
      <xdr:colOff>38100</xdr:colOff>
      <xdr:row>42</xdr:row>
      <xdr:rowOff>134382</xdr:rowOff>
    </xdr:to>
    <xdr:sp macro="" textlink="">
      <xdr:nvSpPr>
        <xdr:cNvPr id="126" name="楕円 125"/>
        <xdr:cNvSpPr/>
      </xdr:nvSpPr>
      <xdr:spPr>
        <a:xfrm>
          <a:off x="8699500" y="723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83540</xdr:rowOff>
    </xdr:from>
    <xdr:to>
      <xdr:col>50</xdr:col>
      <xdr:colOff>114300</xdr:colOff>
      <xdr:row>42</xdr:row>
      <xdr:rowOff>83582</xdr:rowOff>
    </xdr:to>
    <xdr:cxnSp macro="">
      <xdr:nvCxnSpPr>
        <xdr:cNvPr id="127" name="直線コネクタ 126"/>
        <xdr:cNvCxnSpPr/>
      </xdr:nvCxnSpPr>
      <xdr:spPr>
        <a:xfrm flipV="1">
          <a:off x="8750300" y="7284440"/>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28" name="n_1aveValue【道路】&#10;一人当たり延長"/>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140158</xdr:rowOff>
    </xdr:from>
    <xdr:ext cx="534377" cy="259045"/>
    <xdr:sp macro="" textlink="">
      <xdr:nvSpPr>
        <xdr:cNvPr id="129" name="n_2aveValue【道路】&#10;一人当たり延長"/>
        <xdr:cNvSpPr txBox="1"/>
      </xdr:nvSpPr>
      <xdr:spPr>
        <a:xfrm>
          <a:off x="8483111" y="69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30" name="n_3aveValue【道路】&#10;一人当たり延長"/>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125467</xdr:rowOff>
    </xdr:from>
    <xdr:ext cx="469744" cy="259045"/>
    <xdr:sp macro="" textlink="">
      <xdr:nvSpPr>
        <xdr:cNvPr id="131" name="n_1mainValue【道路】&#10;一人当たり延長"/>
        <xdr:cNvSpPr txBox="1"/>
      </xdr:nvSpPr>
      <xdr:spPr>
        <a:xfrm>
          <a:off x="9391727" y="732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125509</xdr:rowOff>
    </xdr:from>
    <xdr:ext cx="469744" cy="259045"/>
    <xdr:sp macro="" textlink="">
      <xdr:nvSpPr>
        <xdr:cNvPr id="132" name="n_2mainValue【道路】&#10;一人当たり延長"/>
        <xdr:cNvSpPr txBox="1"/>
      </xdr:nvSpPr>
      <xdr:spPr>
        <a:xfrm>
          <a:off x="8515427" y="732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58" name="直線コネクタ 157"/>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59" name="【橋りょう・トンネル】&#10;有形固定資産減価償却率最小値テキスト"/>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0" name="直線コネクタ 159"/>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1" name="【橋りょう・トンネル】&#10;有形固定資産減価償却率最大値テキスト"/>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2" name="直線コネクタ 161"/>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63" name="【橋りょう・トンネル】&#10;有形固定資産減価償却率平均値テキスト"/>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64" name="フローチャート: 判断 163"/>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65" name="フローチャート: 判断 164"/>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66" name="フローチャート: 判断 165"/>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67" name="フローチャート: 判断 166"/>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148409</xdr:rowOff>
    </xdr:from>
    <xdr:to>
      <xdr:col>24</xdr:col>
      <xdr:colOff>114300</xdr:colOff>
      <xdr:row>59</xdr:row>
      <xdr:rowOff>78559</xdr:rowOff>
    </xdr:to>
    <xdr:sp macro="" textlink="">
      <xdr:nvSpPr>
        <xdr:cNvPr id="173" name="楕円 172"/>
        <xdr:cNvSpPr/>
      </xdr:nvSpPr>
      <xdr:spPr>
        <a:xfrm>
          <a:off x="45847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171286</xdr:rowOff>
    </xdr:from>
    <xdr:ext cx="405111" cy="259045"/>
    <xdr:sp macro="" textlink="">
      <xdr:nvSpPr>
        <xdr:cNvPr id="174" name="【橋りょう・トンネル】&#10;有形固定資産減価償却率該当値テキスト"/>
        <xdr:cNvSpPr txBox="1"/>
      </xdr:nvSpPr>
      <xdr:spPr>
        <a:xfrm>
          <a:off x="4673600" y="9943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1451</xdr:rowOff>
    </xdr:from>
    <xdr:to>
      <xdr:col>20</xdr:col>
      <xdr:colOff>38100</xdr:colOff>
      <xdr:row>59</xdr:row>
      <xdr:rowOff>103051</xdr:rowOff>
    </xdr:to>
    <xdr:sp macro="" textlink="">
      <xdr:nvSpPr>
        <xdr:cNvPr id="175" name="楕円 174"/>
        <xdr:cNvSpPr/>
      </xdr:nvSpPr>
      <xdr:spPr>
        <a:xfrm>
          <a:off x="3746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27759</xdr:rowOff>
    </xdr:from>
    <xdr:to>
      <xdr:col>24</xdr:col>
      <xdr:colOff>63500</xdr:colOff>
      <xdr:row>59</xdr:row>
      <xdr:rowOff>52251</xdr:rowOff>
    </xdr:to>
    <xdr:cxnSp macro="">
      <xdr:nvCxnSpPr>
        <xdr:cNvPr id="176" name="直線コネクタ 175"/>
        <xdr:cNvCxnSpPr/>
      </xdr:nvCxnSpPr>
      <xdr:spPr>
        <a:xfrm flipV="1">
          <a:off x="3797300" y="1014330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43906</xdr:rowOff>
    </xdr:from>
    <xdr:to>
      <xdr:col>15</xdr:col>
      <xdr:colOff>101600</xdr:colOff>
      <xdr:row>59</xdr:row>
      <xdr:rowOff>145506</xdr:rowOff>
    </xdr:to>
    <xdr:sp macro="" textlink="">
      <xdr:nvSpPr>
        <xdr:cNvPr id="177" name="楕円 176"/>
        <xdr:cNvSpPr/>
      </xdr:nvSpPr>
      <xdr:spPr>
        <a:xfrm>
          <a:off x="2857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52251</xdr:rowOff>
    </xdr:from>
    <xdr:to>
      <xdr:col>19</xdr:col>
      <xdr:colOff>177800</xdr:colOff>
      <xdr:row>59</xdr:row>
      <xdr:rowOff>94706</xdr:rowOff>
    </xdr:to>
    <xdr:cxnSp macro="">
      <xdr:nvCxnSpPr>
        <xdr:cNvPr id="178" name="直線コネクタ 177"/>
        <xdr:cNvCxnSpPr/>
      </xdr:nvCxnSpPr>
      <xdr:spPr>
        <a:xfrm flipV="1">
          <a:off x="2908300" y="1016780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113773</xdr:rowOff>
    </xdr:from>
    <xdr:ext cx="405111" cy="259045"/>
    <xdr:sp macro="" textlink="">
      <xdr:nvSpPr>
        <xdr:cNvPr id="179" name="n_1aveValue【橋りょう・トンネル】&#10;有形固定資産減価償却率"/>
        <xdr:cNvSpPr txBox="1"/>
      </xdr:nvSpPr>
      <xdr:spPr>
        <a:xfrm>
          <a:off x="35820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146430</xdr:rowOff>
    </xdr:from>
    <xdr:ext cx="405111" cy="259045"/>
    <xdr:sp macro="" textlink="">
      <xdr:nvSpPr>
        <xdr:cNvPr id="180" name="n_2aveValue【橋りょう・トンネル】&#10;有形固定資産減価償却率"/>
        <xdr:cNvSpPr txBox="1"/>
      </xdr:nvSpPr>
      <xdr:spPr>
        <a:xfrm>
          <a:off x="2705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81" name="n_3aveValue【橋りょう・トンネル】&#10;有形固定資産減価償却率"/>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119578</xdr:rowOff>
    </xdr:from>
    <xdr:ext cx="405111" cy="259045"/>
    <xdr:sp macro="" textlink="">
      <xdr:nvSpPr>
        <xdr:cNvPr id="182" name="n_1mainValue【橋りょう・トンネル】&#10;有形固定資産減価償却率"/>
        <xdr:cNvSpPr txBox="1"/>
      </xdr:nvSpPr>
      <xdr:spPr>
        <a:xfrm>
          <a:off x="35820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162033</xdr:rowOff>
    </xdr:from>
    <xdr:ext cx="405111" cy="259045"/>
    <xdr:sp macro="" textlink="">
      <xdr:nvSpPr>
        <xdr:cNvPr id="183" name="n_2mainValue【橋りょう・トンネル】&#10;有形固定資産減価償却率"/>
        <xdr:cNvSpPr txBox="1"/>
      </xdr:nvSpPr>
      <xdr:spPr>
        <a:xfrm>
          <a:off x="2705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4" name="直線コネクタ 19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5" name="テキスト ボックス 19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6" name="直線コネクタ 19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7" name="テキスト ボックス 196"/>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8" name="直線コネクタ 19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9" name="テキスト ボックス 198"/>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0" name="直線コネクタ 19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1" name="テキスト ボックス 200"/>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2" name="直線コネクタ 20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3" name="テキスト ボックス 20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4" name="直線コネクタ 20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5" name="テキスト ボックス 204"/>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7" name="テキスト ボックス 20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09" name="直線コネクタ 208"/>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0" name="【橋りょう・トンネル】&#10;一人当たり有形固定資産（償却資産）額最小値テキスト"/>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11" name="直線コネクタ 210"/>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12" name="【橋りょう・トンネル】&#10;一人当たり有形固定資産（償却資産）額最大値テキスト"/>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13" name="直線コネクタ 212"/>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137037</xdr:rowOff>
    </xdr:from>
    <xdr:ext cx="599010" cy="259045"/>
    <xdr:sp macro="" textlink="">
      <xdr:nvSpPr>
        <xdr:cNvPr id="214" name="【橋りょう・トンネル】&#10;一人当たり有形固定資産（償却資産）額平均値テキスト"/>
        <xdr:cNvSpPr txBox="1"/>
      </xdr:nvSpPr>
      <xdr:spPr>
        <a:xfrm>
          <a:off x="10515600" y="10766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15" name="フローチャート: 判断 214"/>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16" name="フローチャート: 判断 215"/>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17" name="フローチャート: 判断 216"/>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18" name="フローチャート: 判断 217"/>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35601</xdr:rowOff>
    </xdr:from>
    <xdr:to>
      <xdr:col>55</xdr:col>
      <xdr:colOff>50800</xdr:colOff>
      <xdr:row>64</xdr:row>
      <xdr:rowOff>137201</xdr:rowOff>
    </xdr:to>
    <xdr:sp macro="" textlink="">
      <xdr:nvSpPr>
        <xdr:cNvPr id="224" name="楕円 223"/>
        <xdr:cNvSpPr/>
      </xdr:nvSpPr>
      <xdr:spPr>
        <a:xfrm>
          <a:off x="10426700" y="110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121978</xdr:rowOff>
    </xdr:from>
    <xdr:ext cx="599010" cy="259045"/>
    <xdr:sp macro="" textlink="">
      <xdr:nvSpPr>
        <xdr:cNvPr id="225" name="【橋りょう・トンネル】&#10;一人当たり有形固定資産（償却資産）額該当値テキスト"/>
        <xdr:cNvSpPr txBox="1"/>
      </xdr:nvSpPr>
      <xdr:spPr>
        <a:xfrm>
          <a:off x="10515600" y="10923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36192</xdr:rowOff>
    </xdr:from>
    <xdr:to>
      <xdr:col>50</xdr:col>
      <xdr:colOff>165100</xdr:colOff>
      <xdr:row>64</xdr:row>
      <xdr:rowOff>137792</xdr:rowOff>
    </xdr:to>
    <xdr:sp macro="" textlink="">
      <xdr:nvSpPr>
        <xdr:cNvPr id="226" name="楕円 225"/>
        <xdr:cNvSpPr/>
      </xdr:nvSpPr>
      <xdr:spPr>
        <a:xfrm>
          <a:off x="9588500" y="1100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86401</xdr:rowOff>
    </xdr:from>
    <xdr:to>
      <xdr:col>55</xdr:col>
      <xdr:colOff>0</xdr:colOff>
      <xdr:row>64</xdr:row>
      <xdr:rowOff>86992</xdr:rowOff>
    </xdr:to>
    <xdr:cxnSp macro="">
      <xdr:nvCxnSpPr>
        <xdr:cNvPr id="227" name="直線コネクタ 226"/>
        <xdr:cNvCxnSpPr/>
      </xdr:nvCxnSpPr>
      <xdr:spPr>
        <a:xfrm flipV="1">
          <a:off x="9639300" y="11059201"/>
          <a:ext cx="8382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35493</xdr:rowOff>
    </xdr:from>
    <xdr:to>
      <xdr:col>46</xdr:col>
      <xdr:colOff>38100</xdr:colOff>
      <xdr:row>64</xdr:row>
      <xdr:rowOff>137093</xdr:rowOff>
    </xdr:to>
    <xdr:sp macro="" textlink="">
      <xdr:nvSpPr>
        <xdr:cNvPr id="228" name="楕円 227"/>
        <xdr:cNvSpPr/>
      </xdr:nvSpPr>
      <xdr:spPr>
        <a:xfrm>
          <a:off x="8699500" y="1100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86293</xdr:rowOff>
    </xdr:from>
    <xdr:to>
      <xdr:col>50</xdr:col>
      <xdr:colOff>114300</xdr:colOff>
      <xdr:row>64</xdr:row>
      <xdr:rowOff>86992</xdr:rowOff>
    </xdr:to>
    <xdr:cxnSp macro="">
      <xdr:nvCxnSpPr>
        <xdr:cNvPr id="229" name="直線コネクタ 228"/>
        <xdr:cNvCxnSpPr/>
      </xdr:nvCxnSpPr>
      <xdr:spPr>
        <a:xfrm>
          <a:off x="8750300" y="11059093"/>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61114</xdr:rowOff>
    </xdr:from>
    <xdr:ext cx="599010" cy="259045"/>
    <xdr:sp macro="" textlink="">
      <xdr:nvSpPr>
        <xdr:cNvPr id="230" name="n_1aveValue【橋りょう・トンネル】&#10;一人当たり有形固定資産（償却資産）額"/>
        <xdr:cNvSpPr txBox="1"/>
      </xdr:nvSpPr>
      <xdr:spPr>
        <a:xfrm>
          <a:off x="93270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31" name="n_2aveValue【橋りょう・トンネル】&#10;一人当たり有形固定資産（償却資産）額"/>
        <xdr:cNvSpPr txBox="1"/>
      </xdr:nvSpPr>
      <xdr:spPr>
        <a:xfrm>
          <a:off x="8450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59345</xdr:rowOff>
    </xdr:from>
    <xdr:ext cx="599010" cy="259045"/>
    <xdr:sp macro="" textlink="">
      <xdr:nvSpPr>
        <xdr:cNvPr id="232" name="n_3aveValue【橋りょう・トンネル】&#10;一人当たり有形固定資産（償却資産）額"/>
        <xdr:cNvSpPr txBox="1"/>
      </xdr:nvSpPr>
      <xdr:spPr>
        <a:xfrm>
          <a:off x="7561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128919</xdr:rowOff>
    </xdr:from>
    <xdr:ext cx="599010" cy="259045"/>
    <xdr:sp macro="" textlink="">
      <xdr:nvSpPr>
        <xdr:cNvPr id="233" name="n_1mainValue【橋りょう・トンネル】&#10;一人当たり有形固定資産（償却資産）額"/>
        <xdr:cNvSpPr txBox="1"/>
      </xdr:nvSpPr>
      <xdr:spPr>
        <a:xfrm>
          <a:off x="9327095" y="11101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128220</xdr:rowOff>
    </xdr:from>
    <xdr:ext cx="599010" cy="259045"/>
    <xdr:sp macro="" textlink="">
      <xdr:nvSpPr>
        <xdr:cNvPr id="234" name="n_2mainValue【橋りょう・トンネル】&#10;一人当たり有形固定資産（償却資産）額"/>
        <xdr:cNvSpPr txBox="1"/>
      </xdr:nvSpPr>
      <xdr:spPr>
        <a:xfrm>
          <a:off x="8450795" y="11101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59" name="直線コネクタ 258"/>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60" name="【公営住宅】&#10;有形固定資産減価償却率最小値テキスト"/>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61" name="直線コネクタ 260"/>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50182</xdr:rowOff>
    </xdr:from>
    <xdr:ext cx="405111" cy="259045"/>
    <xdr:sp macro="" textlink="">
      <xdr:nvSpPr>
        <xdr:cNvPr id="264" name="【公営住宅】&#10;有形固定資産減価償却率平均値テキスト"/>
        <xdr:cNvSpPr txBox="1"/>
      </xdr:nvSpPr>
      <xdr:spPr>
        <a:xfrm>
          <a:off x="4673600" y="1376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65" name="フローチャート: 判断 264"/>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66" name="フローチャート: 判断 265"/>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67" name="フローチャート: 判断 266"/>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68" name="フローチャート: 判断 267"/>
        <xdr:cNvSpPr/>
      </xdr:nvSpPr>
      <xdr:spPr>
        <a:xfrm>
          <a:off x="1968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153036</xdr:rowOff>
    </xdr:from>
    <xdr:to>
      <xdr:col>24</xdr:col>
      <xdr:colOff>114300</xdr:colOff>
      <xdr:row>86</xdr:row>
      <xdr:rowOff>83186</xdr:rowOff>
    </xdr:to>
    <xdr:sp macro="" textlink="">
      <xdr:nvSpPr>
        <xdr:cNvPr id="274" name="楕円 273"/>
        <xdr:cNvSpPr/>
      </xdr:nvSpPr>
      <xdr:spPr>
        <a:xfrm>
          <a:off x="4584700" y="1472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67963</xdr:rowOff>
    </xdr:from>
    <xdr:ext cx="405111" cy="259045"/>
    <xdr:sp macro="" textlink="">
      <xdr:nvSpPr>
        <xdr:cNvPr id="275" name="【公営住宅】&#10;有形固定資産減価償却率該当値テキスト"/>
        <xdr:cNvSpPr txBox="1"/>
      </xdr:nvSpPr>
      <xdr:spPr>
        <a:xfrm>
          <a:off x="4673600" y="1464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141605</xdr:rowOff>
    </xdr:from>
    <xdr:to>
      <xdr:col>20</xdr:col>
      <xdr:colOff>38100</xdr:colOff>
      <xdr:row>86</xdr:row>
      <xdr:rowOff>71755</xdr:rowOff>
    </xdr:to>
    <xdr:sp macro="" textlink="">
      <xdr:nvSpPr>
        <xdr:cNvPr id="276" name="楕円 275"/>
        <xdr:cNvSpPr/>
      </xdr:nvSpPr>
      <xdr:spPr>
        <a:xfrm>
          <a:off x="37465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20955</xdr:rowOff>
    </xdr:from>
    <xdr:to>
      <xdr:col>24</xdr:col>
      <xdr:colOff>63500</xdr:colOff>
      <xdr:row>86</xdr:row>
      <xdr:rowOff>32386</xdr:rowOff>
    </xdr:to>
    <xdr:cxnSp macro="">
      <xdr:nvCxnSpPr>
        <xdr:cNvPr id="277" name="直線コネクタ 276"/>
        <xdr:cNvCxnSpPr/>
      </xdr:nvCxnSpPr>
      <xdr:spPr>
        <a:xfrm>
          <a:off x="3797300" y="1476565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73025</xdr:rowOff>
    </xdr:from>
    <xdr:to>
      <xdr:col>15</xdr:col>
      <xdr:colOff>101600</xdr:colOff>
      <xdr:row>86</xdr:row>
      <xdr:rowOff>3175</xdr:rowOff>
    </xdr:to>
    <xdr:sp macro="" textlink="">
      <xdr:nvSpPr>
        <xdr:cNvPr id="278" name="楕円 277"/>
        <xdr:cNvSpPr/>
      </xdr:nvSpPr>
      <xdr:spPr>
        <a:xfrm>
          <a:off x="2857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123825</xdr:rowOff>
    </xdr:from>
    <xdr:to>
      <xdr:col>19</xdr:col>
      <xdr:colOff>177800</xdr:colOff>
      <xdr:row>86</xdr:row>
      <xdr:rowOff>20955</xdr:rowOff>
    </xdr:to>
    <xdr:cxnSp macro="">
      <xdr:nvCxnSpPr>
        <xdr:cNvPr id="279" name="直線コネクタ 278"/>
        <xdr:cNvCxnSpPr/>
      </xdr:nvCxnSpPr>
      <xdr:spPr>
        <a:xfrm>
          <a:off x="2908300" y="1469707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122572</xdr:rowOff>
    </xdr:from>
    <xdr:ext cx="405111" cy="259045"/>
    <xdr:sp macro="" textlink="">
      <xdr:nvSpPr>
        <xdr:cNvPr id="280" name="n_1aveValue【公営住宅】&#10;有形固定資産減価償却率"/>
        <xdr:cNvSpPr txBox="1"/>
      </xdr:nvSpPr>
      <xdr:spPr>
        <a:xfrm>
          <a:off x="3582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281" name="n_2aveValue【公営住宅】&#10;有形固定資産減価償却率"/>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90188</xdr:rowOff>
    </xdr:from>
    <xdr:ext cx="405111" cy="259045"/>
    <xdr:sp macro="" textlink="">
      <xdr:nvSpPr>
        <xdr:cNvPr id="282" name="n_3aveValue【公営住宅】&#10;有形固定資産減価償却率"/>
        <xdr:cNvSpPr txBox="1"/>
      </xdr:nvSpPr>
      <xdr:spPr>
        <a:xfrm>
          <a:off x="1816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62882</xdr:rowOff>
    </xdr:from>
    <xdr:ext cx="405111" cy="259045"/>
    <xdr:sp macro="" textlink="">
      <xdr:nvSpPr>
        <xdr:cNvPr id="283" name="n_1mainValue【公営住宅】&#10;有形固定資産減価償却率"/>
        <xdr:cNvSpPr txBox="1"/>
      </xdr:nvSpPr>
      <xdr:spPr>
        <a:xfrm>
          <a:off x="3582044"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165752</xdr:rowOff>
    </xdr:from>
    <xdr:ext cx="405111" cy="259045"/>
    <xdr:sp macro="" textlink="">
      <xdr:nvSpPr>
        <xdr:cNvPr id="284" name="n_2mainValue【公営住宅】&#10;有形固定資産減価償却率"/>
        <xdr:cNvSpPr txBox="1"/>
      </xdr:nvSpPr>
      <xdr:spPr>
        <a:xfrm>
          <a:off x="2705744"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5" name="正方形/長方形 2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6" name="正方形/長方形 28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7" name="正方形/長方形 28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8" name="正方形/長方形 28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9" name="正方形/長方形 28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0" name="正方形/長方形 28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1" name="正方形/長方形 29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2" name="正方形/長方形 29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3" name="テキスト ボックス 29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4" name="直線コネクタ 29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5" name="直線コネクタ 29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6" name="テキスト ボックス 29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7" name="直線コネクタ 29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8" name="テキスト ボックス 29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9" name="直線コネクタ 29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0" name="テキスト ボックス 29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1" name="直線コネクタ 30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2" name="テキスト ボックス 30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306" name="直線コネクタ 305"/>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307" name="【公営住宅】&#10;一人当たり面積最小値テキスト"/>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308" name="直線コネクタ 307"/>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309" name="【公営住宅】&#10;一人当たり面積最大値テキスト"/>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310" name="直線コネクタ 309"/>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15663</xdr:rowOff>
    </xdr:from>
    <xdr:ext cx="469744" cy="259045"/>
    <xdr:sp macro="" textlink="">
      <xdr:nvSpPr>
        <xdr:cNvPr id="311" name="【公営住宅】&#10;一人当たり面積平均値テキスト"/>
        <xdr:cNvSpPr txBox="1"/>
      </xdr:nvSpPr>
      <xdr:spPr>
        <a:xfrm>
          <a:off x="10515600" y="14074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312" name="フローチャート: 判断 311"/>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313" name="フローチャート: 判断 312"/>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314" name="フローチャート: 判断 313"/>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69138</xdr:rowOff>
    </xdr:from>
    <xdr:to>
      <xdr:col>41</xdr:col>
      <xdr:colOff>101600</xdr:colOff>
      <xdr:row>81</xdr:row>
      <xdr:rowOff>170738</xdr:rowOff>
    </xdr:to>
    <xdr:sp macro="" textlink="">
      <xdr:nvSpPr>
        <xdr:cNvPr id="315" name="フローチャート: 判断 314"/>
        <xdr:cNvSpPr/>
      </xdr:nvSpPr>
      <xdr:spPr>
        <a:xfrm>
          <a:off x="7810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42163</xdr:rowOff>
    </xdr:from>
    <xdr:to>
      <xdr:col>55</xdr:col>
      <xdr:colOff>50800</xdr:colOff>
      <xdr:row>85</xdr:row>
      <xdr:rowOff>143763</xdr:rowOff>
    </xdr:to>
    <xdr:sp macro="" textlink="">
      <xdr:nvSpPr>
        <xdr:cNvPr id="321" name="楕円 320"/>
        <xdr:cNvSpPr/>
      </xdr:nvSpPr>
      <xdr:spPr>
        <a:xfrm>
          <a:off x="104267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128540</xdr:rowOff>
    </xdr:from>
    <xdr:ext cx="469744" cy="259045"/>
    <xdr:sp macro="" textlink="">
      <xdr:nvSpPr>
        <xdr:cNvPr id="322" name="【公営住宅】&#10;一人当たり面積該当値テキスト"/>
        <xdr:cNvSpPr txBox="1"/>
      </xdr:nvSpPr>
      <xdr:spPr>
        <a:xfrm>
          <a:off x="10515600" y="1453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48564</xdr:rowOff>
    </xdr:from>
    <xdr:to>
      <xdr:col>50</xdr:col>
      <xdr:colOff>165100</xdr:colOff>
      <xdr:row>85</xdr:row>
      <xdr:rowOff>150164</xdr:rowOff>
    </xdr:to>
    <xdr:sp macro="" textlink="">
      <xdr:nvSpPr>
        <xdr:cNvPr id="323" name="楕円 322"/>
        <xdr:cNvSpPr/>
      </xdr:nvSpPr>
      <xdr:spPr>
        <a:xfrm>
          <a:off x="9588500" y="1462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92963</xdr:rowOff>
    </xdr:from>
    <xdr:to>
      <xdr:col>55</xdr:col>
      <xdr:colOff>0</xdr:colOff>
      <xdr:row>85</xdr:row>
      <xdr:rowOff>99364</xdr:rowOff>
    </xdr:to>
    <xdr:cxnSp macro="">
      <xdr:nvCxnSpPr>
        <xdr:cNvPr id="324" name="直線コネクタ 323"/>
        <xdr:cNvCxnSpPr/>
      </xdr:nvCxnSpPr>
      <xdr:spPr>
        <a:xfrm flipV="1">
          <a:off x="9639300" y="14666213"/>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49022</xdr:rowOff>
    </xdr:from>
    <xdr:to>
      <xdr:col>46</xdr:col>
      <xdr:colOff>38100</xdr:colOff>
      <xdr:row>85</xdr:row>
      <xdr:rowOff>150622</xdr:rowOff>
    </xdr:to>
    <xdr:sp macro="" textlink="">
      <xdr:nvSpPr>
        <xdr:cNvPr id="325" name="楕円 324"/>
        <xdr:cNvSpPr/>
      </xdr:nvSpPr>
      <xdr:spPr>
        <a:xfrm>
          <a:off x="8699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99364</xdr:rowOff>
    </xdr:from>
    <xdr:to>
      <xdr:col>50</xdr:col>
      <xdr:colOff>114300</xdr:colOff>
      <xdr:row>85</xdr:row>
      <xdr:rowOff>99822</xdr:rowOff>
    </xdr:to>
    <xdr:cxnSp macro="">
      <xdr:nvCxnSpPr>
        <xdr:cNvPr id="326" name="直線コネクタ 325"/>
        <xdr:cNvCxnSpPr/>
      </xdr:nvCxnSpPr>
      <xdr:spPr>
        <a:xfrm flipV="1">
          <a:off x="8750300" y="1467261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54678</xdr:rowOff>
    </xdr:from>
    <xdr:ext cx="469744" cy="259045"/>
    <xdr:sp macro="" textlink="">
      <xdr:nvSpPr>
        <xdr:cNvPr id="327" name="n_1aveValue【公営住宅】&#10;一人当たり面積"/>
        <xdr:cNvSpPr txBox="1"/>
      </xdr:nvSpPr>
      <xdr:spPr>
        <a:xfrm>
          <a:off x="9391727" y="1394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6672</xdr:rowOff>
    </xdr:from>
    <xdr:ext cx="469744" cy="259045"/>
    <xdr:sp macro="" textlink="">
      <xdr:nvSpPr>
        <xdr:cNvPr id="328" name="n_2aveValue【公営住宅】&#10;一人当たり面積"/>
        <xdr:cNvSpPr txBox="1"/>
      </xdr:nvSpPr>
      <xdr:spPr>
        <a:xfrm>
          <a:off x="8515427" y="1389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15815</xdr:rowOff>
    </xdr:from>
    <xdr:ext cx="469744" cy="259045"/>
    <xdr:sp macro="" textlink="">
      <xdr:nvSpPr>
        <xdr:cNvPr id="329" name="n_3aveValue【公営住宅】&#10;一人当たり面積"/>
        <xdr:cNvSpPr txBox="1"/>
      </xdr:nvSpPr>
      <xdr:spPr>
        <a:xfrm>
          <a:off x="76264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141291</xdr:rowOff>
    </xdr:from>
    <xdr:ext cx="469744" cy="259045"/>
    <xdr:sp macro="" textlink="">
      <xdr:nvSpPr>
        <xdr:cNvPr id="330" name="n_1mainValue【公営住宅】&#10;一人当たり面積"/>
        <xdr:cNvSpPr txBox="1"/>
      </xdr:nvSpPr>
      <xdr:spPr>
        <a:xfrm>
          <a:off x="9391727" y="1471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141749</xdr:rowOff>
    </xdr:from>
    <xdr:ext cx="469744" cy="259045"/>
    <xdr:sp macro="" textlink="">
      <xdr:nvSpPr>
        <xdr:cNvPr id="331" name="n_2mainValue【公営住宅】&#10;一人当たり面積"/>
        <xdr:cNvSpPr txBox="1"/>
      </xdr:nvSpPr>
      <xdr:spPr>
        <a:xfrm>
          <a:off x="8515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64" name="正方形/長方形 3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5" name="正方形/長方形 3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6" name="正方形/長方形 3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7" name="正方形/長方形 3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8" name="正方形/長方形 3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9" name="正方形/長方形 3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0" name="正方形/長方形 3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1" name="正方形/長方形 3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2" name="テキスト ボックス 3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3" name="直線コネクタ 3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74" name="テキスト ボックス 37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5" name="直線コネクタ 37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76" name="テキスト ボックス 37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7" name="直線コネクタ 37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8" name="テキスト ボックス 37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9" name="直線コネクタ 37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0" name="テキスト ボックス 37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1" name="直線コネクタ 38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2" name="テキスト ボックス 38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3" name="直線コネクタ 38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84" name="テキスト ボックス 38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5" name="直線コネクタ 3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6" name="テキスト ボックス 38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388" name="直線コネクタ 387"/>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389"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390" name="直線コネクタ 389"/>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391" name="【学校施設】&#10;有形固定資産減価償却率最大値テキスト"/>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392" name="直線コネクタ 391"/>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41927</xdr:rowOff>
    </xdr:from>
    <xdr:ext cx="405111" cy="259045"/>
    <xdr:sp macro="" textlink="">
      <xdr:nvSpPr>
        <xdr:cNvPr id="393" name="【学校施設】&#10;有形固定資産減価償却率平均値テキスト"/>
        <xdr:cNvSpPr txBox="1"/>
      </xdr:nvSpPr>
      <xdr:spPr>
        <a:xfrm>
          <a:off x="16357600" y="1015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394" name="フローチャート: 判断 393"/>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395" name="フローチャート: 判断 394"/>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396" name="フローチャート: 判断 395"/>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397" name="フローチャート: 判断 396"/>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8" name="テキスト ボックス 3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9" name="テキスト ボックス 3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0" name="テキスト ボックス 3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1" name="テキスト ボックス 4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2" name="テキスト ボックス 4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82550</xdr:rowOff>
    </xdr:from>
    <xdr:to>
      <xdr:col>85</xdr:col>
      <xdr:colOff>177800</xdr:colOff>
      <xdr:row>59</xdr:row>
      <xdr:rowOff>12700</xdr:rowOff>
    </xdr:to>
    <xdr:sp macro="" textlink="">
      <xdr:nvSpPr>
        <xdr:cNvPr id="403" name="楕円 402"/>
        <xdr:cNvSpPr/>
      </xdr:nvSpPr>
      <xdr:spPr>
        <a:xfrm>
          <a:off x="162687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105427</xdr:rowOff>
    </xdr:from>
    <xdr:ext cx="405111" cy="259045"/>
    <xdr:sp macro="" textlink="">
      <xdr:nvSpPr>
        <xdr:cNvPr id="404" name="【学校施設】&#10;有形固定資産減価償却率該当値テキスト"/>
        <xdr:cNvSpPr txBox="1"/>
      </xdr:nvSpPr>
      <xdr:spPr>
        <a:xfrm>
          <a:off x="16357600"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154940</xdr:rowOff>
    </xdr:from>
    <xdr:to>
      <xdr:col>81</xdr:col>
      <xdr:colOff>101600</xdr:colOff>
      <xdr:row>59</xdr:row>
      <xdr:rowOff>85090</xdr:rowOff>
    </xdr:to>
    <xdr:sp macro="" textlink="">
      <xdr:nvSpPr>
        <xdr:cNvPr id="405" name="楕円 404"/>
        <xdr:cNvSpPr/>
      </xdr:nvSpPr>
      <xdr:spPr>
        <a:xfrm>
          <a:off x="15430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133350</xdr:rowOff>
    </xdr:from>
    <xdr:to>
      <xdr:col>85</xdr:col>
      <xdr:colOff>127000</xdr:colOff>
      <xdr:row>59</xdr:row>
      <xdr:rowOff>34290</xdr:rowOff>
    </xdr:to>
    <xdr:cxnSp macro="">
      <xdr:nvCxnSpPr>
        <xdr:cNvPr id="406" name="直線コネクタ 405"/>
        <xdr:cNvCxnSpPr/>
      </xdr:nvCxnSpPr>
      <xdr:spPr>
        <a:xfrm flipV="1">
          <a:off x="15481300" y="1007745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23495</xdr:rowOff>
    </xdr:from>
    <xdr:to>
      <xdr:col>76</xdr:col>
      <xdr:colOff>165100</xdr:colOff>
      <xdr:row>59</xdr:row>
      <xdr:rowOff>125095</xdr:rowOff>
    </xdr:to>
    <xdr:sp macro="" textlink="">
      <xdr:nvSpPr>
        <xdr:cNvPr id="407" name="楕円 406"/>
        <xdr:cNvSpPr/>
      </xdr:nvSpPr>
      <xdr:spPr>
        <a:xfrm>
          <a:off x="14541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34290</xdr:rowOff>
    </xdr:from>
    <xdr:to>
      <xdr:col>81</xdr:col>
      <xdr:colOff>50800</xdr:colOff>
      <xdr:row>59</xdr:row>
      <xdr:rowOff>74295</xdr:rowOff>
    </xdr:to>
    <xdr:cxnSp macro="">
      <xdr:nvCxnSpPr>
        <xdr:cNvPr id="408" name="直線コネクタ 407"/>
        <xdr:cNvCxnSpPr/>
      </xdr:nvCxnSpPr>
      <xdr:spPr>
        <a:xfrm flipV="1">
          <a:off x="14592300" y="101498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5732</xdr:rowOff>
    </xdr:from>
    <xdr:ext cx="405111" cy="259045"/>
    <xdr:sp macro="" textlink="">
      <xdr:nvSpPr>
        <xdr:cNvPr id="409" name="n_1aveValue【学校施設】&#10;有形固定資産減価償却率"/>
        <xdr:cNvSpPr txBox="1"/>
      </xdr:nvSpPr>
      <xdr:spPr>
        <a:xfrm>
          <a:off x="152660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15257</xdr:rowOff>
    </xdr:from>
    <xdr:ext cx="405111" cy="259045"/>
    <xdr:sp macro="" textlink="">
      <xdr:nvSpPr>
        <xdr:cNvPr id="410" name="n_2aveValue【学校施設】&#10;有形固定資産減価償却率"/>
        <xdr:cNvSpPr txBox="1"/>
      </xdr:nvSpPr>
      <xdr:spPr>
        <a:xfrm>
          <a:off x="14389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65422</xdr:rowOff>
    </xdr:from>
    <xdr:ext cx="405111" cy="259045"/>
    <xdr:sp macro="" textlink="">
      <xdr:nvSpPr>
        <xdr:cNvPr id="411" name="n_3aveValue【学校施設】&#10;有形固定資産減価償却率"/>
        <xdr:cNvSpPr txBox="1"/>
      </xdr:nvSpPr>
      <xdr:spPr>
        <a:xfrm>
          <a:off x="13500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101617</xdr:rowOff>
    </xdr:from>
    <xdr:ext cx="405111" cy="259045"/>
    <xdr:sp macro="" textlink="">
      <xdr:nvSpPr>
        <xdr:cNvPr id="412" name="n_1mainValue【学校施設】&#10;有形固定資産減価償却率"/>
        <xdr:cNvSpPr txBox="1"/>
      </xdr:nvSpPr>
      <xdr:spPr>
        <a:xfrm>
          <a:off x="15266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141622</xdr:rowOff>
    </xdr:from>
    <xdr:ext cx="405111" cy="259045"/>
    <xdr:sp macro="" textlink="">
      <xdr:nvSpPr>
        <xdr:cNvPr id="413" name="n_2mainValue【学校施設】&#10;有形固定資産減価償却率"/>
        <xdr:cNvSpPr txBox="1"/>
      </xdr:nvSpPr>
      <xdr:spPr>
        <a:xfrm>
          <a:off x="14389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4" name="正方形/長方形 4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5" name="正方形/長方形 4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6" name="正方形/長方形 4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7" name="正方形/長方形 4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8" name="正方形/長方形 4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9" name="正方形/長方形 4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0" name="正方形/長方形 4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1" name="正方形/長方形 4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2" name="テキスト ボックス 4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3" name="直線コネクタ 4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4" name="テキスト ボックス 42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25" name="直線コネクタ 42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6" name="テキスト ボックス 42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7" name="直線コネクタ 42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8" name="テキスト ボックス 42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9" name="直線コネクタ 42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0" name="テキスト ボックス 42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1" name="直線コネクタ 43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2" name="テキスト ボックス 43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3" name="直線コネクタ 43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4" name="テキスト ボックス 43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5" name="直線コネクタ 4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6" name="テキスト ボックス 4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438" name="直線コネクタ 437"/>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439" name="【学校施設】&#10;一人当たり面積最小値テキスト"/>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440" name="直線コネクタ 439"/>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441" name="【学校施設】&#10;一人当たり面積最大値テキスト"/>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442" name="直線コネクタ 441"/>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41800</xdr:rowOff>
    </xdr:from>
    <xdr:ext cx="469744" cy="259045"/>
    <xdr:sp macro="" textlink="">
      <xdr:nvSpPr>
        <xdr:cNvPr id="443" name="【学校施設】&#10;一人当たり面積平均値テキスト"/>
        <xdr:cNvSpPr txBox="1"/>
      </xdr:nvSpPr>
      <xdr:spPr>
        <a:xfrm>
          <a:off x="22199600" y="10500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444" name="フローチャート: 判断 443"/>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445" name="フローチャート: 判断 444"/>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446" name="フローチャート: 判断 445"/>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447" name="フローチャート: 判断 446"/>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8" name="テキスト ボックス 4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9" name="テキスト ボックス 4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0" name="テキスト ボックス 4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1" name="テキスト ボックス 4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2" name="テキスト ボックス 4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27305</xdr:rowOff>
    </xdr:from>
    <xdr:to>
      <xdr:col>116</xdr:col>
      <xdr:colOff>114300</xdr:colOff>
      <xdr:row>62</xdr:row>
      <xdr:rowOff>128905</xdr:rowOff>
    </xdr:to>
    <xdr:sp macro="" textlink="">
      <xdr:nvSpPr>
        <xdr:cNvPr id="453" name="楕円 452"/>
        <xdr:cNvSpPr/>
      </xdr:nvSpPr>
      <xdr:spPr>
        <a:xfrm>
          <a:off x="221107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5732</xdr:rowOff>
    </xdr:from>
    <xdr:ext cx="469744" cy="259045"/>
    <xdr:sp macro="" textlink="">
      <xdr:nvSpPr>
        <xdr:cNvPr id="454" name="【学校施設】&#10;一人当たり面積該当値テキスト"/>
        <xdr:cNvSpPr txBox="1"/>
      </xdr:nvSpPr>
      <xdr:spPr>
        <a:xfrm>
          <a:off x="22199600" y="1063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37211</xdr:rowOff>
    </xdr:from>
    <xdr:to>
      <xdr:col>112</xdr:col>
      <xdr:colOff>38100</xdr:colOff>
      <xdr:row>62</xdr:row>
      <xdr:rowOff>138811</xdr:rowOff>
    </xdr:to>
    <xdr:sp macro="" textlink="">
      <xdr:nvSpPr>
        <xdr:cNvPr id="455" name="楕円 454"/>
        <xdr:cNvSpPr/>
      </xdr:nvSpPr>
      <xdr:spPr>
        <a:xfrm>
          <a:off x="21272500" y="1066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78105</xdr:rowOff>
    </xdr:from>
    <xdr:to>
      <xdr:col>116</xdr:col>
      <xdr:colOff>63500</xdr:colOff>
      <xdr:row>62</xdr:row>
      <xdr:rowOff>88011</xdr:rowOff>
    </xdr:to>
    <xdr:cxnSp macro="">
      <xdr:nvCxnSpPr>
        <xdr:cNvPr id="456" name="直線コネクタ 455"/>
        <xdr:cNvCxnSpPr/>
      </xdr:nvCxnSpPr>
      <xdr:spPr>
        <a:xfrm flipV="1">
          <a:off x="21323300" y="10708005"/>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39497</xdr:rowOff>
    </xdr:from>
    <xdr:to>
      <xdr:col>107</xdr:col>
      <xdr:colOff>101600</xdr:colOff>
      <xdr:row>62</xdr:row>
      <xdr:rowOff>141097</xdr:rowOff>
    </xdr:to>
    <xdr:sp macro="" textlink="">
      <xdr:nvSpPr>
        <xdr:cNvPr id="457" name="楕円 456"/>
        <xdr:cNvSpPr/>
      </xdr:nvSpPr>
      <xdr:spPr>
        <a:xfrm>
          <a:off x="20383500" y="106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88011</xdr:rowOff>
    </xdr:from>
    <xdr:to>
      <xdr:col>111</xdr:col>
      <xdr:colOff>177800</xdr:colOff>
      <xdr:row>62</xdr:row>
      <xdr:rowOff>90297</xdr:rowOff>
    </xdr:to>
    <xdr:cxnSp macro="">
      <xdr:nvCxnSpPr>
        <xdr:cNvPr id="458" name="直線コネクタ 457"/>
        <xdr:cNvCxnSpPr/>
      </xdr:nvCxnSpPr>
      <xdr:spPr>
        <a:xfrm flipV="1">
          <a:off x="20434300" y="1071791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122953</xdr:rowOff>
    </xdr:from>
    <xdr:ext cx="469744" cy="259045"/>
    <xdr:sp macro="" textlink="">
      <xdr:nvSpPr>
        <xdr:cNvPr id="459" name="n_1aveValue【学校施設】&#10;一人当たり面積"/>
        <xdr:cNvSpPr txBox="1"/>
      </xdr:nvSpPr>
      <xdr:spPr>
        <a:xfrm>
          <a:off x="21075727" y="104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142003</xdr:rowOff>
    </xdr:from>
    <xdr:ext cx="469744" cy="259045"/>
    <xdr:sp macro="" textlink="">
      <xdr:nvSpPr>
        <xdr:cNvPr id="460" name="n_2aveValue【学校施設】&#10;一人当たり面積"/>
        <xdr:cNvSpPr txBox="1"/>
      </xdr:nvSpPr>
      <xdr:spPr>
        <a:xfrm>
          <a:off x="20199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22369</xdr:rowOff>
    </xdr:from>
    <xdr:ext cx="469744" cy="259045"/>
    <xdr:sp macro="" textlink="">
      <xdr:nvSpPr>
        <xdr:cNvPr id="461" name="n_3aveValue【学校施設】&#10;一人当たり面積"/>
        <xdr:cNvSpPr txBox="1"/>
      </xdr:nvSpPr>
      <xdr:spPr>
        <a:xfrm>
          <a:off x="19310427" y="1048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129938</xdr:rowOff>
    </xdr:from>
    <xdr:ext cx="469744" cy="259045"/>
    <xdr:sp macro="" textlink="">
      <xdr:nvSpPr>
        <xdr:cNvPr id="462" name="n_1mainValue【学校施設】&#10;一人当たり面積"/>
        <xdr:cNvSpPr txBox="1"/>
      </xdr:nvSpPr>
      <xdr:spPr>
        <a:xfrm>
          <a:off x="21075727" y="1075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132224</xdr:rowOff>
    </xdr:from>
    <xdr:ext cx="469744" cy="259045"/>
    <xdr:sp macro="" textlink="">
      <xdr:nvSpPr>
        <xdr:cNvPr id="463" name="n_2mainValue【学校施設】&#10;一人当たり面積"/>
        <xdr:cNvSpPr txBox="1"/>
      </xdr:nvSpPr>
      <xdr:spPr>
        <a:xfrm>
          <a:off x="20199427" y="1076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4" name="正方形/長方形 4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5" name="正方形/長方形 4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6" name="正方形/長方形 4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7" name="正方形/長方形 4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8" name="正方形/長方形 4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9" name="正方形/長方形 4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0" name="正方形/長方形 4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1" name="正方形/長方形 47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2" name="テキスト ボックス 4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3" name="直線コネクタ 4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4" name="直線コネクタ 47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5" name="テキスト ボックス 47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6" name="直線コネクタ 47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7" name="テキスト ボックス 47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8" name="直線コネクタ 47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9" name="テキスト ボックス 47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0" name="直線コネクタ 47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1" name="テキスト ボックス 48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2" name="直線コネクタ 48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3" name="テキスト ボックス 48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4" name="直線コネクタ 48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5" name="テキスト ボックス 48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6" name="直線コネクタ 48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7" name="テキスト ボックス 48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149134</xdr:rowOff>
    </xdr:to>
    <xdr:cxnSp macro="">
      <xdr:nvCxnSpPr>
        <xdr:cNvPr id="489" name="直線コネクタ 488"/>
        <xdr:cNvCxnSpPr/>
      </xdr:nvCxnSpPr>
      <xdr:spPr>
        <a:xfrm flipV="1">
          <a:off x="16318864"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152961</xdr:rowOff>
    </xdr:from>
    <xdr:ext cx="405111" cy="259045"/>
    <xdr:sp macro="" textlink="">
      <xdr:nvSpPr>
        <xdr:cNvPr id="490" name="【児童館】&#10;有形固定資産減価償却率最小値テキスト"/>
        <xdr:cNvSpPr txBox="1"/>
      </xdr:nvSpPr>
      <xdr:spPr>
        <a:xfrm>
          <a:off x="16357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149134</xdr:rowOff>
    </xdr:from>
    <xdr:to>
      <xdr:col>86</xdr:col>
      <xdr:colOff>25400</xdr:colOff>
      <xdr:row>85</xdr:row>
      <xdr:rowOff>149134</xdr:rowOff>
    </xdr:to>
    <xdr:cxnSp macro="">
      <xdr:nvCxnSpPr>
        <xdr:cNvPr id="491" name="直線コネクタ 490"/>
        <xdr:cNvCxnSpPr/>
      </xdr:nvCxnSpPr>
      <xdr:spPr>
        <a:xfrm>
          <a:off x="16230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3" name="直線コネクタ 49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44104</xdr:rowOff>
    </xdr:from>
    <xdr:ext cx="405111" cy="259045"/>
    <xdr:sp macro="" textlink="">
      <xdr:nvSpPr>
        <xdr:cNvPr id="494" name="【児童館】&#10;有形固定資産減価償却率平均値テキスト"/>
        <xdr:cNvSpPr txBox="1"/>
      </xdr:nvSpPr>
      <xdr:spPr>
        <a:xfrm>
          <a:off x="16357600" y="1410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495" name="フローチャート: 判断 494"/>
        <xdr:cNvSpPr/>
      </xdr:nvSpPr>
      <xdr:spPr>
        <a:xfrm>
          <a:off x="162687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29755</xdr:rowOff>
    </xdr:from>
    <xdr:to>
      <xdr:col>81</xdr:col>
      <xdr:colOff>101600</xdr:colOff>
      <xdr:row>78</xdr:row>
      <xdr:rowOff>131355</xdr:rowOff>
    </xdr:to>
    <xdr:sp macro="" textlink="">
      <xdr:nvSpPr>
        <xdr:cNvPr id="496" name="フローチャート: 判断 495"/>
        <xdr:cNvSpPr/>
      </xdr:nvSpPr>
      <xdr:spPr>
        <a:xfrm>
          <a:off x="15430500" y="1340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xdr:rowOff>
    </xdr:from>
    <xdr:to>
      <xdr:col>76</xdr:col>
      <xdr:colOff>165100</xdr:colOff>
      <xdr:row>82</xdr:row>
      <xdr:rowOff>110127</xdr:rowOff>
    </xdr:to>
    <xdr:sp macro="" textlink="">
      <xdr:nvSpPr>
        <xdr:cNvPr id="497" name="フローチャート: 判断 496"/>
        <xdr:cNvSpPr/>
      </xdr:nvSpPr>
      <xdr:spPr>
        <a:xfrm>
          <a:off x="14541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498" name="フローチャート: 判断 497"/>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9" name="テキスト ボックス 4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0" name="テキスト ボックス 4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1" name="テキスト ボックス 5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2" name="テキスト ボックス 5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3" name="テキスト ボックス 5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67311</xdr:rowOff>
    </xdr:from>
    <xdr:to>
      <xdr:col>85</xdr:col>
      <xdr:colOff>177800</xdr:colOff>
      <xdr:row>78</xdr:row>
      <xdr:rowOff>168911</xdr:rowOff>
    </xdr:to>
    <xdr:sp macro="" textlink="">
      <xdr:nvSpPr>
        <xdr:cNvPr id="504" name="楕円 503"/>
        <xdr:cNvSpPr/>
      </xdr:nvSpPr>
      <xdr:spPr>
        <a:xfrm>
          <a:off x="162687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90188</xdr:rowOff>
    </xdr:from>
    <xdr:ext cx="405111" cy="259045"/>
    <xdr:sp macro="" textlink="">
      <xdr:nvSpPr>
        <xdr:cNvPr id="505" name="【児童館】&#10;有形固定資産減価償却率該当値テキスト"/>
        <xdr:cNvSpPr txBox="1"/>
      </xdr:nvSpPr>
      <xdr:spPr>
        <a:xfrm>
          <a:off x="16357600" y="1329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99968</xdr:rowOff>
    </xdr:from>
    <xdr:to>
      <xdr:col>81</xdr:col>
      <xdr:colOff>101600</xdr:colOff>
      <xdr:row>79</xdr:row>
      <xdr:rowOff>30118</xdr:rowOff>
    </xdr:to>
    <xdr:sp macro="" textlink="">
      <xdr:nvSpPr>
        <xdr:cNvPr id="506" name="楕円 505"/>
        <xdr:cNvSpPr/>
      </xdr:nvSpPr>
      <xdr:spPr>
        <a:xfrm>
          <a:off x="15430500" y="134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118111</xdr:rowOff>
    </xdr:from>
    <xdr:to>
      <xdr:col>85</xdr:col>
      <xdr:colOff>127000</xdr:colOff>
      <xdr:row>78</xdr:row>
      <xdr:rowOff>150768</xdr:rowOff>
    </xdr:to>
    <xdr:cxnSp macro="">
      <xdr:nvCxnSpPr>
        <xdr:cNvPr id="507" name="直線コネクタ 506"/>
        <xdr:cNvCxnSpPr/>
      </xdr:nvCxnSpPr>
      <xdr:spPr>
        <a:xfrm flipV="1">
          <a:off x="15481300" y="1349121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132624</xdr:rowOff>
    </xdr:from>
    <xdr:to>
      <xdr:col>76</xdr:col>
      <xdr:colOff>165100</xdr:colOff>
      <xdr:row>79</xdr:row>
      <xdr:rowOff>62774</xdr:rowOff>
    </xdr:to>
    <xdr:sp macro="" textlink="">
      <xdr:nvSpPr>
        <xdr:cNvPr id="508" name="楕円 507"/>
        <xdr:cNvSpPr/>
      </xdr:nvSpPr>
      <xdr:spPr>
        <a:xfrm>
          <a:off x="14541500" y="1350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150768</xdr:rowOff>
    </xdr:from>
    <xdr:to>
      <xdr:col>81</xdr:col>
      <xdr:colOff>50800</xdr:colOff>
      <xdr:row>79</xdr:row>
      <xdr:rowOff>11974</xdr:rowOff>
    </xdr:to>
    <xdr:cxnSp macro="">
      <xdr:nvCxnSpPr>
        <xdr:cNvPr id="509" name="直線コネクタ 508"/>
        <xdr:cNvCxnSpPr/>
      </xdr:nvCxnSpPr>
      <xdr:spPr>
        <a:xfrm flipV="1">
          <a:off x="14592300" y="135238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147882</xdr:rowOff>
    </xdr:from>
    <xdr:ext cx="405111" cy="259045"/>
    <xdr:sp macro="" textlink="">
      <xdr:nvSpPr>
        <xdr:cNvPr id="510" name="n_1aveValue【児童館】&#10;有形固定資産減価償却率"/>
        <xdr:cNvSpPr txBox="1"/>
      </xdr:nvSpPr>
      <xdr:spPr>
        <a:xfrm>
          <a:off x="15266044" y="1317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101254</xdr:rowOff>
    </xdr:from>
    <xdr:ext cx="405111" cy="259045"/>
    <xdr:sp macro="" textlink="">
      <xdr:nvSpPr>
        <xdr:cNvPr id="511" name="n_2aveValue【児童館】&#10;有形固定資産減価償却率"/>
        <xdr:cNvSpPr txBox="1"/>
      </xdr:nvSpPr>
      <xdr:spPr>
        <a:xfrm>
          <a:off x="143897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35214</xdr:rowOff>
    </xdr:from>
    <xdr:ext cx="405111" cy="259045"/>
    <xdr:sp macro="" textlink="">
      <xdr:nvSpPr>
        <xdr:cNvPr id="512" name="n_3aveValue【児童館】&#10;有形固定資産減価償却率"/>
        <xdr:cNvSpPr txBox="1"/>
      </xdr:nvSpPr>
      <xdr:spPr>
        <a:xfrm>
          <a:off x="13500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21245</xdr:rowOff>
    </xdr:from>
    <xdr:ext cx="405111" cy="259045"/>
    <xdr:sp macro="" textlink="">
      <xdr:nvSpPr>
        <xdr:cNvPr id="513" name="n_1mainValue【児童館】&#10;有形固定資産減価償却率"/>
        <xdr:cNvSpPr txBox="1"/>
      </xdr:nvSpPr>
      <xdr:spPr>
        <a:xfrm>
          <a:off x="15266044" y="1356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79301</xdr:rowOff>
    </xdr:from>
    <xdr:ext cx="405111" cy="259045"/>
    <xdr:sp macro="" textlink="">
      <xdr:nvSpPr>
        <xdr:cNvPr id="514" name="n_2mainValue【児童館】&#10;有形固定資産減価償却率"/>
        <xdr:cNvSpPr txBox="1"/>
      </xdr:nvSpPr>
      <xdr:spPr>
        <a:xfrm>
          <a:off x="14389744" y="1328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5" name="正方形/長方形 5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6" name="正方形/長方形 5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7" name="正方形/長方形 5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8" name="正方形/長方形 5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9" name="正方形/長方形 5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0" name="正方形/長方形 5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1" name="正方形/長方形 5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2" name="正方形/長方形 5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3" name="テキスト ボックス 5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4" name="直線コネクタ 5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5" name="直線コネクタ 52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6" name="テキスト ボックス 52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7" name="直線コネクタ 52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8" name="テキスト ボックス 52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9" name="直線コネクタ 52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30" name="テキスト ボックス 52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31" name="直線コネクタ 53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32" name="テキスト ボックス 53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3" name="直線コネクタ 53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4" name="テキスト ボックス 53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134113</xdr:rowOff>
    </xdr:from>
    <xdr:to>
      <xdr:col>116</xdr:col>
      <xdr:colOff>62864</xdr:colOff>
      <xdr:row>86</xdr:row>
      <xdr:rowOff>6096</xdr:rowOff>
    </xdr:to>
    <xdr:cxnSp macro="">
      <xdr:nvCxnSpPr>
        <xdr:cNvPr id="536" name="直線コネクタ 535"/>
        <xdr:cNvCxnSpPr/>
      </xdr:nvCxnSpPr>
      <xdr:spPr>
        <a:xfrm flipV="1">
          <a:off x="22160864" y="13507213"/>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537"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538" name="直線コネクタ 53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80790</xdr:rowOff>
    </xdr:from>
    <xdr:ext cx="469744" cy="259045"/>
    <xdr:sp macro="" textlink="">
      <xdr:nvSpPr>
        <xdr:cNvPr id="539" name="【児童館】&#10;一人当たり面積最大値テキスト"/>
        <xdr:cNvSpPr txBox="1"/>
      </xdr:nvSpPr>
      <xdr:spPr>
        <a:xfrm>
          <a:off x="22199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134113</xdr:rowOff>
    </xdr:from>
    <xdr:to>
      <xdr:col>116</xdr:col>
      <xdr:colOff>152400</xdr:colOff>
      <xdr:row>78</xdr:row>
      <xdr:rowOff>134113</xdr:rowOff>
    </xdr:to>
    <xdr:cxnSp macro="">
      <xdr:nvCxnSpPr>
        <xdr:cNvPr id="540" name="直線コネクタ 539"/>
        <xdr:cNvCxnSpPr/>
      </xdr:nvCxnSpPr>
      <xdr:spPr>
        <a:xfrm>
          <a:off x="22072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119905</xdr:rowOff>
    </xdr:from>
    <xdr:ext cx="469744" cy="259045"/>
    <xdr:sp macro="" textlink="">
      <xdr:nvSpPr>
        <xdr:cNvPr id="541" name="【児童館】&#10;一人当たり面積平均値テキスト"/>
        <xdr:cNvSpPr txBox="1"/>
      </xdr:nvSpPr>
      <xdr:spPr>
        <a:xfrm>
          <a:off x="22199600" y="14350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542" name="フローチャート: 判断 541"/>
        <xdr:cNvSpPr/>
      </xdr:nvSpPr>
      <xdr:spPr>
        <a:xfrm>
          <a:off x="22110700" y="1449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543" name="フローチャート: 判断 542"/>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544" name="フローチャート: 判断 543"/>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545" name="フローチャート: 判断 544"/>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6" name="テキスト ボックス 5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7" name="テキスト ボックス 5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8" name="テキスト ボックス 5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9" name="テキスト ボックス 5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0" name="テキスト ボックス 5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85598</xdr:rowOff>
    </xdr:from>
    <xdr:to>
      <xdr:col>116</xdr:col>
      <xdr:colOff>114300</xdr:colOff>
      <xdr:row>86</xdr:row>
      <xdr:rowOff>15748</xdr:rowOff>
    </xdr:to>
    <xdr:sp macro="" textlink="">
      <xdr:nvSpPr>
        <xdr:cNvPr id="551" name="楕円 550"/>
        <xdr:cNvSpPr/>
      </xdr:nvSpPr>
      <xdr:spPr>
        <a:xfrm>
          <a:off x="221107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525</xdr:rowOff>
    </xdr:from>
    <xdr:ext cx="469744" cy="259045"/>
    <xdr:sp macro="" textlink="">
      <xdr:nvSpPr>
        <xdr:cNvPr id="552" name="【児童館】&#10;一人当たり面積該当値テキスト"/>
        <xdr:cNvSpPr txBox="1"/>
      </xdr:nvSpPr>
      <xdr:spPr>
        <a:xfrm>
          <a:off x="22199600" y="1457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85598</xdr:rowOff>
    </xdr:from>
    <xdr:to>
      <xdr:col>112</xdr:col>
      <xdr:colOff>38100</xdr:colOff>
      <xdr:row>86</xdr:row>
      <xdr:rowOff>15748</xdr:rowOff>
    </xdr:to>
    <xdr:sp macro="" textlink="">
      <xdr:nvSpPr>
        <xdr:cNvPr id="553" name="楕円 552"/>
        <xdr:cNvSpPr/>
      </xdr:nvSpPr>
      <xdr:spPr>
        <a:xfrm>
          <a:off x="21272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136398</xdr:rowOff>
    </xdr:from>
    <xdr:to>
      <xdr:col>116</xdr:col>
      <xdr:colOff>63500</xdr:colOff>
      <xdr:row>85</xdr:row>
      <xdr:rowOff>136398</xdr:rowOff>
    </xdr:to>
    <xdr:cxnSp macro="">
      <xdr:nvCxnSpPr>
        <xdr:cNvPr id="554" name="直線コネクタ 553"/>
        <xdr:cNvCxnSpPr/>
      </xdr:nvCxnSpPr>
      <xdr:spPr>
        <a:xfrm>
          <a:off x="21323300" y="1470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85598</xdr:rowOff>
    </xdr:from>
    <xdr:to>
      <xdr:col>107</xdr:col>
      <xdr:colOff>101600</xdr:colOff>
      <xdr:row>86</xdr:row>
      <xdr:rowOff>15748</xdr:rowOff>
    </xdr:to>
    <xdr:sp macro="" textlink="">
      <xdr:nvSpPr>
        <xdr:cNvPr id="555" name="楕円 554"/>
        <xdr:cNvSpPr/>
      </xdr:nvSpPr>
      <xdr:spPr>
        <a:xfrm>
          <a:off x="20383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136398</xdr:rowOff>
    </xdr:from>
    <xdr:to>
      <xdr:col>111</xdr:col>
      <xdr:colOff>177800</xdr:colOff>
      <xdr:row>85</xdr:row>
      <xdr:rowOff>136398</xdr:rowOff>
    </xdr:to>
    <xdr:cxnSp macro="">
      <xdr:nvCxnSpPr>
        <xdr:cNvPr id="556" name="直線コネクタ 555"/>
        <xdr:cNvCxnSpPr/>
      </xdr:nvCxnSpPr>
      <xdr:spPr>
        <a:xfrm>
          <a:off x="20434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39133</xdr:rowOff>
    </xdr:from>
    <xdr:ext cx="469744" cy="259045"/>
    <xdr:sp macro="" textlink="">
      <xdr:nvSpPr>
        <xdr:cNvPr id="557" name="n_1aveValue【児童館】&#10;一人当たり面積"/>
        <xdr:cNvSpPr txBox="1"/>
      </xdr:nvSpPr>
      <xdr:spPr>
        <a:xfrm>
          <a:off x="210757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66564</xdr:rowOff>
    </xdr:from>
    <xdr:ext cx="469744" cy="259045"/>
    <xdr:sp macro="" textlink="">
      <xdr:nvSpPr>
        <xdr:cNvPr id="558" name="n_2aveValue【児童館】&#10;一人当たり面積"/>
        <xdr:cNvSpPr txBox="1"/>
      </xdr:nvSpPr>
      <xdr:spPr>
        <a:xfrm>
          <a:off x="20199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559" name="n_3aveValue【児童館】&#10;一人当たり面積"/>
        <xdr:cNvSpPr txBox="1"/>
      </xdr:nvSpPr>
      <xdr:spPr>
        <a:xfrm>
          <a:off x="19310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6875</xdr:rowOff>
    </xdr:from>
    <xdr:ext cx="469744" cy="259045"/>
    <xdr:sp macro="" textlink="">
      <xdr:nvSpPr>
        <xdr:cNvPr id="560" name="n_1mainValue【児童館】&#10;一人当たり面積"/>
        <xdr:cNvSpPr txBox="1"/>
      </xdr:nvSpPr>
      <xdr:spPr>
        <a:xfrm>
          <a:off x="210757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6875</xdr:rowOff>
    </xdr:from>
    <xdr:ext cx="469744" cy="259045"/>
    <xdr:sp macro="" textlink="">
      <xdr:nvSpPr>
        <xdr:cNvPr id="561" name="n_2mainValue【児童館】&#10;一人当たり面積"/>
        <xdr:cNvSpPr txBox="1"/>
      </xdr:nvSpPr>
      <xdr:spPr>
        <a:xfrm>
          <a:off x="20199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2" name="正方形/長方形 5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3" name="正方形/長方形 5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4" name="正方形/長方形 5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5" name="正方形/長方形 5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6" name="正方形/長方形 5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7" name="正方形/長方形 5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8" name="正方形/長方形 5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9" name="正方形/長方形 56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70" name="正方形/長方形 5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1" name="正方形/長方形 5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2" name="正方形/長方形 5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3" name="正方形/長方形 5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4" name="正方形/長方形 5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5" name="正方形/長方形 5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6" name="正方形/長方形 5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7" name="正方形/長方形 57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78" name="正方形/長方形 5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9" name="正方形/長方形 5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0" name="テキスト ボックス 5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児童館および学校施設の有形固定資産減価償却率が高くなっている。今後は平成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月策定の公共施設等長期保全計画に基づき個別施設計画を作成し、長寿命化を図っていく。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また公営住宅は昭和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年に建設された住宅について平成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年度から建替を行っている関係で有形固定資産減価償却率が類似団体内でも一番低い値となっている。平成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月に策定した公営住宅等長寿命化計画を更新し、当該計画に基づいた管理を行っていく。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橋梁については、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全国平均と同水準であり、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割近い償却率となっている。令和元年度策定の橋梁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長寿命化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計画に基づいた管理を行っていく。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16,732
16,650
28.07
8,950,906
8,717,506
233,400
4,242,261
5,879,066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131190</xdr:rowOff>
    </xdr:from>
    <xdr:ext cx="405111" cy="259045"/>
    <xdr:sp macro="" textlink="">
      <xdr:nvSpPr>
        <xdr:cNvPr id="62" name="【図書館】&#10;有形固定資産減価償却率平均値テキスト"/>
        <xdr:cNvSpPr txBox="1"/>
      </xdr:nvSpPr>
      <xdr:spPr>
        <a:xfrm>
          <a:off x="4673600" y="647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152763</xdr:rowOff>
    </xdr:from>
    <xdr:to>
      <xdr:col>24</xdr:col>
      <xdr:colOff>114300</xdr:colOff>
      <xdr:row>38</xdr:row>
      <xdr:rowOff>82913</xdr:rowOff>
    </xdr:to>
    <xdr:sp macro="" textlink="">
      <xdr:nvSpPr>
        <xdr:cNvPr id="63" name="フローチャート: 判断 62"/>
        <xdr:cNvSpPr/>
      </xdr:nvSpPr>
      <xdr:spPr>
        <a:xfrm>
          <a:off x="4584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7438</xdr:rowOff>
    </xdr:from>
    <xdr:to>
      <xdr:col>20</xdr:col>
      <xdr:colOff>38100</xdr:colOff>
      <xdr:row>38</xdr:row>
      <xdr:rowOff>109038</xdr:rowOff>
    </xdr:to>
    <xdr:sp macro="" textlink="">
      <xdr:nvSpPr>
        <xdr:cNvPr id="64" name="フローチャート: 判断 63"/>
        <xdr:cNvSpPr/>
      </xdr:nvSpPr>
      <xdr:spPr>
        <a:xfrm>
          <a:off x="3746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12337</xdr:rowOff>
    </xdr:from>
    <xdr:to>
      <xdr:col>15</xdr:col>
      <xdr:colOff>101600</xdr:colOff>
      <xdr:row>38</xdr:row>
      <xdr:rowOff>113937</xdr:rowOff>
    </xdr:to>
    <xdr:sp macro="" textlink="">
      <xdr:nvSpPr>
        <xdr:cNvPr id="65" name="フローチャート: 判断 64"/>
        <xdr:cNvSpPr/>
      </xdr:nvSpPr>
      <xdr:spPr>
        <a:xfrm>
          <a:off x="2857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6" name="フローチャート: 判断 65"/>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64589</xdr:rowOff>
    </xdr:from>
    <xdr:to>
      <xdr:col>24</xdr:col>
      <xdr:colOff>114300</xdr:colOff>
      <xdr:row>36</xdr:row>
      <xdr:rowOff>166189</xdr:rowOff>
    </xdr:to>
    <xdr:sp macro="" textlink="">
      <xdr:nvSpPr>
        <xdr:cNvPr id="72" name="楕円 71"/>
        <xdr:cNvSpPr/>
      </xdr:nvSpPr>
      <xdr:spPr>
        <a:xfrm>
          <a:off x="45847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87466</xdr:rowOff>
    </xdr:from>
    <xdr:ext cx="405111" cy="259045"/>
    <xdr:sp macro="" textlink="">
      <xdr:nvSpPr>
        <xdr:cNvPr id="73" name="【図書館】&#10;有形固定資産減価償却率該当値テキスト"/>
        <xdr:cNvSpPr txBox="1"/>
      </xdr:nvSpPr>
      <xdr:spPr>
        <a:xfrm>
          <a:off x="4673600" y="6088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97246</xdr:rowOff>
    </xdr:from>
    <xdr:to>
      <xdr:col>20</xdr:col>
      <xdr:colOff>38100</xdr:colOff>
      <xdr:row>37</xdr:row>
      <xdr:rowOff>27396</xdr:rowOff>
    </xdr:to>
    <xdr:sp macro="" textlink="">
      <xdr:nvSpPr>
        <xdr:cNvPr id="74" name="楕円 73"/>
        <xdr:cNvSpPr/>
      </xdr:nvSpPr>
      <xdr:spPr>
        <a:xfrm>
          <a:off x="3746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115389</xdr:rowOff>
    </xdr:from>
    <xdr:to>
      <xdr:col>24</xdr:col>
      <xdr:colOff>63500</xdr:colOff>
      <xdr:row>36</xdr:row>
      <xdr:rowOff>148046</xdr:rowOff>
    </xdr:to>
    <xdr:cxnSp macro="">
      <xdr:nvCxnSpPr>
        <xdr:cNvPr id="75" name="直線コネクタ 74"/>
        <xdr:cNvCxnSpPr/>
      </xdr:nvCxnSpPr>
      <xdr:spPr>
        <a:xfrm flipV="1">
          <a:off x="3797300" y="628758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129903</xdr:rowOff>
    </xdr:from>
    <xdr:to>
      <xdr:col>15</xdr:col>
      <xdr:colOff>101600</xdr:colOff>
      <xdr:row>37</xdr:row>
      <xdr:rowOff>60053</xdr:rowOff>
    </xdr:to>
    <xdr:sp macro="" textlink="">
      <xdr:nvSpPr>
        <xdr:cNvPr id="76" name="楕円 75"/>
        <xdr:cNvSpPr/>
      </xdr:nvSpPr>
      <xdr:spPr>
        <a:xfrm>
          <a:off x="2857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148046</xdr:rowOff>
    </xdr:from>
    <xdr:to>
      <xdr:col>19</xdr:col>
      <xdr:colOff>177800</xdr:colOff>
      <xdr:row>37</xdr:row>
      <xdr:rowOff>9253</xdr:rowOff>
    </xdr:to>
    <xdr:cxnSp macro="">
      <xdr:nvCxnSpPr>
        <xdr:cNvPr id="77" name="直線コネクタ 76"/>
        <xdr:cNvCxnSpPr/>
      </xdr:nvCxnSpPr>
      <xdr:spPr>
        <a:xfrm flipV="1">
          <a:off x="2908300" y="63202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100165</xdr:rowOff>
    </xdr:from>
    <xdr:ext cx="405111" cy="259045"/>
    <xdr:sp macro="" textlink="">
      <xdr:nvSpPr>
        <xdr:cNvPr id="78" name="n_1aveValue【図書館】&#10;有形固定資産減価償却率"/>
        <xdr:cNvSpPr txBox="1"/>
      </xdr:nvSpPr>
      <xdr:spPr>
        <a:xfrm>
          <a:off x="35820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105064</xdr:rowOff>
    </xdr:from>
    <xdr:ext cx="405111" cy="259045"/>
    <xdr:sp macro="" textlink="">
      <xdr:nvSpPr>
        <xdr:cNvPr id="79" name="n_2aveValue【図書館】&#10;有形固定資産減価償却率"/>
        <xdr:cNvSpPr txBox="1"/>
      </xdr:nvSpPr>
      <xdr:spPr>
        <a:xfrm>
          <a:off x="2705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0" name="n_3aveValue【図書館】&#10;有形固定資産減価償却率"/>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43923</xdr:rowOff>
    </xdr:from>
    <xdr:ext cx="405111" cy="259045"/>
    <xdr:sp macro="" textlink="">
      <xdr:nvSpPr>
        <xdr:cNvPr id="81" name="n_1mainValue【図書館】&#10;有形固定資産減価償却率"/>
        <xdr:cNvSpPr txBox="1"/>
      </xdr:nvSpPr>
      <xdr:spPr>
        <a:xfrm>
          <a:off x="3582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2" name="n_2main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26670</xdr:rowOff>
    </xdr:to>
    <xdr:cxnSp macro="">
      <xdr:nvCxnSpPr>
        <xdr:cNvPr id="106" name="直線コネクタ 105"/>
        <xdr:cNvCxnSpPr/>
      </xdr:nvCxnSpPr>
      <xdr:spPr>
        <a:xfrm flipV="1">
          <a:off x="10476865" y="58826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30497</xdr:rowOff>
    </xdr:from>
    <xdr:ext cx="469744" cy="259045"/>
    <xdr:sp macro="" textlink="">
      <xdr:nvSpPr>
        <xdr:cNvPr id="107" name="【図書館】&#10;一人当たり面積最小値テキスト"/>
        <xdr:cNvSpPr txBox="1"/>
      </xdr:nvSpPr>
      <xdr:spPr>
        <a:xfrm>
          <a:off x="10515600"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26670</xdr:rowOff>
    </xdr:from>
    <xdr:to>
      <xdr:col>55</xdr:col>
      <xdr:colOff>88900</xdr:colOff>
      <xdr:row>42</xdr:row>
      <xdr:rowOff>26670</xdr:rowOff>
    </xdr:to>
    <xdr:cxnSp macro="">
      <xdr:nvCxnSpPr>
        <xdr:cNvPr id="108" name="直線コネクタ 107"/>
        <xdr:cNvCxnSpPr/>
      </xdr:nvCxnSpPr>
      <xdr:spPr>
        <a:xfrm>
          <a:off x="10388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09" name="【図書館】&#10;一人当たり面積最大値テキスト"/>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10" name="直線コネクタ 109"/>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36847</xdr:rowOff>
    </xdr:from>
    <xdr:ext cx="469744" cy="259045"/>
    <xdr:sp macro="" textlink="">
      <xdr:nvSpPr>
        <xdr:cNvPr id="111" name="【図書館】&#10;一人当たり面積平均値テキスト"/>
        <xdr:cNvSpPr txBox="1"/>
      </xdr:nvSpPr>
      <xdr:spPr>
        <a:xfrm>
          <a:off x="10515600" y="672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12" name="フローチャート: 判断 111"/>
        <xdr:cNvSpPr/>
      </xdr:nvSpPr>
      <xdr:spPr>
        <a:xfrm>
          <a:off x="104267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36830</xdr:rowOff>
    </xdr:from>
    <xdr:to>
      <xdr:col>50</xdr:col>
      <xdr:colOff>165100</xdr:colOff>
      <xdr:row>40</xdr:row>
      <xdr:rowOff>138430</xdr:rowOff>
    </xdr:to>
    <xdr:sp macro="" textlink="">
      <xdr:nvSpPr>
        <xdr:cNvPr id="113" name="フローチャート: 判断 112"/>
        <xdr:cNvSpPr/>
      </xdr:nvSpPr>
      <xdr:spPr>
        <a:xfrm>
          <a:off x="9588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44450</xdr:rowOff>
    </xdr:from>
    <xdr:to>
      <xdr:col>46</xdr:col>
      <xdr:colOff>38100</xdr:colOff>
      <xdr:row>40</xdr:row>
      <xdr:rowOff>146050</xdr:rowOff>
    </xdr:to>
    <xdr:sp macro="" textlink="">
      <xdr:nvSpPr>
        <xdr:cNvPr id="114" name="フローチャート: 判断 113"/>
        <xdr:cNvSpPr/>
      </xdr:nvSpPr>
      <xdr:spPr>
        <a:xfrm>
          <a:off x="8699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40640</xdr:rowOff>
    </xdr:from>
    <xdr:to>
      <xdr:col>41</xdr:col>
      <xdr:colOff>101600</xdr:colOff>
      <xdr:row>40</xdr:row>
      <xdr:rowOff>142240</xdr:rowOff>
    </xdr:to>
    <xdr:sp macro="" textlink="">
      <xdr:nvSpPr>
        <xdr:cNvPr id="115" name="フローチャート: 判断 114"/>
        <xdr:cNvSpPr/>
      </xdr:nvSpPr>
      <xdr:spPr>
        <a:xfrm>
          <a:off x="7810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48260</xdr:rowOff>
    </xdr:from>
    <xdr:to>
      <xdr:col>55</xdr:col>
      <xdr:colOff>50800</xdr:colOff>
      <xdr:row>41</xdr:row>
      <xdr:rowOff>149860</xdr:rowOff>
    </xdr:to>
    <xdr:sp macro="" textlink="">
      <xdr:nvSpPr>
        <xdr:cNvPr id="121" name="楕円 120"/>
        <xdr:cNvSpPr/>
      </xdr:nvSpPr>
      <xdr:spPr>
        <a:xfrm>
          <a:off x="104267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134637</xdr:rowOff>
    </xdr:from>
    <xdr:ext cx="469744" cy="259045"/>
    <xdr:sp macro="" textlink="">
      <xdr:nvSpPr>
        <xdr:cNvPr id="122" name="【図書館】&#10;一人当たり面積該当値テキスト"/>
        <xdr:cNvSpPr txBox="1"/>
      </xdr:nvSpPr>
      <xdr:spPr>
        <a:xfrm>
          <a:off x="10515600" y="699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52070</xdr:rowOff>
    </xdr:from>
    <xdr:to>
      <xdr:col>50</xdr:col>
      <xdr:colOff>165100</xdr:colOff>
      <xdr:row>41</xdr:row>
      <xdr:rowOff>153670</xdr:rowOff>
    </xdr:to>
    <xdr:sp macro="" textlink="">
      <xdr:nvSpPr>
        <xdr:cNvPr id="123" name="楕円 122"/>
        <xdr:cNvSpPr/>
      </xdr:nvSpPr>
      <xdr:spPr>
        <a:xfrm>
          <a:off x="9588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99060</xdr:rowOff>
    </xdr:from>
    <xdr:to>
      <xdr:col>55</xdr:col>
      <xdr:colOff>0</xdr:colOff>
      <xdr:row>41</xdr:row>
      <xdr:rowOff>102870</xdr:rowOff>
    </xdr:to>
    <xdr:cxnSp macro="">
      <xdr:nvCxnSpPr>
        <xdr:cNvPr id="124" name="直線コネクタ 123"/>
        <xdr:cNvCxnSpPr/>
      </xdr:nvCxnSpPr>
      <xdr:spPr>
        <a:xfrm flipV="1">
          <a:off x="9639300" y="71285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52070</xdr:rowOff>
    </xdr:from>
    <xdr:to>
      <xdr:col>46</xdr:col>
      <xdr:colOff>38100</xdr:colOff>
      <xdr:row>41</xdr:row>
      <xdr:rowOff>153670</xdr:rowOff>
    </xdr:to>
    <xdr:sp macro="" textlink="">
      <xdr:nvSpPr>
        <xdr:cNvPr id="125" name="楕円 124"/>
        <xdr:cNvSpPr/>
      </xdr:nvSpPr>
      <xdr:spPr>
        <a:xfrm>
          <a:off x="8699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102870</xdr:rowOff>
    </xdr:from>
    <xdr:to>
      <xdr:col>50</xdr:col>
      <xdr:colOff>114300</xdr:colOff>
      <xdr:row>41</xdr:row>
      <xdr:rowOff>102870</xdr:rowOff>
    </xdr:to>
    <xdr:cxnSp macro="">
      <xdr:nvCxnSpPr>
        <xdr:cNvPr id="126" name="直線コネクタ 125"/>
        <xdr:cNvCxnSpPr/>
      </xdr:nvCxnSpPr>
      <xdr:spPr>
        <a:xfrm>
          <a:off x="8750300" y="713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154957</xdr:rowOff>
    </xdr:from>
    <xdr:ext cx="469744" cy="259045"/>
    <xdr:sp macro="" textlink="">
      <xdr:nvSpPr>
        <xdr:cNvPr id="127" name="n_1aveValue【図書館】&#10;一人当たり面積"/>
        <xdr:cNvSpPr txBox="1"/>
      </xdr:nvSpPr>
      <xdr:spPr>
        <a:xfrm>
          <a:off x="93917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162577</xdr:rowOff>
    </xdr:from>
    <xdr:ext cx="469744" cy="259045"/>
    <xdr:sp macro="" textlink="">
      <xdr:nvSpPr>
        <xdr:cNvPr id="128" name="n_2aveValue【図書館】&#10;一人当たり面積"/>
        <xdr:cNvSpPr txBox="1"/>
      </xdr:nvSpPr>
      <xdr:spPr>
        <a:xfrm>
          <a:off x="8515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158767</xdr:rowOff>
    </xdr:from>
    <xdr:ext cx="469744" cy="259045"/>
    <xdr:sp macro="" textlink="">
      <xdr:nvSpPr>
        <xdr:cNvPr id="129" name="n_3aveValue【図書館】&#10;一人当たり面積"/>
        <xdr:cNvSpPr txBox="1"/>
      </xdr:nvSpPr>
      <xdr:spPr>
        <a:xfrm>
          <a:off x="7626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144797</xdr:rowOff>
    </xdr:from>
    <xdr:ext cx="469744" cy="259045"/>
    <xdr:sp macro="" textlink="">
      <xdr:nvSpPr>
        <xdr:cNvPr id="130" name="n_1mainValue【図書館】&#10;一人当たり面積"/>
        <xdr:cNvSpPr txBox="1"/>
      </xdr:nvSpPr>
      <xdr:spPr>
        <a:xfrm>
          <a:off x="93917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144797</xdr:rowOff>
    </xdr:from>
    <xdr:ext cx="469744" cy="259045"/>
    <xdr:sp macro="" textlink="">
      <xdr:nvSpPr>
        <xdr:cNvPr id="131" name="n_2mainValue【図書館】&#10;一人当たり面積"/>
        <xdr:cNvSpPr txBox="1"/>
      </xdr:nvSpPr>
      <xdr:spPr>
        <a:xfrm>
          <a:off x="8515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0" name="正方形/長方形 13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1" name="正方形/長方形 14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2" name="正方形/長方形 14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3" name="正方形/長方形 14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4" name="正方形/長方形 14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5" name="正方形/長方形 14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6" name="正方形/長方形 14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7" name="正方形/長方形 146"/>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8" name="正方形/長方形 1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9" name="正方形/長方形 1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0" name="正方形/長方形 1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1" name="正方形/長方形 1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2" name="正方形/長方形 1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3" name="正方形/長方形 1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4" name="正方形/長方形 1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5" name="正方形/長方形 1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6" name="テキスト ボックス 1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7" name="直線コネクタ 1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8" name="テキスト ボックス 15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9" name="直線コネクタ 15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0" name="テキスト ボックス 15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1" name="直線コネクタ 16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2" name="テキスト ボックス 16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3" name="直線コネクタ 16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4" name="テキスト ボックス 16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5" name="直線コネクタ 16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6" name="テキスト ボックス 16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7" name="直線コネクタ 16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8" name="テキスト ボックス 16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9" name="直線コネクタ 1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0" name="テキスト ボックス 16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156211</xdr:rowOff>
    </xdr:to>
    <xdr:cxnSp macro="">
      <xdr:nvCxnSpPr>
        <xdr:cNvPr id="172" name="直線コネクタ 171"/>
        <xdr:cNvCxnSpPr/>
      </xdr:nvCxnSpPr>
      <xdr:spPr>
        <a:xfrm flipV="1">
          <a:off x="4634865" y="133350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160038</xdr:rowOff>
    </xdr:from>
    <xdr:ext cx="405111" cy="259045"/>
    <xdr:sp macro="" textlink="">
      <xdr:nvSpPr>
        <xdr:cNvPr id="173" name="【福祉施設】&#10;有形固定資産減価償却率最小値テキスト"/>
        <xdr:cNvSpPr txBox="1"/>
      </xdr:nvSpPr>
      <xdr:spPr>
        <a:xfrm>
          <a:off x="4673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156211</xdr:rowOff>
    </xdr:from>
    <xdr:to>
      <xdr:col>24</xdr:col>
      <xdr:colOff>152400</xdr:colOff>
      <xdr:row>85</xdr:row>
      <xdr:rowOff>156211</xdr:rowOff>
    </xdr:to>
    <xdr:cxnSp macro="">
      <xdr:nvCxnSpPr>
        <xdr:cNvPr id="174" name="直線コネクタ 173"/>
        <xdr:cNvCxnSpPr/>
      </xdr:nvCxnSpPr>
      <xdr:spPr>
        <a:xfrm>
          <a:off x="4546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5"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6" name="直線コネクタ 17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70502</xdr:rowOff>
    </xdr:from>
    <xdr:ext cx="405111" cy="259045"/>
    <xdr:sp macro="" textlink="">
      <xdr:nvSpPr>
        <xdr:cNvPr id="177" name="【福祉施設】&#10;有形固定資産減価償却率平均値テキスト"/>
        <xdr:cNvSpPr txBox="1"/>
      </xdr:nvSpPr>
      <xdr:spPr>
        <a:xfrm>
          <a:off x="4673600" y="1412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178" name="フローチャート: 判断 177"/>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179" name="フローチャート: 判断 178"/>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12064</xdr:rowOff>
    </xdr:from>
    <xdr:to>
      <xdr:col>15</xdr:col>
      <xdr:colOff>101600</xdr:colOff>
      <xdr:row>83</xdr:row>
      <xdr:rowOff>113664</xdr:rowOff>
    </xdr:to>
    <xdr:sp macro="" textlink="">
      <xdr:nvSpPr>
        <xdr:cNvPr id="180" name="フローチャート: 判断 179"/>
        <xdr:cNvSpPr/>
      </xdr:nvSpPr>
      <xdr:spPr>
        <a:xfrm>
          <a:off x="2857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36830</xdr:rowOff>
    </xdr:from>
    <xdr:to>
      <xdr:col>10</xdr:col>
      <xdr:colOff>165100</xdr:colOff>
      <xdr:row>83</xdr:row>
      <xdr:rowOff>138430</xdr:rowOff>
    </xdr:to>
    <xdr:sp macro="" textlink="">
      <xdr:nvSpPr>
        <xdr:cNvPr id="181" name="フローチャート: 判断 180"/>
        <xdr:cNvSpPr/>
      </xdr:nvSpPr>
      <xdr:spPr>
        <a:xfrm>
          <a:off x="1968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2" name="テキスト ボックス 1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3" name="テキスト ボックス 1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4" name="テキスト ボックス 1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5" name="テキスト ボックス 1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6" name="テキスト ボックス 1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38736</xdr:rowOff>
    </xdr:from>
    <xdr:to>
      <xdr:col>24</xdr:col>
      <xdr:colOff>114300</xdr:colOff>
      <xdr:row>81</xdr:row>
      <xdr:rowOff>140336</xdr:rowOff>
    </xdr:to>
    <xdr:sp macro="" textlink="">
      <xdr:nvSpPr>
        <xdr:cNvPr id="187" name="楕円 186"/>
        <xdr:cNvSpPr/>
      </xdr:nvSpPr>
      <xdr:spPr>
        <a:xfrm>
          <a:off x="45847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61613</xdr:rowOff>
    </xdr:from>
    <xdr:ext cx="405111" cy="259045"/>
    <xdr:sp macro="" textlink="">
      <xdr:nvSpPr>
        <xdr:cNvPr id="188" name="【福祉施設】&#10;有形固定資産減価償却率該当値テキスト"/>
        <xdr:cNvSpPr txBox="1"/>
      </xdr:nvSpPr>
      <xdr:spPr>
        <a:xfrm>
          <a:off x="4673600"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105411</xdr:rowOff>
    </xdr:from>
    <xdr:to>
      <xdr:col>20</xdr:col>
      <xdr:colOff>38100</xdr:colOff>
      <xdr:row>82</xdr:row>
      <xdr:rowOff>35561</xdr:rowOff>
    </xdr:to>
    <xdr:sp macro="" textlink="">
      <xdr:nvSpPr>
        <xdr:cNvPr id="189" name="楕円 188"/>
        <xdr:cNvSpPr/>
      </xdr:nvSpPr>
      <xdr:spPr>
        <a:xfrm>
          <a:off x="3746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89536</xdr:rowOff>
    </xdr:from>
    <xdr:to>
      <xdr:col>24</xdr:col>
      <xdr:colOff>63500</xdr:colOff>
      <xdr:row>81</xdr:row>
      <xdr:rowOff>156211</xdr:rowOff>
    </xdr:to>
    <xdr:cxnSp macro="">
      <xdr:nvCxnSpPr>
        <xdr:cNvPr id="190" name="直線コネクタ 189"/>
        <xdr:cNvCxnSpPr/>
      </xdr:nvCxnSpPr>
      <xdr:spPr>
        <a:xfrm flipV="1">
          <a:off x="3797300" y="13976986"/>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170180</xdr:rowOff>
    </xdr:from>
    <xdr:to>
      <xdr:col>15</xdr:col>
      <xdr:colOff>101600</xdr:colOff>
      <xdr:row>82</xdr:row>
      <xdr:rowOff>100330</xdr:rowOff>
    </xdr:to>
    <xdr:sp macro="" textlink="">
      <xdr:nvSpPr>
        <xdr:cNvPr id="191" name="楕円 190"/>
        <xdr:cNvSpPr/>
      </xdr:nvSpPr>
      <xdr:spPr>
        <a:xfrm>
          <a:off x="2857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156211</xdr:rowOff>
    </xdr:from>
    <xdr:to>
      <xdr:col>19</xdr:col>
      <xdr:colOff>177800</xdr:colOff>
      <xdr:row>82</xdr:row>
      <xdr:rowOff>49530</xdr:rowOff>
    </xdr:to>
    <xdr:cxnSp macro="">
      <xdr:nvCxnSpPr>
        <xdr:cNvPr id="192" name="直線コネクタ 191"/>
        <xdr:cNvCxnSpPr/>
      </xdr:nvCxnSpPr>
      <xdr:spPr>
        <a:xfrm flipV="1">
          <a:off x="2908300" y="140436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40022</xdr:rowOff>
    </xdr:from>
    <xdr:ext cx="405111" cy="259045"/>
    <xdr:sp macro="" textlink="">
      <xdr:nvSpPr>
        <xdr:cNvPr id="193" name="n_1aveValue【福祉施設】&#10;有形固定資産減価償却率"/>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104791</xdr:rowOff>
    </xdr:from>
    <xdr:ext cx="405111" cy="259045"/>
    <xdr:sp macro="" textlink="">
      <xdr:nvSpPr>
        <xdr:cNvPr id="194" name="n_2aveValue【福祉施設】&#10;有形固定資産減価償却率"/>
        <xdr:cNvSpPr txBox="1"/>
      </xdr:nvSpPr>
      <xdr:spPr>
        <a:xfrm>
          <a:off x="2705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154957</xdr:rowOff>
    </xdr:from>
    <xdr:ext cx="405111" cy="259045"/>
    <xdr:sp macro="" textlink="">
      <xdr:nvSpPr>
        <xdr:cNvPr id="195" name="n_3aveValue【福祉施設】&#10;有形固定資産減価償却率"/>
        <xdr:cNvSpPr txBox="1"/>
      </xdr:nvSpPr>
      <xdr:spPr>
        <a:xfrm>
          <a:off x="1816744"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52088</xdr:rowOff>
    </xdr:from>
    <xdr:ext cx="405111" cy="259045"/>
    <xdr:sp macro="" textlink="">
      <xdr:nvSpPr>
        <xdr:cNvPr id="196" name="n_1mainValue【福祉施設】&#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116857</xdr:rowOff>
    </xdr:from>
    <xdr:ext cx="405111" cy="259045"/>
    <xdr:sp macro="" textlink="">
      <xdr:nvSpPr>
        <xdr:cNvPr id="197" name="n_2mainValue【福祉施設】&#10;有形固定資産減価償却率"/>
        <xdr:cNvSpPr txBox="1"/>
      </xdr:nvSpPr>
      <xdr:spPr>
        <a:xfrm>
          <a:off x="2705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8" name="正方形/長方形 1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9" name="正方形/長方形 1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0" name="正方形/長方形 1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1" name="正方形/長方形 2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2" name="正方形/長方形 2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3" name="正方形/長方形 2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4" name="正方形/長方形 2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5" name="正方形/長方形 2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6" name="テキスト ボックス 2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7" name="直線コネクタ 2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8" name="直線コネクタ 2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9" name="テキスト ボックス 2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0" name="直線コネクタ 2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1" name="テキスト ボックス 2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2" name="直線コネクタ 2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3" name="テキスト ボックス 2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4" name="直線コネクタ 2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5" name="テキスト ボックス 2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6" name="直線コネクタ 2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7" name="テキスト ボックス 2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8" name="直線コネクタ 2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9" name="テキスト ボックス 2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221" name="直線コネクタ 220"/>
        <xdr:cNvCxnSpPr/>
      </xdr:nvCxnSpPr>
      <xdr:spPr>
        <a:xfrm flipV="1">
          <a:off x="10476865" y="1335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222"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223" name="直線コネクタ 222"/>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224" name="【福祉施設】&#10;一人当たり面積最大値テキスト"/>
        <xdr:cNvSpPr txBox="1"/>
      </xdr:nvSpPr>
      <xdr:spPr>
        <a:xfrm>
          <a:off x="10515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225" name="直線コネクタ 224"/>
        <xdr:cNvCxnSpPr/>
      </xdr:nvCxnSpPr>
      <xdr:spPr>
        <a:xfrm>
          <a:off x="10388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226" name="【福祉施設】&#10;一人当たり面積平均値テキスト"/>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227" name="フローチャート: 判断 226"/>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228" name="フローチャート: 判断 227"/>
        <xdr:cNvSpPr/>
      </xdr:nvSpPr>
      <xdr:spPr>
        <a:xfrm>
          <a:off x="9588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12700</xdr:rowOff>
    </xdr:from>
    <xdr:to>
      <xdr:col>46</xdr:col>
      <xdr:colOff>38100</xdr:colOff>
      <xdr:row>85</xdr:row>
      <xdr:rowOff>114300</xdr:rowOff>
    </xdr:to>
    <xdr:sp macro="" textlink="">
      <xdr:nvSpPr>
        <xdr:cNvPr id="229" name="フローチャート: 判断 228"/>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71120</xdr:rowOff>
    </xdr:from>
    <xdr:to>
      <xdr:col>41</xdr:col>
      <xdr:colOff>101600</xdr:colOff>
      <xdr:row>86</xdr:row>
      <xdr:rowOff>1270</xdr:rowOff>
    </xdr:to>
    <xdr:sp macro="" textlink="">
      <xdr:nvSpPr>
        <xdr:cNvPr id="230" name="フローチャート: 判断 229"/>
        <xdr:cNvSpPr/>
      </xdr:nvSpPr>
      <xdr:spPr>
        <a:xfrm>
          <a:off x="7810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1" name="テキスト ボックス 2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2" name="テキスト ボックス 2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3" name="テキスト ボックス 2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4" name="テキスト ボックス 2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5" name="テキスト ボックス 2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29211</xdr:rowOff>
    </xdr:from>
    <xdr:to>
      <xdr:col>55</xdr:col>
      <xdr:colOff>50800</xdr:colOff>
      <xdr:row>85</xdr:row>
      <xdr:rowOff>130811</xdr:rowOff>
    </xdr:to>
    <xdr:sp macro="" textlink="">
      <xdr:nvSpPr>
        <xdr:cNvPr id="236" name="楕円 235"/>
        <xdr:cNvSpPr/>
      </xdr:nvSpPr>
      <xdr:spPr>
        <a:xfrm>
          <a:off x="104267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7638</xdr:rowOff>
    </xdr:from>
    <xdr:ext cx="469744" cy="259045"/>
    <xdr:sp macro="" textlink="">
      <xdr:nvSpPr>
        <xdr:cNvPr id="237" name="【福祉施設】&#10;一人当たり面積該当値テキスト"/>
        <xdr:cNvSpPr txBox="1"/>
      </xdr:nvSpPr>
      <xdr:spPr>
        <a:xfrm>
          <a:off x="105156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31750</xdr:rowOff>
    </xdr:from>
    <xdr:to>
      <xdr:col>50</xdr:col>
      <xdr:colOff>165100</xdr:colOff>
      <xdr:row>85</xdr:row>
      <xdr:rowOff>133350</xdr:rowOff>
    </xdr:to>
    <xdr:sp macro="" textlink="">
      <xdr:nvSpPr>
        <xdr:cNvPr id="238" name="楕円 237"/>
        <xdr:cNvSpPr/>
      </xdr:nvSpPr>
      <xdr:spPr>
        <a:xfrm>
          <a:off x="9588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80011</xdr:rowOff>
    </xdr:from>
    <xdr:to>
      <xdr:col>55</xdr:col>
      <xdr:colOff>0</xdr:colOff>
      <xdr:row>85</xdr:row>
      <xdr:rowOff>82550</xdr:rowOff>
    </xdr:to>
    <xdr:cxnSp macro="">
      <xdr:nvCxnSpPr>
        <xdr:cNvPr id="239" name="直線コネクタ 238"/>
        <xdr:cNvCxnSpPr/>
      </xdr:nvCxnSpPr>
      <xdr:spPr>
        <a:xfrm flipV="1">
          <a:off x="9639300" y="14653261"/>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31750</xdr:rowOff>
    </xdr:from>
    <xdr:to>
      <xdr:col>46</xdr:col>
      <xdr:colOff>38100</xdr:colOff>
      <xdr:row>85</xdr:row>
      <xdr:rowOff>133350</xdr:rowOff>
    </xdr:to>
    <xdr:sp macro="" textlink="">
      <xdr:nvSpPr>
        <xdr:cNvPr id="240" name="楕円 239"/>
        <xdr:cNvSpPr/>
      </xdr:nvSpPr>
      <xdr:spPr>
        <a:xfrm>
          <a:off x="8699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82550</xdr:rowOff>
    </xdr:from>
    <xdr:to>
      <xdr:col>50</xdr:col>
      <xdr:colOff>114300</xdr:colOff>
      <xdr:row>85</xdr:row>
      <xdr:rowOff>82550</xdr:rowOff>
    </xdr:to>
    <xdr:cxnSp macro="">
      <xdr:nvCxnSpPr>
        <xdr:cNvPr id="241" name="直線コネクタ 240"/>
        <xdr:cNvCxnSpPr/>
      </xdr:nvCxnSpPr>
      <xdr:spPr>
        <a:xfrm>
          <a:off x="8750300" y="1465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134638</xdr:rowOff>
    </xdr:from>
    <xdr:ext cx="469744" cy="259045"/>
    <xdr:sp macro="" textlink="">
      <xdr:nvSpPr>
        <xdr:cNvPr id="242" name="n_1aveValue【福祉施設】&#10;一人当たり面積"/>
        <xdr:cNvSpPr txBox="1"/>
      </xdr:nvSpPr>
      <xdr:spPr>
        <a:xfrm>
          <a:off x="9391727"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130827</xdr:rowOff>
    </xdr:from>
    <xdr:ext cx="469744" cy="259045"/>
    <xdr:sp macro="" textlink="">
      <xdr:nvSpPr>
        <xdr:cNvPr id="243" name="n_2aveValue【福祉施設】&#10;一人当たり面積"/>
        <xdr:cNvSpPr txBox="1"/>
      </xdr:nvSpPr>
      <xdr:spPr>
        <a:xfrm>
          <a:off x="8515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17797</xdr:rowOff>
    </xdr:from>
    <xdr:ext cx="469744" cy="259045"/>
    <xdr:sp macro="" textlink="">
      <xdr:nvSpPr>
        <xdr:cNvPr id="244" name="n_3aveValue【福祉施設】&#10;一人当たり面積"/>
        <xdr:cNvSpPr txBox="1"/>
      </xdr:nvSpPr>
      <xdr:spPr>
        <a:xfrm>
          <a:off x="7626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149877</xdr:rowOff>
    </xdr:from>
    <xdr:ext cx="469744" cy="259045"/>
    <xdr:sp macro="" textlink="">
      <xdr:nvSpPr>
        <xdr:cNvPr id="245" name="n_1mainValue【福祉施設】&#10;一人当たり面積"/>
        <xdr:cNvSpPr txBox="1"/>
      </xdr:nvSpPr>
      <xdr:spPr>
        <a:xfrm>
          <a:off x="9391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124477</xdr:rowOff>
    </xdr:from>
    <xdr:ext cx="469744" cy="259045"/>
    <xdr:sp macro="" textlink="">
      <xdr:nvSpPr>
        <xdr:cNvPr id="246" name="n_2mainValue【福祉施設】&#10;一人当たり面積"/>
        <xdr:cNvSpPr txBox="1"/>
      </xdr:nvSpPr>
      <xdr:spPr>
        <a:xfrm>
          <a:off x="85154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7" name="正方形/長方形 2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8" name="正方形/長方形 2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9" name="正方形/長方形 2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0" name="正方形/長方形 2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1" name="正方形/長方形 2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2" name="正方形/長方形 2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3" name="正方形/長方形 2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4" name="正方形/長方形 2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5" name="正方形/長方形 2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6" name="正方形/長方形 2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7" name="正方形/長方形 2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8" name="正方形/長方形 2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9" name="正方形/長方形 2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0" name="正方形/長方形 2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1" name="正方形/長方形 2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2" name="正方形/長方形 2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3" name="正方形/長方形 2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4" name="正方形/長方形 2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5" name="正方形/長方形 2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6" name="正方形/長方形 2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7" name="正方形/長方形 2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8" name="正方形/長方形 2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9" name="正方形/長方形 2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0" name="正方形/長方形 2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1" name="テキスト ボックス 2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2" name="直線コネクタ 2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73" name="テキスト ボックス 27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4" name="直線コネクタ 27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5" name="テキスト ボックス 27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6" name="直線コネクタ 27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7" name="テキスト ボックス 27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8" name="直線コネクタ 27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9" name="テキスト ボックス 27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0" name="直線コネクタ 27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1" name="テキスト ボックス 28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2" name="直線コネクタ 28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3" name="テキスト ボックス 28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4" name="直線コネクタ 2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5" name="テキスト ボックス 2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287" name="直線コネクタ 286"/>
        <xdr:cNvCxnSpPr/>
      </xdr:nvCxnSpPr>
      <xdr:spPr>
        <a:xfrm flipV="1">
          <a:off x="16318864" y="5715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288" name="【一般廃棄物処理施設】&#10;有形固定資産減価償却率最小値テキスト"/>
        <xdr:cNvSpPr txBox="1"/>
      </xdr:nvSpPr>
      <xdr:spPr>
        <a:xfrm>
          <a:off x="1635760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289" name="直線コネクタ 288"/>
        <xdr:cNvCxnSpPr/>
      </xdr:nvCxnSpPr>
      <xdr:spPr>
        <a:xfrm>
          <a:off x="16230600" y="72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90"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91" name="直線コネクタ 29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44467</xdr:rowOff>
    </xdr:from>
    <xdr:ext cx="405111" cy="259045"/>
    <xdr:sp macro="" textlink="">
      <xdr:nvSpPr>
        <xdr:cNvPr id="292" name="【一般廃棄物処理施設】&#10;有形固定資産減価償却率平均値テキスト"/>
        <xdr:cNvSpPr txBox="1"/>
      </xdr:nvSpPr>
      <xdr:spPr>
        <a:xfrm>
          <a:off x="16357600" y="621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293" name="フローチャート: 判断 292"/>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294" name="フローチャート: 判断 293"/>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295" name="フローチャート: 判断 294"/>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90170</xdr:rowOff>
    </xdr:from>
    <xdr:to>
      <xdr:col>72</xdr:col>
      <xdr:colOff>38100</xdr:colOff>
      <xdr:row>38</xdr:row>
      <xdr:rowOff>20320</xdr:rowOff>
    </xdr:to>
    <xdr:sp macro="" textlink="">
      <xdr:nvSpPr>
        <xdr:cNvPr id="296" name="フローチャート: 判断 295"/>
        <xdr:cNvSpPr/>
      </xdr:nvSpPr>
      <xdr:spPr>
        <a:xfrm>
          <a:off x="13652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7" name="テキスト ボックス 2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8" name="テキスト ボックス 2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9" name="テキスト ボックス 2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0" name="テキスト ボックス 2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1" name="テキスト ボックス 3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40640</xdr:rowOff>
    </xdr:from>
    <xdr:to>
      <xdr:col>85</xdr:col>
      <xdr:colOff>177800</xdr:colOff>
      <xdr:row>42</xdr:row>
      <xdr:rowOff>142240</xdr:rowOff>
    </xdr:to>
    <xdr:sp macro="" textlink="">
      <xdr:nvSpPr>
        <xdr:cNvPr id="302" name="楕円 301"/>
        <xdr:cNvSpPr/>
      </xdr:nvSpPr>
      <xdr:spPr>
        <a:xfrm>
          <a:off x="16268700" y="724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127017</xdr:rowOff>
    </xdr:from>
    <xdr:ext cx="405111" cy="259045"/>
    <xdr:sp macro="" textlink="">
      <xdr:nvSpPr>
        <xdr:cNvPr id="303" name="【一般廃棄物処理施設】&#10;有形固定資産減価償却率該当値テキスト"/>
        <xdr:cNvSpPr txBox="1"/>
      </xdr:nvSpPr>
      <xdr:spPr>
        <a:xfrm>
          <a:off x="16357600" y="715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143510</xdr:rowOff>
    </xdr:from>
    <xdr:to>
      <xdr:col>81</xdr:col>
      <xdr:colOff>101600</xdr:colOff>
      <xdr:row>41</xdr:row>
      <xdr:rowOff>73660</xdr:rowOff>
    </xdr:to>
    <xdr:sp macro="" textlink="">
      <xdr:nvSpPr>
        <xdr:cNvPr id="304" name="楕円 303"/>
        <xdr:cNvSpPr/>
      </xdr:nvSpPr>
      <xdr:spPr>
        <a:xfrm>
          <a:off x="15430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22860</xdr:rowOff>
    </xdr:from>
    <xdr:to>
      <xdr:col>85</xdr:col>
      <xdr:colOff>127000</xdr:colOff>
      <xdr:row>42</xdr:row>
      <xdr:rowOff>91440</xdr:rowOff>
    </xdr:to>
    <xdr:cxnSp macro="">
      <xdr:nvCxnSpPr>
        <xdr:cNvPr id="305" name="直線コネクタ 304"/>
        <xdr:cNvCxnSpPr/>
      </xdr:nvCxnSpPr>
      <xdr:spPr>
        <a:xfrm>
          <a:off x="15481300" y="7052310"/>
          <a:ext cx="8382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154940</xdr:rowOff>
    </xdr:from>
    <xdr:to>
      <xdr:col>76</xdr:col>
      <xdr:colOff>165100</xdr:colOff>
      <xdr:row>42</xdr:row>
      <xdr:rowOff>85090</xdr:rowOff>
    </xdr:to>
    <xdr:sp macro="" textlink="">
      <xdr:nvSpPr>
        <xdr:cNvPr id="306" name="楕円 305"/>
        <xdr:cNvSpPr/>
      </xdr:nvSpPr>
      <xdr:spPr>
        <a:xfrm>
          <a:off x="14541500" y="71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22860</xdr:rowOff>
    </xdr:from>
    <xdr:to>
      <xdr:col>81</xdr:col>
      <xdr:colOff>50800</xdr:colOff>
      <xdr:row>42</xdr:row>
      <xdr:rowOff>34290</xdr:rowOff>
    </xdr:to>
    <xdr:cxnSp macro="">
      <xdr:nvCxnSpPr>
        <xdr:cNvPr id="307" name="直線コネクタ 306"/>
        <xdr:cNvCxnSpPr/>
      </xdr:nvCxnSpPr>
      <xdr:spPr>
        <a:xfrm flipV="1">
          <a:off x="14592300" y="705231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308" name="n_1aveValue【一般廃棄物処理施設】&#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309" name="n_2aveValue【一般廃棄物処理施設】&#10;有形固定資産減価償却率"/>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36847</xdr:rowOff>
    </xdr:from>
    <xdr:ext cx="405111" cy="259045"/>
    <xdr:sp macro="" textlink="">
      <xdr:nvSpPr>
        <xdr:cNvPr id="310" name="n_3aveValue【一般廃棄物処理施設】&#10;有形固定資産減価償却率"/>
        <xdr:cNvSpPr txBox="1"/>
      </xdr:nvSpPr>
      <xdr:spPr>
        <a:xfrm>
          <a:off x="13500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64787</xdr:rowOff>
    </xdr:from>
    <xdr:ext cx="405111" cy="259045"/>
    <xdr:sp macro="" textlink="">
      <xdr:nvSpPr>
        <xdr:cNvPr id="311" name="n_1mainValue【一般廃棄物処理施設】&#10;有形固定資産減価償却率"/>
        <xdr:cNvSpPr txBox="1"/>
      </xdr:nvSpPr>
      <xdr:spPr>
        <a:xfrm>
          <a:off x="15266044" y="709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76217</xdr:rowOff>
    </xdr:from>
    <xdr:ext cx="405111" cy="259045"/>
    <xdr:sp macro="" textlink="">
      <xdr:nvSpPr>
        <xdr:cNvPr id="312" name="n_2mainValue【一般廃棄物処理施設】&#10;有形固定資産減価償却率"/>
        <xdr:cNvSpPr txBox="1"/>
      </xdr:nvSpPr>
      <xdr:spPr>
        <a:xfrm>
          <a:off x="14389744" y="727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3" name="正方形/長方形 3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4" name="正方形/長方形 3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5" name="正方形/長方形 3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6" name="正方形/長方形 3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7" name="正方形/長方形 3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8" name="正方形/長方形 3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9" name="正方形/長方形 3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0" name="正方形/長方形 3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1" name="テキスト ボックス 3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2" name="直線コネクタ 3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23" name="直線コネクタ 32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24" name="テキスト ボックス 32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25" name="直線コネクタ 32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26" name="テキスト ボックス 32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27" name="直線コネクタ 32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28" name="テキスト ボックス 32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29" name="直線コネクタ 32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30" name="テキスト ボックス 32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31" name="直線コネクタ 33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32" name="テキスト ボックス 33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3" name="直線コネクタ 3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34" name="テキスト ボックス 33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336" name="直線コネクタ 335"/>
        <xdr:cNvCxnSpPr/>
      </xdr:nvCxnSpPr>
      <xdr:spPr>
        <a:xfrm flipV="1">
          <a:off x="22160864" y="5752018"/>
          <a:ext cx="0" cy="1480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337" name="【一般廃棄物処理施設】&#10;一人当たり有形固定資産（償却資産）額最小値テキスト"/>
        <xdr:cNvSpPr txBox="1"/>
      </xdr:nvSpPr>
      <xdr:spPr>
        <a:xfrm>
          <a:off x="22199600" y="72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338" name="直線コネクタ 337"/>
        <xdr:cNvCxnSpPr/>
      </xdr:nvCxnSpPr>
      <xdr:spPr>
        <a:xfrm>
          <a:off x="22072600" y="723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339" name="【一般廃棄物処理施設】&#10;一人当たり有形固定資産（償却資産）額最大値テキスト"/>
        <xdr:cNvSpPr txBox="1"/>
      </xdr:nvSpPr>
      <xdr:spPr>
        <a:xfrm>
          <a:off x="22199600" y="55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340" name="直線コネクタ 339"/>
        <xdr:cNvCxnSpPr/>
      </xdr:nvCxnSpPr>
      <xdr:spPr>
        <a:xfrm>
          <a:off x="22072600" y="575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107389</xdr:rowOff>
    </xdr:from>
    <xdr:ext cx="599010" cy="259045"/>
    <xdr:sp macro="" textlink="">
      <xdr:nvSpPr>
        <xdr:cNvPr id="341" name="【一般廃棄物処理施設】&#10;一人当たり有形固定資産（償却資産）額平均値テキスト"/>
        <xdr:cNvSpPr txBox="1"/>
      </xdr:nvSpPr>
      <xdr:spPr>
        <a:xfrm>
          <a:off x="22199600" y="6622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342" name="フローチャート: 判断 341"/>
        <xdr:cNvSpPr/>
      </xdr:nvSpPr>
      <xdr:spPr>
        <a:xfrm>
          <a:off x="22110700" y="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343" name="フローチャート: 判断 342"/>
        <xdr:cNvSpPr/>
      </xdr:nvSpPr>
      <xdr:spPr>
        <a:xfrm>
          <a:off x="21272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171110</xdr:rowOff>
    </xdr:from>
    <xdr:to>
      <xdr:col>107</xdr:col>
      <xdr:colOff>101600</xdr:colOff>
      <xdr:row>39</xdr:row>
      <xdr:rowOff>101260</xdr:rowOff>
    </xdr:to>
    <xdr:sp macro="" textlink="">
      <xdr:nvSpPr>
        <xdr:cNvPr id="344" name="フローチャート: 判断 343"/>
        <xdr:cNvSpPr/>
      </xdr:nvSpPr>
      <xdr:spPr>
        <a:xfrm>
          <a:off x="20383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82120</xdr:rowOff>
    </xdr:from>
    <xdr:to>
      <xdr:col>102</xdr:col>
      <xdr:colOff>165100</xdr:colOff>
      <xdr:row>40</xdr:row>
      <xdr:rowOff>12270</xdr:rowOff>
    </xdr:to>
    <xdr:sp macro="" textlink="">
      <xdr:nvSpPr>
        <xdr:cNvPr id="345" name="フローチャート: 判断 344"/>
        <xdr:cNvSpPr/>
      </xdr:nvSpPr>
      <xdr:spPr>
        <a:xfrm>
          <a:off x="19494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6" name="テキスト ボックス 3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7" name="テキスト ボックス 3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8" name="テキスト ボックス 3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9" name="テキスト ボックス 3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0" name="テキスト ボックス 3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154502</xdr:rowOff>
    </xdr:from>
    <xdr:to>
      <xdr:col>116</xdr:col>
      <xdr:colOff>114300</xdr:colOff>
      <xdr:row>40</xdr:row>
      <xdr:rowOff>84652</xdr:rowOff>
    </xdr:to>
    <xdr:sp macro="" textlink="">
      <xdr:nvSpPr>
        <xdr:cNvPr id="351" name="楕円 350"/>
        <xdr:cNvSpPr/>
      </xdr:nvSpPr>
      <xdr:spPr>
        <a:xfrm>
          <a:off x="22110700" y="684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132929</xdr:rowOff>
    </xdr:from>
    <xdr:ext cx="534377" cy="259045"/>
    <xdr:sp macro="" textlink="">
      <xdr:nvSpPr>
        <xdr:cNvPr id="352" name="【一般廃棄物処理施設】&#10;一人当たり有形固定資産（償却資産）額該当値テキスト"/>
        <xdr:cNvSpPr txBox="1"/>
      </xdr:nvSpPr>
      <xdr:spPr>
        <a:xfrm>
          <a:off x="22199600" y="681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15155</xdr:rowOff>
    </xdr:from>
    <xdr:to>
      <xdr:col>112</xdr:col>
      <xdr:colOff>38100</xdr:colOff>
      <xdr:row>40</xdr:row>
      <xdr:rowOff>116755</xdr:rowOff>
    </xdr:to>
    <xdr:sp macro="" textlink="">
      <xdr:nvSpPr>
        <xdr:cNvPr id="353" name="楕円 352"/>
        <xdr:cNvSpPr/>
      </xdr:nvSpPr>
      <xdr:spPr>
        <a:xfrm>
          <a:off x="21272500" y="687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33852</xdr:rowOff>
    </xdr:from>
    <xdr:to>
      <xdr:col>116</xdr:col>
      <xdr:colOff>63500</xdr:colOff>
      <xdr:row>40</xdr:row>
      <xdr:rowOff>65955</xdr:rowOff>
    </xdr:to>
    <xdr:cxnSp macro="">
      <xdr:nvCxnSpPr>
        <xdr:cNvPr id="354" name="直線コネクタ 353"/>
        <xdr:cNvCxnSpPr/>
      </xdr:nvCxnSpPr>
      <xdr:spPr>
        <a:xfrm flipV="1">
          <a:off x="21323300" y="6891852"/>
          <a:ext cx="838200" cy="3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80778</xdr:rowOff>
    </xdr:from>
    <xdr:to>
      <xdr:col>107</xdr:col>
      <xdr:colOff>101600</xdr:colOff>
      <xdr:row>42</xdr:row>
      <xdr:rowOff>10928</xdr:rowOff>
    </xdr:to>
    <xdr:sp macro="" textlink="">
      <xdr:nvSpPr>
        <xdr:cNvPr id="355" name="楕円 354"/>
        <xdr:cNvSpPr/>
      </xdr:nvSpPr>
      <xdr:spPr>
        <a:xfrm>
          <a:off x="20383500" y="711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65955</xdr:rowOff>
    </xdr:from>
    <xdr:to>
      <xdr:col>111</xdr:col>
      <xdr:colOff>177800</xdr:colOff>
      <xdr:row>41</xdr:row>
      <xdr:rowOff>131578</xdr:rowOff>
    </xdr:to>
    <xdr:cxnSp macro="">
      <xdr:nvCxnSpPr>
        <xdr:cNvPr id="356" name="直線コネクタ 355"/>
        <xdr:cNvCxnSpPr/>
      </xdr:nvCxnSpPr>
      <xdr:spPr>
        <a:xfrm flipV="1">
          <a:off x="20434300" y="6923955"/>
          <a:ext cx="889000" cy="23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137831</xdr:rowOff>
    </xdr:from>
    <xdr:ext cx="599010" cy="259045"/>
    <xdr:sp macro="" textlink="">
      <xdr:nvSpPr>
        <xdr:cNvPr id="357" name="n_1aveValue【一般廃棄物処理施設】&#10;一人当たり有形固定資産（償却資産）額"/>
        <xdr:cNvSpPr txBox="1"/>
      </xdr:nvSpPr>
      <xdr:spPr>
        <a:xfrm>
          <a:off x="210110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117787</xdr:rowOff>
    </xdr:from>
    <xdr:ext cx="599010" cy="259045"/>
    <xdr:sp macro="" textlink="">
      <xdr:nvSpPr>
        <xdr:cNvPr id="358" name="n_2aveValue【一般廃棄物処理施設】&#10;一人当たり有形固定資産（償却資産）額"/>
        <xdr:cNvSpPr txBox="1"/>
      </xdr:nvSpPr>
      <xdr:spPr>
        <a:xfrm>
          <a:off x="20134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28797</xdr:rowOff>
    </xdr:from>
    <xdr:ext cx="599010" cy="259045"/>
    <xdr:sp macro="" textlink="">
      <xdr:nvSpPr>
        <xdr:cNvPr id="359" name="n_3aveValue【一般廃棄物処理施設】&#10;一人当たり有形固定資産（償却資産）額"/>
        <xdr:cNvSpPr txBox="1"/>
      </xdr:nvSpPr>
      <xdr:spPr>
        <a:xfrm>
          <a:off x="19245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107882</xdr:rowOff>
    </xdr:from>
    <xdr:ext cx="534377" cy="259045"/>
    <xdr:sp macro="" textlink="">
      <xdr:nvSpPr>
        <xdr:cNvPr id="360" name="n_1mainValue【一般廃棄物処理施設】&#10;一人当たり有形固定資産（償却資産）額"/>
        <xdr:cNvSpPr txBox="1"/>
      </xdr:nvSpPr>
      <xdr:spPr>
        <a:xfrm>
          <a:off x="21043411" y="696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2055</xdr:rowOff>
    </xdr:from>
    <xdr:ext cx="534377" cy="259045"/>
    <xdr:sp macro="" textlink="">
      <xdr:nvSpPr>
        <xdr:cNvPr id="361" name="n_2mainValue【一般廃棄物処理施設】&#10;一人当たり有形固定資産（償却資産）額"/>
        <xdr:cNvSpPr txBox="1"/>
      </xdr:nvSpPr>
      <xdr:spPr>
        <a:xfrm>
          <a:off x="20167111" y="72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9" name="正方形/長方形 3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0" name="テキスト ボックス 3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1" name="直線コネクタ 3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72" name="テキスト ボックス 37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73" name="直線コネクタ 37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74" name="テキスト ボックス 37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75" name="直線コネクタ 37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76" name="テキスト ボックス 37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77" name="直線コネクタ 37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78" name="テキスト ボックス 37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79" name="直線コネクタ 37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80" name="テキスト ボックス 37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2" name="テキスト ボックス 3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134874</xdr:rowOff>
    </xdr:from>
    <xdr:to>
      <xdr:col>85</xdr:col>
      <xdr:colOff>126364</xdr:colOff>
      <xdr:row>62</xdr:row>
      <xdr:rowOff>112014</xdr:rowOff>
    </xdr:to>
    <xdr:cxnSp macro="">
      <xdr:nvCxnSpPr>
        <xdr:cNvPr id="384" name="直線コネクタ 383"/>
        <xdr:cNvCxnSpPr/>
      </xdr:nvCxnSpPr>
      <xdr:spPr>
        <a:xfrm flipV="1">
          <a:off x="16318864" y="95646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115841</xdr:rowOff>
    </xdr:from>
    <xdr:ext cx="405111" cy="259045"/>
    <xdr:sp macro="" textlink="">
      <xdr:nvSpPr>
        <xdr:cNvPr id="385" name="【保健センター・保健所】&#10;有形固定資産減価償却率最小値テキスト"/>
        <xdr:cNvSpPr txBox="1"/>
      </xdr:nvSpPr>
      <xdr:spPr>
        <a:xfrm>
          <a:off x="16357600" y="1074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112014</xdr:rowOff>
    </xdr:from>
    <xdr:to>
      <xdr:col>86</xdr:col>
      <xdr:colOff>25400</xdr:colOff>
      <xdr:row>62</xdr:row>
      <xdr:rowOff>112014</xdr:rowOff>
    </xdr:to>
    <xdr:cxnSp macro="">
      <xdr:nvCxnSpPr>
        <xdr:cNvPr id="386" name="直線コネクタ 385"/>
        <xdr:cNvCxnSpPr/>
      </xdr:nvCxnSpPr>
      <xdr:spPr>
        <a:xfrm>
          <a:off x="16230600" y="1074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81551</xdr:rowOff>
    </xdr:from>
    <xdr:ext cx="405111" cy="259045"/>
    <xdr:sp macro="" textlink="">
      <xdr:nvSpPr>
        <xdr:cNvPr id="387" name="【保健センター・保健所】&#10;有形固定資産減価償却率最大値テキスト"/>
        <xdr:cNvSpPr txBox="1"/>
      </xdr:nvSpPr>
      <xdr:spPr>
        <a:xfrm>
          <a:off x="16357600" y="933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134874</xdr:rowOff>
    </xdr:from>
    <xdr:to>
      <xdr:col>86</xdr:col>
      <xdr:colOff>25400</xdr:colOff>
      <xdr:row>55</xdr:row>
      <xdr:rowOff>134874</xdr:rowOff>
    </xdr:to>
    <xdr:cxnSp macro="">
      <xdr:nvCxnSpPr>
        <xdr:cNvPr id="388" name="直線コネクタ 387"/>
        <xdr:cNvCxnSpPr/>
      </xdr:nvCxnSpPr>
      <xdr:spPr>
        <a:xfrm>
          <a:off x="16230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151655</xdr:rowOff>
    </xdr:from>
    <xdr:ext cx="405111" cy="259045"/>
    <xdr:sp macro="" textlink="">
      <xdr:nvSpPr>
        <xdr:cNvPr id="389" name="【保健センター・保健所】&#10;有形固定資産減価償却率平均値テキスト"/>
        <xdr:cNvSpPr txBox="1"/>
      </xdr:nvSpPr>
      <xdr:spPr>
        <a:xfrm>
          <a:off x="16357600" y="1009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390" name="フローチャート: 判断 389"/>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79502</xdr:rowOff>
    </xdr:from>
    <xdr:to>
      <xdr:col>81</xdr:col>
      <xdr:colOff>101600</xdr:colOff>
      <xdr:row>60</xdr:row>
      <xdr:rowOff>9652</xdr:rowOff>
    </xdr:to>
    <xdr:sp macro="" textlink="">
      <xdr:nvSpPr>
        <xdr:cNvPr id="391" name="フローチャート: 判断 390"/>
        <xdr:cNvSpPr/>
      </xdr:nvSpPr>
      <xdr:spPr>
        <a:xfrm>
          <a:off x="15430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20066</xdr:rowOff>
    </xdr:from>
    <xdr:to>
      <xdr:col>76</xdr:col>
      <xdr:colOff>165100</xdr:colOff>
      <xdr:row>60</xdr:row>
      <xdr:rowOff>121666</xdr:rowOff>
    </xdr:to>
    <xdr:sp macro="" textlink="">
      <xdr:nvSpPr>
        <xdr:cNvPr id="392" name="フローチャート: 判断 391"/>
        <xdr:cNvSpPr/>
      </xdr:nvSpPr>
      <xdr:spPr>
        <a:xfrm>
          <a:off x="14541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56642</xdr:rowOff>
    </xdr:from>
    <xdr:to>
      <xdr:col>72</xdr:col>
      <xdr:colOff>38100</xdr:colOff>
      <xdr:row>60</xdr:row>
      <xdr:rowOff>158242</xdr:rowOff>
    </xdr:to>
    <xdr:sp macro="" textlink="">
      <xdr:nvSpPr>
        <xdr:cNvPr id="393" name="フローチャート: 判断 392"/>
        <xdr:cNvSpPr/>
      </xdr:nvSpPr>
      <xdr:spPr>
        <a:xfrm>
          <a:off x="13652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4" name="テキスト ボックス 3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5" name="テキスト ボックス 3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6" name="テキスト ボックス 3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7" name="テキスト ボックス 3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8" name="テキスト ボックス 3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17780</xdr:rowOff>
    </xdr:from>
    <xdr:to>
      <xdr:col>85</xdr:col>
      <xdr:colOff>177800</xdr:colOff>
      <xdr:row>58</xdr:row>
      <xdr:rowOff>119380</xdr:rowOff>
    </xdr:to>
    <xdr:sp macro="" textlink="">
      <xdr:nvSpPr>
        <xdr:cNvPr id="399" name="楕円 398"/>
        <xdr:cNvSpPr/>
      </xdr:nvSpPr>
      <xdr:spPr>
        <a:xfrm>
          <a:off x="16268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40657</xdr:rowOff>
    </xdr:from>
    <xdr:ext cx="405111" cy="259045"/>
    <xdr:sp macro="" textlink="">
      <xdr:nvSpPr>
        <xdr:cNvPr id="400" name="【保健センター・保健所】&#10;有形固定資産減価償却率該当値テキスト"/>
        <xdr:cNvSpPr txBox="1"/>
      </xdr:nvSpPr>
      <xdr:spPr>
        <a:xfrm>
          <a:off x="16357600"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65786</xdr:rowOff>
    </xdr:from>
    <xdr:to>
      <xdr:col>81</xdr:col>
      <xdr:colOff>101600</xdr:colOff>
      <xdr:row>58</xdr:row>
      <xdr:rowOff>167386</xdr:rowOff>
    </xdr:to>
    <xdr:sp macro="" textlink="">
      <xdr:nvSpPr>
        <xdr:cNvPr id="401" name="楕円 400"/>
        <xdr:cNvSpPr/>
      </xdr:nvSpPr>
      <xdr:spPr>
        <a:xfrm>
          <a:off x="15430500" y="100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68580</xdr:rowOff>
    </xdr:from>
    <xdr:to>
      <xdr:col>85</xdr:col>
      <xdr:colOff>127000</xdr:colOff>
      <xdr:row>58</xdr:row>
      <xdr:rowOff>116586</xdr:rowOff>
    </xdr:to>
    <xdr:cxnSp macro="">
      <xdr:nvCxnSpPr>
        <xdr:cNvPr id="402" name="直線コネクタ 401"/>
        <xdr:cNvCxnSpPr/>
      </xdr:nvCxnSpPr>
      <xdr:spPr>
        <a:xfrm flipV="1">
          <a:off x="15481300" y="1001268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77216</xdr:rowOff>
    </xdr:from>
    <xdr:to>
      <xdr:col>76</xdr:col>
      <xdr:colOff>165100</xdr:colOff>
      <xdr:row>59</xdr:row>
      <xdr:rowOff>7366</xdr:rowOff>
    </xdr:to>
    <xdr:sp macro="" textlink="">
      <xdr:nvSpPr>
        <xdr:cNvPr id="403" name="楕円 402"/>
        <xdr:cNvSpPr/>
      </xdr:nvSpPr>
      <xdr:spPr>
        <a:xfrm>
          <a:off x="14541500" y="1002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116586</xdr:rowOff>
    </xdr:from>
    <xdr:to>
      <xdr:col>81</xdr:col>
      <xdr:colOff>50800</xdr:colOff>
      <xdr:row>58</xdr:row>
      <xdr:rowOff>128016</xdr:rowOff>
    </xdr:to>
    <xdr:cxnSp macro="">
      <xdr:nvCxnSpPr>
        <xdr:cNvPr id="404" name="直線コネクタ 403"/>
        <xdr:cNvCxnSpPr/>
      </xdr:nvCxnSpPr>
      <xdr:spPr>
        <a:xfrm flipV="1">
          <a:off x="14592300" y="1006068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779</xdr:rowOff>
    </xdr:from>
    <xdr:ext cx="405111" cy="259045"/>
    <xdr:sp macro="" textlink="">
      <xdr:nvSpPr>
        <xdr:cNvPr id="405" name="n_1aveValue【保健センター・保健所】&#10;有形固定資産減価償却率"/>
        <xdr:cNvSpPr txBox="1"/>
      </xdr:nvSpPr>
      <xdr:spPr>
        <a:xfrm>
          <a:off x="152660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112793</xdr:rowOff>
    </xdr:from>
    <xdr:ext cx="405111" cy="259045"/>
    <xdr:sp macro="" textlink="">
      <xdr:nvSpPr>
        <xdr:cNvPr id="406" name="n_2aveValue【保健センター・保健所】&#10;有形固定資産減価償却率"/>
        <xdr:cNvSpPr txBox="1"/>
      </xdr:nvSpPr>
      <xdr:spPr>
        <a:xfrm>
          <a:off x="143897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3319</xdr:rowOff>
    </xdr:from>
    <xdr:ext cx="405111" cy="259045"/>
    <xdr:sp macro="" textlink="">
      <xdr:nvSpPr>
        <xdr:cNvPr id="407" name="n_3aveValue【保健センター・保健所】&#10;有形固定資産減価償却率"/>
        <xdr:cNvSpPr txBox="1"/>
      </xdr:nvSpPr>
      <xdr:spPr>
        <a:xfrm>
          <a:off x="135007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12463</xdr:rowOff>
    </xdr:from>
    <xdr:ext cx="405111" cy="259045"/>
    <xdr:sp macro="" textlink="">
      <xdr:nvSpPr>
        <xdr:cNvPr id="408" name="n_1mainValue【保健センター・保健所】&#10;有形固定資産減価償却率"/>
        <xdr:cNvSpPr txBox="1"/>
      </xdr:nvSpPr>
      <xdr:spPr>
        <a:xfrm>
          <a:off x="152660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23893</xdr:rowOff>
    </xdr:from>
    <xdr:ext cx="405111" cy="259045"/>
    <xdr:sp macro="" textlink="">
      <xdr:nvSpPr>
        <xdr:cNvPr id="409" name="n_2mainValue【保健センター・保健所】&#10;有形固定資産減価償却率"/>
        <xdr:cNvSpPr txBox="1"/>
      </xdr:nvSpPr>
      <xdr:spPr>
        <a:xfrm>
          <a:off x="14389744" y="979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0" name="正方形/長方形 4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1" name="正方形/長方形 4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2" name="正方形/長方形 4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3" name="正方形/長方形 4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4" name="正方形/長方形 4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5" name="正方形/長方形 4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6" name="正方形/長方形 4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7" name="正方形/長方形 4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8" name="テキスト ボックス 4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9" name="直線コネクタ 4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20" name="直線コネクタ 41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21" name="テキスト ボックス 42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22" name="直線コネクタ 42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23" name="テキスト ボックス 42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24" name="直線コネクタ 42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25" name="テキスト ボックス 42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26" name="直線コネクタ 42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27" name="テキスト ボックス 42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8" name="直線コネクタ 4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9" name="テキスト ボックス 4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89154</xdr:rowOff>
    </xdr:from>
    <xdr:to>
      <xdr:col>116</xdr:col>
      <xdr:colOff>62864</xdr:colOff>
      <xdr:row>63</xdr:row>
      <xdr:rowOff>66294</xdr:rowOff>
    </xdr:to>
    <xdr:cxnSp macro="">
      <xdr:nvCxnSpPr>
        <xdr:cNvPr id="431" name="直線コネクタ 430"/>
        <xdr:cNvCxnSpPr/>
      </xdr:nvCxnSpPr>
      <xdr:spPr>
        <a:xfrm flipV="1">
          <a:off x="22160864" y="98618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432" name="【保健センター・保健所】&#10;一人当たり面積最小値テキスト"/>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433" name="直線コネクタ 432"/>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35831</xdr:rowOff>
    </xdr:from>
    <xdr:ext cx="469744" cy="259045"/>
    <xdr:sp macro="" textlink="">
      <xdr:nvSpPr>
        <xdr:cNvPr id="434" name="【保健センター・保健所】&#10;一人当たり面積最大値テキスト"/>
        <xdr:cNvSpPr txBox="1"/>
      </xdr:nvSpPr>
      <xdr:spPr>
        <a:xfrm>
          <a:off x="221996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89154</xdr:rowOff>
    </xdr:from>
    <xdr:to>
      <xdr:col>116</xdr:col>
      <xdr:colOff>152400</xdr:colOff>
      <xdr:row>57</xdr:row>
      <xdr:rowOff>89154</xdr:rowOff>
    </xdr:to>
    <xdr:cxnSp macro="">
      <xdr:nvCxnSpPr>
        <xdr:cNvPr id="435" name="直線コネクタ 434"/>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436"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437" name="フローチャート: 判断 436"/>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438" name="フローチャート: 判断 437"/>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439" name="フローチャート: 判断 438"/>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70358</xdr:rowOff>
    </xdr:from>
    <xdr:to>
      <xdr:col>102</xdr:col>
      <xdr:colOff>165100</xdr:colOff>
      <xdr:row>62</xdr:row>
      <xdr:rowOff>508</xdr:rowOff>
    </xdr:to>
    <xdr:sp macro="" textlink="">
      <xdr:nvSpPr>
        <xdr:cNvPr id="440" name="フローチャート: 判断 439"/>
        <xdr:cNvSpPr/>
      </xdr:nvSpPr>
      <xdr:spPr>
        <a:xfrm>
          <a:off x="19494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1" name="テキスト ボックス 4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2" name="テキスト ボックス 4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3" name="テキスト ボックス 4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4" name="テキスト ボックス 4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5" name="テキスト ボックス 4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36068</xdr:rowOff>
    </xdr:from>
    <xdr:to>
      <xdr:col>116</xdr:col>
      <xdr:colOff>114300</xdr:colOff>
      <xdr:row>62</xdr:row>
      <xdr:rowOff>137668</xdr:rowOff>
    </xdr:to>
    <xdr:sp macro="" textlink="">
      <xdr:nvSpPr>
        <xdr:cNvPr id="446" name="楕円 445"/>
        <xdr:cNvSpPr/>
      </xdr:nvSpPr>
      <xdr:spPr>
        <a:xfrm>
          <a:off x="221107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14495</xdr:rowOff>
    </xdr:from>
    <xdr:ext cx="469744" cy="259045"/>
    <xdr:sp macro="" textlink="">
      <xdr:nvSpPr>
        <xdr:cNvPr id="447" name="【保健センター・保健所】&#10;一人当たり面積該当値テキスト"/>
        <xdr:cNvSpPr txBox="1"/>
      </xdr:nvSpPr>
      <xdr:spPr>
        <a:xfrm>
          <a:off x="22199600"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77216</xdr:rowOff>
    </xdr:from>
    <xdr:to>
      <xdr:col>112</xdr:col>
      <xdr:colOff>38100</xdr:colOff>
      <xdr:row>63</xdr:row>
      <xdr:rowOff>7366</xdr:rowOff>
    </xdr:to>
    <xdr:sp macro="" textlink="">
      <xdr:nvSpPr>
        <xdr:cNvPr id="448" name="楕円 447"/>
        <xdr:cNvSpPr/>
      </xdr:nvSpPr>
      <xdr:spPr>
        <a:xfrm>
          <a:off x="21272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86868</xdr:rowOff>
    </xdr:from>
    <xdr:to>
      <xdr:col>116</xdr:col>
      <xdr:colOff>63500</xdr:colOff>
      <xdr:row>62</xdr:row>
      <xdr:rowOff>128016</xdr:rowOff>
    </xdr:to>
    <xdr:cxnSp macro="">
      <xdr:nvCxnSpPr>
        <xdr:cNvPr id="449" name="直線コネクタ 448"/>
        <xdr:cNvCxnSpPr/>
      </xdr:nvCxnSpPr>
      <xdr:spPr>
        <a:xfrm flipV="1">
          <a:off x="21323300" y="107167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81788</xdr:rowOff>
    </xdr:from>
    <xdr:to>
      <xdr:col>107</xdr:col>
      <xdr:colOff>101600</xdr:colOff>
      <xdr:row>63</xdr:row>
      <xdr:rowOff>11938</xdr:rowOff>
    </xdr:to>
    <xdr:sp macro="" textlink="">
      <xdr:nvSpPr>
        <xdr:cNvPr id="450" name="楕円 449"/>
        <xdr:cNvSpPr/>
      </xdr:nvSpPr>
      <xdr:spPr>
        <a:xfrm>
          <a:off x="20383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128016</xdr:rowOff>
    </xdr:from>
    <xdr:to>
      <xdr:col>111</xdr:col>
      <xdr:colOff>177800</xdr:colOff>
      <xdr:row>62</xdr:row>
      <xdr:rowOff>132588</xdr:rowOff>
    </xdr:to>
    <xdr:cxnSp macro="">
      <xdr:nvCxnSpPr>
        <xdr:cNvPr id="451" name="直線コネクタ 450"/>
        <xdr:cNvCxnSpPr/>
      </xdr:nvCxnSpPr>
      <xdr:spPr>
        <a:xfrm flipV="1">
          <a:off x="20434300" y="10757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71899</xdr:rowOff>
    </xdr:from>
    <xdr:ext cx="469744" cy="259045"/>
    <xdr:sp macro="" textlink="">
      <xdr:nvSpPr>
        <xdr:cNvPr id="452" name="n_1aveValue【保健センター・保健所】&#10;一人当たり面積"/>
        <xdr:cNvSpPr txBox="1"/>
      </xdr:nvSpPr>
      <xdr:spPr>
        <a:xfrm>
          <a:off x="210757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453" name="n_2aveValue【保健センター・保健所】&#10;一人当たり面積"/>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17035</xdr:rowOff>
    </xdr:from>
    <xdr:ext cx="469744" cy="259045"/>
    <xdr:sp macro="" textlink="">
      <xdr:nvSpPr>
        <xdr:cNvPr id="454" name="n_3aveValue【保健センター・保健所】&#10;一人当たり面積"/>
        <xdr:cNvSpPr txBox="1"/>
      </xdr:nvSpPr>
      <xdr:spPr>
        <a:xfrm>
          <a:off x="19310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169943</xdr:rowOff>
    </xdr:from>
    <xdr:ext cx="469744" cy="259045"/>
    <xdr:sp macro="" textlink="">
      <xdr:nvSpPr>
        <xdr:cNvPr id="455" name="n_1mainValue【保健センター・保健所】&#10;一人当たり面積"/>
        <xdr:cNvSpPr txBox="1"/>
      </xdr:nvSpPr>
      <xdr:spPr>
        <a:xfrm>
          <a:off x="210757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3065</xdr:rowOff>
    </xdr:from>
    <xdr:ext cx="469744" cy="259045"/>
    <xdr:sp macro="" textlink="">
      <xdr:nvSpPr>
        <xdr:cNvPr id="456" name="n_2mainValue【保健センター・保健所】&#10;一人当たり面積"/>
        <xdr:cNvSpPr txBox="1"/>
      </xdr:nvSpPr>
      <xdr:spPr>
        <a:xfrm>
          <a:off x="20199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7" name="正方形/長方形 45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8" name="正方形/長方形 45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9" name="正方形/長方形 45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0" name="正方形/長方形 45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1" name="正方形/長方形 46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2" name="正方形/長方形 46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3" name="正方形/長方形 46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4" name="正方形/長方形 46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5" name="テキスト ボックス 46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6" name="直線コネクタ 46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7" name="直線コネクタ 46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68" name="テキスト ボックス 46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9" name="直線コネクタ 46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0" name="テキスト ボックス 46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1" name="直線コネクタ 47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2" name="テキスト ボックス 47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3" name="直線コネクタ 47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4" name="テキスト ボックス 47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5" name="直線コネクタ 47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6" name="テキスト ボックス 47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7" name="直線コネクタ 47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78" name="テキスト ボックス 47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9" name="直線コネクタ 4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0" name="テキスト ボックス 47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482" name="直線コネクタ 481"/>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483"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484" name="直線コネクタ 483"/>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485" name="【消防施設】&#10;有形固定資産減価償却率最大値テキスト"/>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486" name="直線コネクタ 485"/>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35940</xdr:rowOff>
    </xdr:from>
    <xdr:ext cx="405111" cy="259045"/>
    <xdr:sp macro="" textlink="">
      <xdr:nvSpPr>
        <xdr:cNvPr id="487" name="【消防施設】&#10;有形固定資産減価償却率平均値テキスト"/>
        <xdr:cNvSpPr txBox="1"/>
      </xdr:nvSpPr>
      <xdr:spPr>
        <a:xfrm>
          <a:off x="16357600" y="1392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488" name="フローチャート: 判断 487"/>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489" name="フローチャート: 判断 488"/>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490" name="フローチャート: 判断 489"/>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157118</xdr:rowOff>
    </xdr:from>
    <xdr:to>
      <xdr:col>72</xdr:col>
      <xdr:colOff>38100</xdr:colOff>
      <xdr:row>82</xdr:row>
      <xdr:rowOff>87268</xdr:rowOff>
    </xdr:to>
    <xdr:sp macro="" textlink="">
      <xdr:nvSpPr>
        <xdr:cNvPr id="491" name="フローチャート: 判断 490"/>
        <xdr:cNvSpPr/>
      </xdr:nvSpPr>
      <xdr:spPr>
        <a:xfrm>
          <a:off x="13652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2" name="テキスト ボックス 4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3" name="テキスト ボックス 4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4" name="テキスト ボックス 4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5" name="テキスト ボックス 4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6" name="テキスト ボックス 4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142421</xdr:rowOff>
    </xdr:from>
    <xdr:to>
      <xdr:col>85</xdr:col>
      <xdr:colOff>177800</xdr:colOff>
      <xdr:row>80</xdr:row>
      <xdr:rowOff>72571</xdr:rowOff>
    </xdr:to>
    <xdr:sp macro="" textlink="">
      <xdr:nvSpPr>
        <xdr:cNvPr id="497" name="楕円 496"/>
        <xdr:cNvSpPr/>
      </xdr:nvSpPr>
      <xdr:spPr>
        <a:xfrm>
          <a:off x="162687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165298</xdr:rowOff>
    </xdr:from>
    <xdr:ext cx="405111" cy="259045"/>
    <xdr:sp macro="" textlink="">
      <xdr:nvSpPr>
        <xdr:cNvPr id="498" name="【消防施設】&#10;有形固定資産減価償却率該当値テキスト"/>
        <xdr:cNvSpPr txBox="1"/>
      </xdr:nvSpPr>
      <xdr:spPr>
        <a:xfrm>
          <a:off x="16357600" y="1353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6894</xdr:rowOff>
    </xdr:from>
    <xdr:to>
      <xdr:col>81</xdr:col>
      <xdr:colOff>101600</xdr:colOff>
      <xdr:row>80</xdr:row>
      <xdr:rowOff>108494</xdr:rowOff>
    </xdr:to>
    <xdr:sp macro="" textlink="">
      <xdr:nvSpPr>
        <xdr:cNvPr id="499" name="楕円 498"/>
        <xdr:cNvSpPr/>
      </xdr:nvSpPr>
      <xdr:spPr>
        <a:xfrm>
          <a:off x="154305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21771</xdr:rowOff>
    </xdr:from>
    <xdr:to>
      <xdr:col>85</xdr:col>
      <xdr:colOff>127000</xdr:colOff>
      <xdr:row>80</xdr:row>
      <xdr:rowOff>57694</xdr:rowOff>
    </xdr:to>
    <xdr:cxnSp macro="">
      <xdr:nvCxnSpPr>
        <xdr:cNvPr id="500" name="直線コネクタ 499"/>
        <xdr:cNvCxnSpPr/>
      </xdr:nvCxnSpPr>
      <xdr:spPr>
        <a:xfrm flipV="1">
          <a:off x="15481300" y="1373777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44450</xdr:rowOff>
    </xdr:from>
    <xdr:to>
      <xdr:col>76</xdr:col>
      <xdr:colOff>165100</xdr:colOff>
      <xdr:row>80</xdr:row>
      <xdr:rowOff>146050</xdr:rowOff>
    </xdr:to>
    <xdr:sp macro="" textlink="">
      <xdr:nvSpPr>
        <xdr:cNvPr id="501" name="楕円 500"/>
        <xdr:cNvSpPr/>
      </xdr:nvSpPr>
      <xdr:spPr>
        <a:xfrm>
          <a:off x="14541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57694</xdr:rowOff>
    </xdr:from>
    <xdr:to>
      <xdr:col>81</xdr:col>
      <xdr:colOff>50800</xdr:colOff>
      <xdr:row>80</xdr:row>
      <xdr:rowOff>95250</xdr:rowOff>
    </xdr:to>
    <xdr:cxnSp macro="">
      <xdr:nvCxnSpPr>
        <xdr:cNvPr id="502" name="直線コネクタ 501"/>
        <xdr:cNvCxnSpPr/>
      </xdr:nvCxnSpPr>
      <xdr:spPr>
        <a:xfrm flipV="1">
          <a:off x="14592300" y="1377369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9814</xdr:rowOff>
    </xdr:from>
    <xdr:ext cx="405111" cy="259045"/>
    <xdr:sp macro="" textlink="">
      <xdr:nvSpPr>
        <xdr:cNvPr id="503" name="n_1aveValue【消防施設】&#10;有形固定資産減価償却率"/>
        <xdr:cNvSpPr txBox="1"/>
      </xdr:nvSpPr>
      <xdr:spPr>
        <a:xfrm>
          <a:off x="15266044" y="1406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504" name="n_2aveValue【消防施設】&#10;有形固定資産減価償却率"/>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103795</xdr:rowOff>
    </xdr:from>
    <xdr:ext cx="405111" cy="259045"/>
    <xdr:sp macro="" textlink="">
      <xdr:nvSpPr>
        <xdr:cNvPr id="505" name="n_3aveValue【消防施設】&#10;有形固定資産減価償却率"/>
        <xdr:cNvSpPr txBox="1"/>
      </xdr:nvSpPr>
      <xdr:spPr>
        <a:xfrm>
          <a:off x="13500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125021</xdr:rowOff>
    </xdr:from>
    <xdr:ext cx="405111" cy="259045"/>
    <xdr:sp macro="" textlink="">
      <xdr:nvSpPr>
        <xdr:cNvPr id="506" name="n_1mainValue【消防施設】&#10;有形固定資産減価償却率"/>
        <xdr:cNvSpPr txBox="1"/>
      </xdr:nvSpPr>
      <xdr:spPr>
        <a:xfrm>
          <a:off x="15266044"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162577</xdr:rowOff>
    </xdr:from>
    <xdr:ext cx="405111" cy="259045"/>
    <xdr:sp macro="" textlink="">
      <xdr:nvSpPr>
        <xdr:cNvPr id="507" name="n_2mainValue【消防施設】&#10;有形固定資産減価償却率"/>
        <xdr:cNvSpPr txBox="1"/>
      </xdr:nvSpPr>
      <xdr:spPr>
        <a:xfrm>
          <a:off x="14389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8" name="正方形/長方形 5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9" name="正方形/長方形 5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0" name="正方形/長方形 5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1" name="正方形/長方形 5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2" name="正方形/長方形 5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3" name="正方形/長方形 5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4" name="正方形/長方形 5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5" name="正方形/長方形 5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6" name="テキスト ボックス 5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7" name="直線コネクタ 5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8" name="直線コネクタ 51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9" name="テキスト ボックス 51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0" name="直線コネクタ 51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1" name="テキスト ボックス 52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2" name="直線コネクタ 52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3" name="テキスト ボックス 52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4" name="直線コネクタ 52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5" name="テキスト ボックス 52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6" name="直線コネクタ 5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7" name="テキスト ボックス 5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529" name="直線コネクタ 528"/>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30"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31" name="直線コネクタ 530"/>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532" name="【消防施設】&#10;一人当たり面積最大値テキスト"/>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533" name="直線コネクタ 532"/>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53612</xdr:rowOff>
    </xdr:from>
    <xdr:ext cx="469744" cy="259045"/>
    <xdr:sp macro="" textlink="">
      <xdr:nvSpPr>
        <xdr:cNvPr id="534" name="【消防施設】&#10;一人当たり面積平均値テキスト"/>
        <xdr:cNvSpPr txBox="1"/>
      </xdr:nvSpPr>
      <xdr:spPr>
        <a:xfrm>
          <a:off x="22199600" y="1428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535" name="フローチャート: 判断 534"/>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36" name="フローチャート: 判断 535"/>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537" name="フローチャート: 判断 536"/>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538" name="フローチャート: 判断 537"/>
        <xdr:cNvSpPr/>
      </xdr:nvSpPr>
      <xdr:spPr>
        <a:xfrm>
          <a:off x="19494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9" name="テキスト ボックス 5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0" name="テキスト ボックス 5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1" name="テキスト ボックス 5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2" name="テキスト ボックス 5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3" name="テキスト ボックス 5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544" name="楕円 543"/>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545" name="【消防施設】&#10;一人当たり面積該当値テキスト"/>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46737</xdr:rowOff>
    </xdr:from>
    <xdr:to>
      <xdr:col>112</xdr:col>
      <xdr:colOff>38100</xdr:colOff>
      <xdr:row>85</xdr:row>
      <xdr:rowOff>148337</xdr:rowOff>
    </xdr:to>
    <xdr:sp macro="" textlink="">
      <xdr:nvSpPr>
        <xdr:cNvPr id="546" name="楕円 545"/>
        <xdr:cNvSpPr/>
      </xdr:nvSpPr>
      <xdr:spPr>
        <a:xfrm>
          <a:off x="212725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97537</xdr:rowOff>
    </xdr:to>
    <xdr:cxnSp macro="">
      <xdr:nvCxnSpPr>
        <xdr:cNvPr id="547" name="直線コネクタ 546"/>
        <xdr:cNvCxnSpPr/>
      </xdr:nvCxnSpPr>
      <xdr:spPr>
        <a:xfrm flipV="1">
          <a:off x="21323300" y="1466850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46737</xdr:rowOff>
    </xdr:from>
    <xdr:to>
      <xdr:col>107</xdr:col>
      <xdr:colOff>101600</xdr:colOff>
      <xdr:row>85</xdr:row>
      <xdr:rowOff>148337</xdr:rowOff>
    </xdr:to>
    <xdr:sp macro="" textlink="">
      <xdr:nvSpPr>
        <xdr:cNvPr id="548" name="楕円 547"/>
        <xdr:cNvSpPr/>
      </xdr:nvSpPr>
      <xdr:spPr>
        <a:xfrm>
          <a:off x="203835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97537</xdr:rowOff>
    </xdr:from>
    <xdr:to>
      <xdr:col>111</xdr:col>
      <xdr:colOff>177800</xdr:colOff>
      <xdr:row>85</xdr:row>
      <xdr:rowOff>97537</xdr:rowOff>
    </xdr:to>
    <xdr:cxnSp macro="">
      <xdr:nvCxnSpPr>
        <xdr:cNvPr id="549" name="直線コネクタ 548"/>
        <xdr:cNvCxnSpPr/>
      </xdr:nvCxnSpPr>
      <xdr:spPr>
        <a:xfrm>
          <a:off x="20434300" y="14670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550"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551"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57421</xdr:rowOff>
    </xdr:from>
    <xdr:ext cx="469744" cy="259045"/>
    <xdr:sp macro="" textlink="">
      <xdr:nvSpPr>
        <xdr:cNvPr id="552" name="n_3aveValue【消防施設】&#10;一人当たり面積"/>
        <xdr:cNvSpPr txBox="1"/>
      </xdr:nvSpPr>
      <xdr:spPr>
        <a:xfrm>
          <a:off x="19310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139464</xdr:rowOff>
    </xdr:from>
    <xdr:ext cx="469744" cy="259045"/>
    <xdr:sp macro="" textlink="">
      <xdr:nvSpPr>
        <xdr:cNvPr id="553" name="n_1mainValue【消防施設】&#10;一人当たり面積"/>
        <xdr:cNvSpPr txBox="1"/>
      </xdr:nvSpPr>
      <xdr:spPr>
        <a:xfrm>
          <a:off x="21075727" y="1471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139464</xdr:rowOff>
    </xdr:from>
    <xdr:ext cx="469744" cy="259045"/>
    <xdr:sp macro="" textlink="">
      <xdr:nvSpPr>
        <xdr:cNvPr id="554" name="n_2mainValue【消防施設】&#10;一人当たり面積"/>
        <xdr:cNvSpPr txBox="1"/>
      </xdr:nvSpPr>
      <xdr:spPr>
        <a:xfrm>
          <a:off x="20199427" y="1471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5" name="正方形/長方形 5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6" name="正方形/長方形 5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7" name="正方形/長方形 5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8" name="正方形/長方形 5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9" name="正方形/長方形 5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0" name="正方形/長方形 5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1" name="正方形/長方形 5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2" name="正方形/長方形 5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3" name="テキスト ボックス 5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4" name="直線コネクタ 5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5" name="直線コネクタ 5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6" name="テキスト ボックス 5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7" name="直線コネクタ 5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8" name="テキスト ボックス 5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9" name="直線コネクタ 5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0" name="テキスト ボックス 5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1" name="直線コネクタ 5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2" name="テキスト ボックス 5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3" name="直線コネクタ 5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4" name="テキスト ボックス 5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5" name="直線コネクタ 5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6" name="テキスト ボックス 5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7" name="直線コネクタ 5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8" name="テキスト ボックス 5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580" name="直線コネクタ 579"/>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581"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582" name="直線コネクタ 581"/>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83"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84" name="直線コネクタ 583"/>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45011</xdr:rowOff>
    </xdr:from>
    <xdr:ext cx="405111" cy="259045"/>
    <xdr:sp macro="" textlink="">
      <xdr:nvSpPr>
        <xdr:cNvPr id="585" name="【庁舎】&#10;有形固定資産減価償却率平均値テキスト"/>
        <xdr:cNvSpPr txBox="1"/>
      </xdr:nvSpPr>
      <xdr:spPr>
        <a:xfrm>
          <a:off x="16357600" y="1753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586" name="フローチャート: 判断 585"/>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587" name="フローチャート: 判断 586"/>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588" name="フローチャート: 判断 587"/>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589" name="フローチャート: 判断 588"/>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0" name="テキスト ボックス 5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1" name="テキスト ボックス 5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2" name="テキスト ボックス 5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3" name="テキスト ボックス 5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4" name="テキスト ボックス 5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48261</xdr:rowOff>
    </xdr:from>
    <xdr:to>
      <xdr:col>85</xdr:col>
      <xdr:colOff>177800</xdr:colOff>
      <xdr:row>103</xdr:row>
      <xdr:rowOff>149861</xdr:rowOff>
    </xdr:to>
    <xdr:sp macro="" textlink="">
      <xdr:nvSpPr>
        <xdr:cNvPr id="595" name="楕円 594"/>
        <xdr:cNvSpPr/>
      </xdr:nvSpPr>
      <xdr:spPr>
        <a:xfrm>
          <a:off x="162687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26688</xdr:rowOff>
    </xdr:from>
    <xdr:ext cx="405111" cy="259045"/>
    <xdr:sp macro="" textlink="">
      <xdr:nvSpPr>
        <xdr:cNvPr id="596" name="【庁舎】&#10;有形固定資産減価償却率該当値テキスト"/>
        <xdr:cNvSpPr txBox="1"/>
      </xdr:nvSpPr>
      <xdr:spPr>
        <a:xfrm>
          <a:off x="16357600"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74386</xdr:rowOff>
    </xdr:from>
    <xdr:to>
      <xdr:col>81</xdr:col>
      <xdr:colOff>101600</xdr:colOff>
      <xdr:row>104</xdr:row>
      <xdr:rowOff>4536</xdr:rowOff>
    </xdr:to>
    <xdr:sp macro="" textlink="">
      <xdr:nvSpPr>
        <xdr:cNvPr id="597" name="楕円 596"/>
        <xdr:cNvSpPr/>
      </xdr:nvSpPr>
      <xdr:spPr>
        <a:xfrm>
          <a:off x="15430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99061</xdr:rowOff>
    </xdr:from>
    <xdr:to>
      <xdr:col>85</xdr:col>
      <xdr:colOff>127000</xdr:colOff>
      <xdr:row>103</xdr:row>
      <xdr:rowOff>125186</xdr:rowOff>
    </xdr:to>
    <xdr:cxnSp macro="">
      <xdr:nvCxnSpPr>
        <xdr:cNvPr id="598" name="直線コネクタ 597"/>
        <xdr:cNvCxnSpPr/>
      </xdr:nvCxnSpPr>
      <xdr:spPr>
        <a:xfrm flipV="1">
          <a:off x="15481300" y="17758411"/>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103777</xdr:rowOff>
    </xdr:from>
    <xdr:to>
      <xdr:col>76</xdr:col>
      <xdr:colOff>165100</xdr:colOff>
      <xdr:row>104</xdr:row>
      <xdr:rowOff>33927</xdr:rowOff>
    </xdr:to>
    <xdr:sp macro="" textlink="">
      <xdr:nvSpPr>
        <xdr:cNvPr id="599" name="楕円 598"/>
        <xdr:cNvSpPr/>
      </xdr:nvSpPr>
      <xdr:spPr>
        <a:xfrm>
          <a:off x="145415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125186</xdr:rowOff>
    </xdr:from>
    <xdr:to>
      <xdr:col>81</xdr:col>
      <xdr:colOff>50800</xdr:colOff>
      <xdr:row>103</xdr:row>
      <xdr:rowOff>154577</xdr:rowOff>
    </xdr:to>
    <xdr:cxnSp macro="">
      <xdr:nvCxnSpPr>
        <xdr:cNvPr id="600" name="直線コネクタ 599"/>
        <xdr:cNvCxnSpPr/>
      </xdr:nvCxnSpPr>
      <xdr:spPr>
        <a:xfrm flipV="1">
          <a:off x="14592300" y="1778453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153325</xdr:rowOff>
    </xdr:from>
    <xdr:ext cx="405111" cy="259045"/>
    <xdr:sp macro="" textlink="">
      <xdr:nvSpPr>
        <xdr:cNvPr id="601" name="n_1aveValue【庁舎】&#10;有形固定資産減価償却率"/>
        <xdr:cNvSpPr txBox="1"/>
      </xdr:nvSpPr>
      <xdr:spPr>
        <a:xfrm>
          <a:off x="152660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171285</xdr:rowOff>
    </xdr:from>
    <xdr:ext cx="405111" cy="259045"/>
    <xdr:sp macro="" textlink="">
      <xdr:nvSpPr>
        <xdr:cNvPr id="602" name="n_2aveValue【庁舎】&#10;有形固定資産減価償却率"/>
        <xdr:cNvSpPr txBox="1"/>
      </xdr:nvSpPr>
      <xdr:spPr>
        <a:xfrm>
          <a:off x="14389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3101</xdr:rowOff>
    </xdr:from>
    <xdr:ext cx="405111" cy="259045"/>
    <xdr:sp macro="" textlink="">
      <xdr:nvSpPr>
        <xdr:cNvPr id="603" name="n_3aveValue【庁舎】&#10;有形固定資産減価償却率"/>
        <xdr:cNvSpPr txBox="1"/>
      </xdr:nvSpPr>
      <xdr:spPr>
        <a:xfrm>
          <a:off x="13500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167113</xdr:rowOff>
    </xdr:from>
    <xdr:ext cx="405111" cy="259045"/>
    <xdr:sp macro="" textlink="">
      <xdr:nvSpPr>
        <xdr:cNvPr id="604" name="n_1mainValue【庁舎】&#10;有形固定資産減価償却率"/>
        <xdr:cNvSpPr txBox="1"/>
      </xdr:nvSpPr>
      <xdr:spPr>
        <a:xfrm>
          <a:off x="152660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25054</xdr:rowOff>
    </xdr:from>
    <xdr:ext cx="405111" cy="259045"/>
    <xdr:sp macro="" textlink="">
      <xdr:nvSpPr>
        <xdr:cNvPr id="605" name="n_2mainValue【庁舎】&#10;有形固定資産減価償却率"/>
        <xdr:cNvSpPr txBox="1"/>
      </xdr:nvSpPr>
      <xdr:spPr>
        <a:xfrm>
          <a:off x="14389744" y="1785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6" name="正方形/長方形 6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7" name="正方形/長方形 6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8" name="正方形/長方形 6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9" name="正方形/長方形 6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0" name="正方形/長方形 6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1" name="正方形/長方形 6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2" name="正方形/長方形 6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3" name="正方形/長方形 6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4" name="テキスト ボックス 6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5" name="直線コネクタ 6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6" name="直線コネクタ 61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7" name="テキスト ボックス 61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8" name="直線コネクタ 61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9" name="テキスト ボックス 61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0" name="直線コネクタ 6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1" name="テキスト ボックス 6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2" name="直線コネクタ 62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3" name="テキスト ボックス 62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4" name="直線コネクタ 62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5" name="テキスト ボックス 62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6" name="直線コネクタ 6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7" name="テキスト ボックス 6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629" name="直線コネクタ 628"/>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630" name="【庁舎】&#10;一人当たり面積最小値テキスト"/>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631" name="直線コネクタ 630"/>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632" name="【庁舎】&#10;一人当たり面積最大値テキスト"/>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633" name="直線コネクタ 632"/>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148480</xdr:rowOff>
    </xdr:from>
    <xdr:ext cx="469744" cy="259045"/>
    <xdr:sp macro="" textlink="">
      <xdr:nvSpPr>
        <xdr:cNvPr id="634" name="【庁舎】&#10;一人当たり面積平均値テキスト"/>
        <xdr:cNvSpPr txBox="1"/>
      </xdr:nvSpPr>
      <xdr:spPr>
        <a:xfrm>
          <a:off x="22199600" y="1832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635" name="フローチャート: 判断 634"/>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636" name="フローチャート: 判断 635"/>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149606</xdr:rowOff>
    </xdr:from>
    <xdr:to>
      <xdr:col>107</xdr:col>
      <xdr:colOff>101600</xdr:colOff>
      <xdr:row>108</xdr:row>
      <xdr:rowOff>79756</xdr:rowOff>
    </xdr:to>
    <xdr:sp macro="" textlink="">
      <xdr:nvSpPr>
        <xdr:cNvPr id="637" name="フローチャート: 判断 636"/>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163703</xdr:rowOff>
    </xdr:from>
    <xdr:to>
      <xdr:col>102</xdr:col>
      <xdr:colOff>165100</xdr:colOff>
      <xdr:row>108</xdr:row>
      <xdr:rowOff>93853</xdr:rowOff>
    </xdr:to>
    <xdr:sp macro="" textlink="">
      <xdr:nvSpPr>
        <xdr:cNvPr id="638" name="フローチャート: 判断 637"/>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9" name="テキスト ボックス 6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0" name="テキスト ボックス 6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1" name="テキスト ボックス 6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2" name="テキスト ボックス 6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3" name="テキスト ボックス 6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140843</xdr:rowOff>
    </xdr:from>
    <xdr:to>
      <xdr:col>116</xdr:col>
      <xdr:colOff>114300</xdr:colOff>
      <xdr:row>108</xdr:row>
      <xdr:rowOff>70993</xdr:rowOff>
    </xdr:to>
    <xdr:sp macro="" textlink="">
      <xdr:nvSpPr>
        <xdr:cNvPr id="644" name="楕円 643"/>
        <xdr:cNvSpPr/>
      </xdr:nvSpPr>
      <xdr:spPr>
        <a:xfrm>
          <a:off x="22110700" y="184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104030</xdr:rowOff>
    </xdr:from>
    <xdr:ext cx="469744" cy="259045"/>
    <xdr:sp macro="" textlink="">
      <xdr:nvSpPr>
        <xdr:cNvPr id="645" name="【庁舎】&#10;一人当たり面積該当値テキスト"/>
        <xdr:cNvSpPr txBox="1"/>
      </xdr:nvSpPr>
      <xdr:spPr>
        <a:xfrm>
          <a:off x="22199600" y="1844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142748</xdr:rowOff>
    </xdr:from>
    <xdr:to>
      <xdr:col>112</xdr:col>
      <xdr:colOff>38100</xdr:colOff>
      <xdr:row>108</xdr:row>
      <xdr:rowOff>72898</xdr:rowOff>
    </xdr:to>
    <xdr:sp macro="" textlink="">
      <xdr:nvSpPr>
        <xdr:cNvPr id="646" name="楕円 645"/>
        <xdr:cNvSpPr/>
      </xdr:nvSpPr>
      <xdr:spPr>
        <a:xfrm>
          <a:off x="21272500" y="1848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20193</xdr:rowOff>
    </xdr:from>
    <xdr:to>
      <xdr:col>116</xdr:col>
      <xdr:colOff>63500</xdr:colOff>
      <xdr:row>108</xdr:row>
      <xdr:rowOff>22098</xdr:rowOff>
    </xdr:to>
    <xdr:cxnSp macro="">
      <xdr:nvCxnSpPr>
        <xdr:cNvPr id="647" name="直線コネクタ 646"/>
        <xdr:cNvCxnSpPr/>
      </xdr:nvCxnSpPr>
      <xdr:spPr>
        <a:xfrm flipV="1">
          <a:off x="21323300" y="18536793"/>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143129</xdr:rowOff>
    </xdr:from>
    <xdr:to>
      <xdr:col>107</xdr:col>
      <xdr:colOff>101600</xdr:colOff>
      <xdr:row>108</xdr:row>
      <xdr:rowOff>73279</xdr:rowOff>
    </xdr:to>
    <xdr:sp macro="" textlink="">
      <xdr:nvSpPr>
        <xdr:cNvPr id="648" name="楕円 647"/>
        <xdr:cNvSpPr/>
      </xdr:nvSpPr>
      <xdr:spPr>
        <a:xfrm>
          <a:off x="20383500" y="1848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22098</xdr:rowOff>
    </xdr:from>
    <xdr:to>
      <xdr:col>111</xdr:col>
      <xdr:colOff>177800</xdr:colOff>
      <xdr:row>108</xdr:row>
      <xdr:rowOff>22479</xdr:rowOff>
    </xdr:to>
    <xdr:cxnSp macro="">
      <xdr:nvCxnSpPr>
        <xdr:cNvPr id="649" name="直線コネクタ 648"/>
        <xdr:cNvCxnSpPr/>
      </xdr:nvCxnSpPr>
      <xdr:spPr>
        <a:xfrm flipV="1">
          <a:off x="20434300" y="1853869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66312</xdr:rowOff>
    </xdr:from>
    <xdr:ext cx="469744" cy="259045"/>
    <xdr:sp macro="" textlink="">
      <xdr:nvSpPr>
        <xdr:cNvPr id="650" name="n_1aveValue【庁舎】&#10;一人当たり面積"/>
        <xdr:cNvSpPr txBox="1"/>
      </xdr:nvSpPr>
      <xdr:spPr>
        <a:xfrm>
          <a:off x="21075727"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70883</xdr:rowOff>
    </xdr:from>
    <xdr:ext cx="469744" cy="259045"/>
    <xdr:sp macro="" textlink="">
      <xdr:nvSpPr>
        <xdr:cNvPr id="651" name="n_2aveValue【庁舎】&#10;一人当たり面積"/>
        <xdr:cNvSpPr txBox="1"/>
      </xdr:nvSpPr>
      <xdr:spPr>
        <a:xfrm>
          <a:off x="20199427"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110380</xdr:rowOff>
    </xdr:from>
    <xdr:ext cx="469744" cy="259045"/>
    <xdr:sp macro="" textlink="">
      <xdr:nvSpPr>
        <xdr:cNvPr id="652" name="n_3aveValue【庁舎】&#10;一人当たり面積"/>
        <xdr:cNvSpPr txBox="1"/>
      </xdr:nvSpPr>
      <xdr:spPr>
        <a:xfrm>
          <a:off x="19310427" y="1828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89425</xdr:rowOff>
    </xdr:from>
    <xdr:ext cx="469744" cy="259045"/>
    <xdr:sp macro="" textlink="">
      <xdr:nvSpPr>
        <xdr:cNvPr id="653" name="n_1mainValue【庁舎】&#10;一人当たり面積"/>
        <xdr:cNvSpPr txBox="1"/>
      </xdr:nvSpPr>
      <xdr:spPr>
        <a:xfrm>
          <a:off x="21075727" y="1826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89806</xdr:rowOff>
    </xdr:from>
    <xdr:ext cx="469744" cy="259045"/>
    <xdr:sp macro="" textlink="">
      <xdr:nvSpPr>
        <xdr:cNvPr id="654" name="n_2mainValue【庁舎】&#10;一人当たり面積"/>
        <xdr:cNvSpPr txBox="1"/>
      </xdr:nvSpPr>
      <xdr:spPr>
        <a:xfrm>
          <a:off x="20199427" y="1826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有形固定資産減価償却率については、多くの施設において類似団体内平均値を上回っている。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特に消防施設で値が高くなっているが、公共施設等長期保全計画策定時に実施した建物簡易診断における評価では、問題となるような劣化は確認されておらず、現時点で使用上の問題はない。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図書館・保健センター・庁舎については、平成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月に長寿命化計画を策定しており、令和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年度以降長寿命化事業を実施していく。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16,732
16,650
28.07
8,950,906
8,717,506
233,400
4,242,261
5,879,066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消費税率引上げの影響による地方消費税交付金の増加により回復を見せていたが、</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年度をピークに減少に転じ、</a:t>
          </a:r>
          <a:r>
            <a:rPr kumimoji="1" lang="en-US" altLang="ja-JP" sz="1100" baseline="0">
              <a:latin typeface="ＭＳ Ｐゴシック" panose="020B0600070205080204" pitchFamily="50" charset="-128"/>
              <a:ea typeface="ＭＳ Ｐゴシック" panose="020B0600070205080204" pitchFamily="50" charset="-128"/>
            </a:rPr>
            <a:t>30</a:t>
          </a:r>
          <a:r>
            <a:rPr kumimoji="1" lang="ja-JP" altLang="en-US" sz="1100" baseline="0">
              <a:latin typeface="ＭＳ Ｐゴシック" panose="020B0600070205080204" pitchFamily="50" charset="-128"/>
              <a:ea typeface="ＭＳ Ｐゴシック" panose="020B0600070205080204" pitchFamily="50" charset="-128"/>
            </a:rPr>
            <a:t>年度においても</a:t>
          </a:r>
          <a:r>
            <a:rPr kumimoji="1" lang="en-US" altLang="ja-JP" sz="1100" baseline="0">
              <a:latin typeface="ＭＳ Ｐゴシック" panose="020B0600070205080204" pitchFamily="50" charset="-128"/>
              <a:ea typeface="ＭＳ Ｐゴシック" panose="020B0600070205080204" pitchFamily="50" charset="-128"/>
            </a:rPr>
            <a:t>0.02</a:t>
          </a:r>
          <a:r>
            <a:rPr kumimoji="1" lang="ja-JP" altLang="en-US" sz="1100" baseline="0">
              <a:latin typeface="ＭＳ Ｐゴシック" panose="020B0600070205080204" pitchFamily="50" charset="-128"/>
              <a:ea typeface="ＭＳ Ｐゴシック" panose="020B0600070205080204" pitchFamily="50" charset="-128"/>
            </a:rPr>
            <a:t>ポイント低下した。</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前年度比においては、法人税割の回復により、市町村民税合計で</a:t>
          </a:r>
          <a:r>
            <a:rPr kumimoji="1" lang="en-US" altLang="ja-JP" sz="1100" baseline="0">
              <a:latin typeface="ＭＳ Ｐゴシック" panose="020B0600070205080204" pitchFamily="50" charset="-128"/>
              <a:ea typeface="ＭＳ Ｐゴシック" panose="020B0600070205080204" pitchFamily="50" charset="-128"/>
            </a:rPr>
            <a:t>8400</a:t>
          </a:r>
          <a:r>
            <a:rPr kumimoji="1" lang="ja-JP" altLang="en-US" sz="1100" baseline="0">
              <a:latin typeface="ＭＳ Ｐゴシック" panose="020B0600070205080204" pitchFamily="50" charset="-128"/>
              <a:ea typeface="ＭＳ Ｐゴシック" panose="020B0600070205080204" pitchFamily="50" charset="-128"/>
            </a:rPr>
            <a:t>万円増となったものの、地方消費税交付金の減少により基準財政収入額全体では、</a:t>
          </a:r>
          <a:r>
            <a:rPr kumimoji="1" lang="en-US" altLang="ja-JP" sz="1100" baseline="0">
              <a:latin typeface="ＭＳ Ｐゴシック" panose="020B0600070205080204" pitchFamily="50" charset="-128"/>
              <a:ea typeface="ＭＳ Ｐゴシック" panose="020B0600070205080204" pitchFamily="50" charset="-128"/>
            </a:rPr>
            <a:t>5000</a:t>
          </a:r>
          <a:r>
            <a:rPr kumimoji="1" lang="ja-JP" altLang="en-US" sz="1100" baseline="0">
              <a:latin typeface="ＭＳ Ｐゴシック" panose="020B0600070205080204" pitchFamily="50" charset="-128"/>
              <a:ea typeface="ＭＳ Ｐゴシック" panose="020B0600070205080204" pitchFamily="50" charset="-128"/>
            </a:rPr>
            <a:t>万円の増となった。一方、需要においても、社会福祉費、高齢者保健福祉費、公債費の増により</a:t>
          </a:r>
          <a:r>
            <a:rPr kumimoji="1" lang="en-US" altLang="ja-JP" sz="1100" baseline="0">
              <a:latin typeface="ＭＳ Ｐゴシック" panose="020B0600070205080204" pitchFamily="50" charset="-128"/>
              <a:ea typeface="ＭＳ Ｐゴシック" panose="020B0600070205080204" pitchFamily="50" charset="-128"/>
            </a:rPr>
            <a:t>6200</a:t>
          </a:r>
          <a:r>
            <a:rPr kumimoji="1" lang="ja-JP" altLang="en-US" sz="1100" baseline="0">
              <a:latin typeface="ＭＳ Ｐゴシック" panose="020B0600070205080204" pitchFamily="50" charset="-128"/>
              <a:ea typeface="ＭＳ Ｐゴシック" panose="020B0600070205080204" pitchFamily="50" charset="-128"/>
            </a:rPr>
            <a:t>万円の増となった。結果として単年度では</a:t>
          </a:r>
          <a:r>
            <a:rPr kumimoji="1" lang="en-US" altLang="ja-JP" sz="1100" baseline="0">
              <a:latin typeface="ＭＳ Ｐゴシック" panose="020B0600070205080204" pitchFamily="50" charset="-128"/>
              <a:ea typeface="ＭＳ Ｐゴシック" panose="020B0600070205080204" pitchFamily="50" charset="-128"/>
            </a:rPr>
            <a:t>0.002</a:t>
          </a:r>
          <a:r>
            <a:rPr kumimoji="1" lang="ja-JP" altLang="en-US" sz="1100" baseline="0">
              <a:latin typeface="ＭＳ Ｐゴシック" panose="020B0600070205080204" pitchFamily="50" charset="-128"/>
              <a:ea typeface="ＭＳ Ｐゴシック" panose="020B0600070205080204" pitchFamily="50" charset="-128"/>
            </a:rPr>
            <a:t>ポイント増の</a:t>
          </a:r>
          <a:r>
            <a:rPr kumimoji="1" lang="en-US" altLang="ja-JP" sz="1100" baseline="0">
              <a:latin typeface="ＭＳ Ｐゴシック" panose="020B0600070205080204" pitchFamily="50" charset="-128"/>
              <a:ea typeface="ＭＳ Ｐゴシック" panose="020B0600070205080204" pitchFamily="50" charset="-128"/>
            </a:rPr>
            <a:t>0.687</a:t>
          </a:r>
          <a:r>
            <a:rPr kumimoji="1" lang="ja-JP" altLang="en-US" sz="1100" baseline="0">
              <a:latin typeface="ＭＳ Ｐゴシック" panose="020B0600070205080204" pitchFamily="50" charset="-128"/>
              <a:ea typeface="ＭＳ Ｐゴシック" panose="020B0600070205080204" pitchFamily="50" charset="-128"/>
            </a:rPr>
            <a:t>となり、３ヶ年平均では</a:t>
          </a:r>
          <a:r>
            <a:rPr kumimoji="1" lang="en-US" altLang="ja-JP" sz="1100" baseline="0">
              <a:latin typeface="ＭＳ Ｐゴシック" panose="020B0600070205080204" pitchFamily="50" charset="-128"/>
              <a:ea typeface="ＭＳ Ｐゴシック" panose="020B0600070205080204" pitchFamily="50" charset="-128"/>
            </a:rPr>
            <a:t>0.02</a:t>
          </a:r>
          <a:r>
            <a:rPr kumimoji="1" lang="ja-JP" altLang="en-US" sz="1100" baseline="0">
              <a:latin typeface="ＭＳ Ｐゴシック" panose="020B0600070205080204" pitchFamily="50" charset="-128"/>
              <a:ea typeface="ＭＳ Ｐゴシック" panose="020B0600070205080204" pitchFamily="50" charset="-128"/>
            </a:rPr>
            <a:t>ポイント減の</a:t>
          </a:r>
          <a:r>
            <a:rPr kumimoji="1" lang="en-US" altLang="ja-JP" sz="1100" baseline="0">
              <a:latin typeface="ＭＳ Ｐゴシック" panose="020B0600070205080204" pitchFamily="50" charset="-128"/>
              <a:ea typeface="ＭＳ Ｐゴシック" panose="020B0600070205080204" pitchFamily="50" charset="-128"/>
            </a:rPr>
            <a:t>0.70</a:t>
          </a:r>
          <a:r>
            <a:rPr kumimoji="1" lang="ja-JP" altLang="en-US" sz="1100" baseline="0">
              <a:latin typeface="ＭＳ Ｐゴシック" panose="020B0600070205080204" pitchFamily="50" charset="-128"/>
              <a:ea typeface="ＭＳ Ｐゴシック" panose="020B0600070205080204" pitchFamily="50" charset="-128"/>
            </a:rPr>
            <a:t>となった。</a:t>
          </a:r>
          <a:endParaRPr kumimoji="1" lang="en-US" altLang="ja-JP" sz="1100" baseline="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今後も動向を注視し、課税適正・徴収強化等による歳入の確保をはじめ、歳出抑制など、不断の行政改革を続けて行くことにより、財政基盤の強化を図っていく。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41</xdr:row>
      <xdr:rowOff>13002</xdr:rowOff>
    </xdr:to>
    <xdr:cxnSp macro="">
      <xdr:nvCxnSpPr>
        <xdr:cNvPr id="70" name="直線コネクタ 69"/>
        <xdr:cNvCxnSpPr/>
      </xdr:nvCxnSpPr>
      <xdr:spPr>
        <a:xfrm>
          <a:off x="4114800" y="701947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106636</xdr:rowOff>
    </xdr:from>
    <xdr:ext cx="762000" cy="259045"/>
    <xdr:sp macro="" textlink="">
      <xdr:nvSpPr>
        <xdr:cNvPr id="71" name="財政力平均値テキスト"/>
        <xdr:cNvSpPr txBox="1"/>
      </xdr:nvSpPr>
      <xdr:spPr>
        <a:xfrm>
          <a:off x="5041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138491</xdr:rowOff>
    </xdr:from>
    <xdr:to>
      <xdr:col>19</xdr:col>
      <xdr:colOff>133350</xdr:colOff>
      <xdr:row>40</xdr:row>
      <xdr:rowOff>161472</xdr:rowOff>
    </xdr:to>
    <xdr:cxnSp macro="">
      <xdr:nvCxnSpPr>
        <xdr:cNvPr id="73" name="直線コネクタ 72"/>
        <xdr:cNvCxnSpPr/>
      </xdr:nvCxnSpPr>
      <xdr:spPr>
        <a:xfrm>
          <a:off x="3225800" y="69964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5" name="テキスト ボックス 74"/>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138491</xdr:rowOff>
    </xdr:from>
    <xdr:to>
      <xdr:col>15</xdr:col>
      <xdr:colOff>82550</xdr:colOff>
      <xdr:row>40</xdr:row>
      <xdr:rowOff>149981</xdr:rowOff>
    </xdr:to>
    <xdr:cxnSp macro="">
      <xdr:nvCxnSpPr>
        <xdr:cNvPr id="76" name="直線コネクタ 75"/>
        <xdr:cNvCxnSpPr/>
      </xdr:nvCxnSpPr>
      <xdr:spPr>
        <a:xfrm flipV="1">
          <a:off x="2336800" y="69964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72468</xdr:rowOff>
    </xdr:from>
    <xdr:ext cx="762000" cy="259045"/>
    <xdr:sp macro="" textlink="">
      <xdr:nvSpPr>
        <xdr:cNvPr id="78" name="テキスト ボックス 77"/>
        <xdr:cNvSpPr txBox="1"/>
      </xdr:nvSpPr>
      <xdr:spPr>
        <a:xfrm>
          <a:off x="2844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149981</xdr:rowOff>
    </xdr:from>
    <xdr:to>
      <xdr:col>11</xdr:col>
      <xdr:colOff>31750</xdr:colOff>
      <xdr:row>41</xdr:row>
      <xdr:rowOff>1512</xdr:rowOff>
    </xdr:to>
    <xdr:cxnSp macro="">
      <xdr:nvCxnSpPr>
        <xdr:cNvPr id="79" name="直線コネクタ 78"/>
        <xdr:cNvCxnSpPr/>
      </xdr:nvCxnSpPr>
      <xdr:spPr>
        <a:xfrm flipV="1">
          <a:off x="1447800" y="70079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37996</xdr:rowOff>
    </xdr:from>
    <xdr:ext cx="762000" cy="259045"/>
    <xdr:sp macro="" textlink="">
      <xdr:nvSpPr>
        <xdr:cNvPr id="81" name="テキスト ボックス 80"/>
        <xdr:cNvSpPr txBox="1"/>
      </xdr:nvSpPr>
      <xdr:spPr>
        <a:xfrm>
          <a:off x="1955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133652</xdr:rowOff>
    </xdr:from>
    <xdr:to>
      <xdr:col>23</xdr:col>
      <xdr:colOff>184150</xdr:colOff>
      <xdr:row>41</xdr:row>
      <xdr:rowOff>63802</xdr:rowOff>
    </xdr:to>
    <xdr:sp macro="" textlink="">
      <xdr:nvSpPr>
        <xdr:cNvPr id="89" name="楕円 88"/>
        <xdr:cNvSpPr/>
      </xdr:nvSpPr>
      <xdr:spPr>
        <a:xfrm>
          <a:off x="49022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150179</xdr:rowOff>
    </xdr:from>
    <xdr:ext cx="762000" cy="259045"/>
    <xdr:sp macro="" textlink="">
      <xdr:nvSpPr>
        <xdr:cNvPr id="90" name="財政力該当値テキスト"/>
        <xdr:cNvSpPr txBox="1"/>
      </xdr:nvSpPr>
      <xdr:spPr>
        <a:xfrm>
          <a:off x="50419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110672</xdr:rowOff>
    </xdr:from>
    <xdr:to>
      <xdr:col>19</xdr:col>
      <xdr:colOff>184150</xdr:colOff>
      <xdr:row>41</xdr:row>
      <xdr:rowOff>40822</xdr:rowOff>
    </xdr:to>
    <xdr:sp macro="" textlink="">
      <xdr:nvSpPr>
        <xdr:cNvPr id="91" name="楕円 90"/>
        <xdr:cNvSpPr/>
      </xdr:nvSpPr>
      <xdr:spPr>
        <a:xfrm>
          <a:off x="4064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92" name="テキスト ボックス 91"/>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87691</xdr:rowOff>
    </xdr:from>
    <xdr:to>
      <xdr:col>15</xdr:col>
      <xdr:colOff>133350</xdr:colOff>
      <xdr:row>41</xdr:row>
      <xdr:rowOff>17841</xdr:rowOff>
    </xdr:to>
    <xdr:sp macro="" textlink="">
      <xdr:nvSpPr>
        <xdr:cNvPr id="93" name="楕円 92"/>
        <xdr:cNvSpPr/>
      </xdr:nvSpPr>
      <xdr:spPr>
        <a:xfrm>
          <a:off x="3175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28018</xdr:rowOff>
    </xdr:from>
    <xdr:ext cx="762000" cy="259045"/>
    <xdr:sp macro="" textlink="">
      <xdr:nvSpPr>
        <xdr:cNvPr id="94" name="テキスト ボックス 93"/>
        <xdr:cNvSpPr txBox="1"/>
      </xdr:nvSpPr>
      <xdr:spPr>
        <a:xfrm>
          <a:off x="2844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99181</xdr:rowOff>
    </xdr:from>
    <xdr:to>
      <xdr:col>11</xdr:col>
      <xdr:colOff>82550</xdr:colOff>
      <xdr:row>41</xdr:row>
      <xdr:rowOff>29331</xdr:rowOff>
    </xdr:to>
    <xdr:sp macro="" textlink="">
      <xdr:nvSpPr>
        <xdr:cNvPr id="95" name="楕円 94"/>
        <xdr:cNvSpPr/>
      </xdr:nvSpPr>
      <xdr:spPr>
        <a:xfrm>
          <a:off x="2286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39508</xdr:rowOff>
    </xdr:from>
    <xdr:ext cx="762000" cy="259045"/>
    <xdr:sp macro="" textlink="">
      <xdr:nvSpPr>
        <xdr:cNvPr id="96" name="テキスト ボックス 95"/>
        <xdr:cNvSpPr txBox="1"/>
      </xdr:nvSpPr>
      <xdr:spPr>
        <a:xfrm>
          <a:off x="1955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122162</xdr:rowOff>
    </xdr:from>
    <xdr:to>
      <xdr:col>7</xdr:col>
      <xdr:colOff>31750</xdr:colOff>
      <xdr:row>41</xdr:row>
      <xdr:rowOff>52312</xdr:rowOff>
    </xdr:to>
    <xdr:sp macro="" textlink="">
      <xdr:nvSpPr>
        <xdr:cNvPr id="97" name="楕円 96"/>
        <xdr:cNvSpPr/>
      </xdr:nvSpPr>
      <xdr:spPr>
        <a:xfrm>
          <a:off x="1397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62489</xdr:rowOff>
    </xdr:from>
    <xdr:ext cx="762000" cy="259045"/>
    <xdr:sp macro="" textlink="">
      <xdr:nvSpPr>
        <xdr:cNvPr id="98" name="テキスト ボックス 97"/>
        <xdr:cNvSpPr txBox="1"/>
      </xdr:nvSpPr>
      <xdr:spPr>
        <a:xfrm>
          <a:off x="1066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福祉の充実を町政の中心施策の一つに掲げ、次世代育成クーポンを始めとする単独施策を推進していることから補助費等は類似団体と比較しても依然として高水準で推移している。</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年度においては、保育所運営費や次世代育成クーポンをはじめ全体で約</a:t>
          </a:r>
          <a:r>
            <a:rPr kumimoji="1" lang="en-US" altLang="ja-JP" sz="1100">
              <a:latin typeface="ＭＳ Ｐゴシック" panose="020B0600070205080204" pitchFamily="50" charset="-128"/>
              <a:ea typeface="ＭＳ Ｐゴシック" panose="020B0600070205080204" pitchFamily="50" charset="-128"/>
            </a:rPr>
            <a:t>2300</a:t>
          </a:r>
          <a:r>
            <a:rPr kumimoji="1" lang="ja-JP" altLang="en-US" sz="1100">
              <a:latin typeface="ＭＳ Ｐゴシック" panose="020B0600070205080204" pitchFamily="50" charset="-128"/>
              <a:ea typeface="ＭＳ Ｐゴシック" panose="020B0600070205080204" pitchFamily="50" charset="-128"/>
            </a:rPr>
            <a:t>万円の経常経費減があったが、それを上回る</a:t>
          </a:r>
          <a:r>
            <a:rPr kumimoji="1" lang="en-US" altLang="ja-JP" sz="1100">
              <a:latin typeface="ＭＳ Ｐゴシック" panose="020B0600070205080204" pitchFamily="50" charset="-128"/>
              <a:ea typeface="ＭＳ Ｐゴシック" panose="020B0600070205080204" pitchFamily="50" charset="-128"/>
            </a:rPr>
            <a:t>3100</a:t>
          </a:r>
          <a:r>
            <a:rPr kumimoji="1" lang="ja-JP" altLang="en-US" sz="1100">
              <a:latin typeface="ＭＳ Ｐゴシック" panose="020B0600070205080204" pitchFamily="50" charset="-128"/>
              <a:ea typeface="ＭＳ Ｐゴシック" panose="020B0600070205080204" pitchFamily="50" charset="-128"/>
            </a:rPr>
            <a:t>万円の経常経費特定財源の減があり、経常経費充当一般財源は前年比約</a:t>
          </a:r>
          <a:r>
            <a:rPr kumimoji="1" lang="en-US" altLang="ja-JP" sz="1100">
              <a:latin typeface="ＭＳ Ｐゴシック" panose="020B0600070205080204" pitchFamily="50" charset="-128"/>
              <a:ea typeface="ＭＳ Ｐゴシック" panose="020B0600070205080204" pitchFamily="50" charset="-128"/>
            </a:rPr>
            <a:t>9800</a:t>
          </a:r>
          <a:r>
            <a:rPr kumimoji="1" lang="ja-JP" altLang="en-US" sz="1100">
              <a:latin typeface="ＭＳ Ｐゴシック" panose="020B0600070205080204" pitchFamily="50" charset="-128"/>
              <a:ea typeface="ＭＳ Ｐゴシック" panose="020B0600070205080204" pitchFamily="50" charset="-128"/>
            </a:rPr>
            <a:t>万円増額となった。また経常一般財源については、地方消費税交付金の減により約</a:t>
          </a:r>
          <a:r>
            <a:rPr kumimoji="1" lang="en-US" altLang="ja-JP" sz="1100">
              <a:latin typeface="ＭＳ Ｐゴシック" panose="020B0600070205080204" pitchFamily="50" charset="-128"/>
              <a:ea typeface="ＭＳ Ｐゴシック" panose="020B0600070205080204" pitchFamily="50" charset="-128"/>
            </a:rPr>
            <a:t>4650</a:t>
          </a:r>
          <a:r>
            <a:rPr kumimoji="1" lang="ja-JP" altLang="en-US" sz="1100">
              <a:latin typeface="ＭＳ Ｐゴシック" panose="020B0600070205080204" pitchFamily="50" charset="-128"/>
              <a:ea typeface="ＭＳ Ｐゴシック" panose="020B0600070205080204" pitchFamily="50" charset="-128"/>
            </a:rPr>
            <a:t>万円の減となり、前年度対比</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ポイント上昇した。</a:t>
          </a:r>
        </a:p>
        <a:p>
          <a:r>
            <a:rPr kumimoji="1" lang="ja-JP" altLang="en-US" sz="1100">
              <a:latin typeface="ＭＳ Ｐゴシック" panose="020B0600070205080204" pitchFamily="50" charset="-128"/>
              <a:ea typeface="ＭＳ Ｐゴシック" panose="020B0600070205080204" pitchFamily="50" charset="-128"/>
            </a:rPr>
            <a:t>　今後も引き続き歳入確保に努め、事務事業の見直し、歳出抑制など不断の行政改革に取り組むことにより、柔軟性のある財政運営を図っていく。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111034</xdr:rowOff>
    </xdr:from>
    <xdr:to>
      <xdr:col>23</xdr:col>
      <xdr:colOff>133350</xdr:colOff>
      <xdr:row>67</xdr:row>
      <xdr:rowOff>159294</xdr:rowOff>
    </xdr:to>
    <xdr:cxnSp macro="">
      <xdr:nvCxnSpPr>
        <xdr:cNvPr id="135" name="直線コネクタ 134"/>
        <xdr:cNvCxnSpPr/>
      </xdr:nvCxnSpPr>
      <xdr:spPr>
        <a:xfrm>
          <a:off x="4114800" y="1159818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135181</xdr:rowOff>
    </xdr:from>
    <xdr:ext cx="762000" cy="259045"/>
    <xdr:sp macro="" textlink="">
      <xdr:nvSpPr>
        <xdr:cNvPr id="136" name="財政構造の弾力性平均値テキスト"/>
        <xdr:cNvSpPr txBox="1"/>
      </xdr:nvSpPr>
      <xdr:spPr>
        <a:xfrm>
          <a:off x="5041900" y="1076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111034</xdr:rowOff>
    </xdr:from>
    <xdr:to>
      <xdr:col>19</xdr:col>
      <xdr:colOff>133350</xdr:colOff>
      <xdr:row>68</xdr:row>
      <xdr:rowOff>80917</xdr:rowOff>
    </xdr:to>
    <xdr:cxnSp macro="">
      <xdr:nvCxnSpPr>
        <xdr:cNvPr id="138" name="直線コネクタ 137"/>
        <xdr:cNvCxnSpPr/>
      </xdr:nvCxnSpPr>
      <xdr:spPr>
        <a:xfrm flipV="1">
          <a:off x="3225800" y="11598184"/>
          <a:ext cx="8890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41746</xdr:rowOff>
    </xdr:from>
    <xdr:ext cx="736600" cy="259045"/>
    <xdr:sp macro="" textlink="">
      <xdr:nvSpPr>
        <xdr:cNvPr id="140" name="テキスト ボックス 139"/>
        <xdr:cNvSpPr txBox="1"/>
      </xdr:nvSpPr>
      <xdr:spPr>
        <a:xfrm>
          <a:off x="3733800" y="1067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7620</xdr:rowOff>
    </xdr:from>
    <xdr:to>
      <xdr:col>15</xdr:col>
      <xdr:colOff>82550</xdr:colOff>
      <xdr:row>68</xdr:row>
      <xdr:rowOff>80917</xdr:rowOff>
    </xdr:to>
    <xdr:cxnSp macro="">
      <xdr:nvCxnSpPr>
        <xdr:cNvPr id="141" name="直線コネクタ 140"/>
        <xdr:cNvCxnSpPr/>
      </xdr:nvCxnSpPr>
      <xdr:spPr>
        <a:xfrm>
          <a:off x="2336800" y="11494770"/>
          <a:ext cx="889000" cy="24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24510</xdr:rowOff>
    </xdr:from>
    <xdr:ext cx="762000" cy="259045"/>
    <xdr:sp macro="" textlink="">
      <xdr:nvSpPr>
        <xdr:cNvPr id="143" name="テキスト ボックス 142"/>
        <xdr:cNvSpPr txBox="1"/>
      </xdr:nvSpPr>
      <xdr:spPr>
        <a:xfrm>
          <a:off x="2844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4173</xdr:rowOff>
    </xdr:from>
    <xdr:to>
      <xdr:col>11</xdr:col>
      <xdr:colOff>31750</xdr:colOff>
      <xdr:row>67</xdr:row>
      <xdr:rowOff>7620</xdr:rowOff>
    </xdr:to>
    <xdr:cxnSp macro="">
      <xdr:nvCxnSpPr>
        <xdr:cNvPr id="144" name="直線コネクタ 143"/>
        <xdr:cNvCxnSpPr/>
      </xdr:nvCxnSpPr>
      <xdr:spPr>
        <a:xfrm>
          <a:off x="1447800" y="1149132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116676</xdr:rowOff>
    </xdr:from>
    <xdr:ext cx="762000" cy="259045"/>
    <xdr:sp macro="" textlink="">
      <xdr:nvSpPr>
        <xdr:cNvPr id="146" name="テキスト ボックス 145"/>
        <xdr:cNvSpPr txBox="1"/>
      </xdr:nvSpPr>
      <xdr:spPr>
        <a:xfrm>
          <a:off x="1955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14168</xdr:rowOff>
    </xdr:from>
    <xdr:ext cx="762000" cy="259045"/>
    <xdr:sp macro="" textlink="">
      <xdr:nvSpPr>
        <xdr:cNvPr id="148" name="テキスト ボックス 147"/>
        <xdr:cNvSpPr txBox="1"/>
      </xdr:nvSpPr>
      <xdr:spPr>
        <a:xfrm>
          <a:off x="1066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108494</xdr:rowOff>
    </xdr:from>
    <xdr:to>
      <xdr:col>23</xdr:col>
      <xdr:colOff>184150</xdr:colOff>
      <xdr:row>68</xdr:row>
      <xdr:rowOff>38644</xdr:rowOff>
    </xdr:to>
    <xdr:sp macro="" textlink="">
      <xdr:nvSpPr>
        <xdr:cNvPr id="154" name="楕円 153"/>
        <xdr:cNvSpPr/>
      </xdr:nvSpPr>
      <xdr:spPr>
        <a:xfrm>
          <a:off x="4902200" y="1159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67</xdr:row>
      <xdr:rowOff>4371</xdr:rowOff>
    </xdr:from>
    <xdr:ext cx="762000" cy="259045"/>
    <xdr:sp macro="" textlink="">
      <xdr:nvSpPr>
        <xdr:cNvPr id="155" name="財政構造の弾力性該当値テキスト"/>
        <xdr:cNvSpPr txBox="1"/>
      </xdr:nvSpPr>
      <xdr:spPr>
        <a:xfrm>
          <a:off x="5041900" y="1149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60234</xdr:rowOff>
    </xdr:from>
    <xdr:to>
      <xdr:col>19</xdr:col>
      <xdr:colOff>184150</xdr:colOff>
      <xdr:row>67</xdr:row>
      <xdr:rowOff>161834</xdr:rowOff>
    </xdr:to>
    <xdr:sp macro="" textlink="">
      <xdr:nvSpPr>
        <xdr:cNvPr id="156" name="楕円 155"/>
        <xdr:cNvSpPr/>
      </xdr:nvSpPr>
      <xdr:spPr>
        <a:xfrm>
          <a:off x="4064000" y="115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146611</xdr:rowOff>
    </xdr:from>
    <xdr:ext cx="736600" cy="259045"/>
    <xdr:sp macro="" textlink="">
      <xdr:nvSpPr>
        <xdr:cNvPr id="157" name="テキスト ボックス 156"/>
        <xdr:cNvSpPr txBox="1"/>
      </xdr:nvSpPr>
      <xdr:spPr>
        <a:xfrm>
          <a:off x="3733800" y="11633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68</xdr:row>
      <xdr:rowOff>30117</xdr:rowOff>
    </xdr:from>
    <xdr:to>
      <xdr:col>15</xdr:col>
      <xdr:colOff>133350</xdr:colOff>
      <xdr:row>68</xdr:row>
      <xdr:rowOff>131717</xdr:rowOff>
    </xdr:to>
    <xdr:sp macro="" textlink="">
      <xdr:nvSpPr>
        <xdr:cNvPr id="158" name="楕円 157"/>
        <xdr:cNvSpPr/>
      </xdr:nvSpPr>
      <xdr:spPr>
        <a:xfrm>
          <a:off x="3175000" y="1168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68</xdr:row>
      <xdr:rowOff>116494</xdr:rowOff>
    </xdr:from>
    <xdr:ext cx="762000" cy="259045"/>
    <xdr:sp macro="" textlink="">
      <xdr:nvSpPr>
        <xdr:cNvPr id="159" name="テキスト ボックス 158"/>
        <xdr:cNvSpPr txBox="1"/>
      </xdr:nvSpPr>
      <xdr:spPr>
        <a:xfrm>
          <a:off x="2844800" y="1177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128270</xdr:rowOff>
    </xdr:from>
    <xdr:to>
      <xdr:col>11</xdr:col>
      <xdr:colOff>82550</xdr:colOff>
      <xdr:row>67</xdr:row>
      <xdr:rowOff>58420</xdr:rowOff>
    </xdr:to>
    <xdr:sp macro="" textlink="">
      <xdr:nvSpPr>
        <xdr:cNvPr id="160" name="楕円 159"/>
        <xdr:cNvSpPr/>
      </xdr:nvSpPr>
      <xdr:spPr>
        <a:xfrm>
          <a:off x="2286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43197</xdr:rowOff>
    </xdr:from>
    <xdr:ext cx="762000" cy="259045"/>
    <xdr:sp macro="" textlink="">
      <xdr:nvSpPr>
        <xdr:cNvPr id="161" name="テキスト ボックス 160"/>
        <xdr:cNvSpPr txBox="1"/>
      </xdr:nvSpPr>
      <xdr:spPr>
        <a:xfrm>
          <a:off x="1955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124823</xdr:rowOff>
    </xdr:from>
    <xdr:to>
      <xdr:col>7</xdr:col>
      <xdr:colOff>31750</xdr:colOff>
      <xdr:row>67</xdr:row>
      <xdr:rowOff>54973</xdr:rowOff>
    </xdr:to>
    <xdr:sp macro="" textlink="">
      <xdr:nvSpPr>
        <xdr:cNvPr id="162" name="楕円 161"/>
        <xdr:cNvSpPr/>
      </xdr:nvSpPr>
      <xdr:spPr>
        <a:xfrm>
          <a:off x="1397000" y="1144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39750</xdr:rowOff>
    </xdr:from>
    <xdr:ext cx="762000" cy="259045"/>
    <xdr:sp macro="" textlink="">
      <xdr:nvSpPr>
        <xdr:cNvPr id="163" name="テキスト ボックス 162"/>
        <xdr:cNvSpPr txBox="1"/>
      </xdr:nvSpPr>
      <xdr:spPr>
        <a:xfrm>
          <a:off x="1066800" y="1152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区画整理事業や政策効果等により人口は増加をたどって来たが、</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年度からは僅かながら減少してきている。</a:t>
          </a: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ヵ年の決算額動向としては、大きな増減は見受けられないものの、全体としては増加傾向にある。</a:t>
          </a:r>
        </a:p>
        <a:p>
          <a:r>
            <a:rPr kumimoji="1" lang="ja-JP" altLang="en-US" sz="1200">
              <a:latin typeface="ＭＳ Ｐゴシック" panose="020B0600070205080204" pitchFamily="50" charset="-128"/>
              <a:ea typeface="ＭＳ Ｐゴシック" panose="020B0600070205080204" pitchFamily="50" charset="-128"/>
            </a:rPr>
            <a:t>　前年度比として、人件費は最小限の退職補充（採用調整）による人員の削減努力を行っており、総数では変更はないが、人員構成の関係で減少している。</a:t>
          </a:r>
        </a:p>
        <a:p>
          <a:r>
            <a:rPr kumimoji="1" lang="ja-JP" altLang="en-US" sz="1200">
              <a:latin typeface="ＭＳ Ｐゴシック" panose="020B0600070205080204" pitchFamily="50" charset="-128"/>
              <a:ea typeface="ＭＳ Ｐゴシック" panose="020B0600070205080204" pitchFamily="50" charset="-128"/>
            </a:rPr>
            <a:t>　物件費については、指定管理委託料等の増により、また、維持補修費についてはインフラの維持補修の増により、いずれも増額となった。</a:t>
          </a:r>
        </a:p>
        <a:p>
          <a:r>
            <a:rPr kumimoji="1" lang="ja-JP" altLang="en-US" sz="1200">
              <a:latin typeface="ＭＳ Ｐゴシック" panose="020B0600070205080204" pitchFamily="50" charset="-128"/>
              <a:ea typeface="ＭＳ Ｐゴシック" panose="020B0600070205080204" pitchFamily="50" charset="-128"/>
            </a:rPr>
            <a:t>　全体として経費は減少しているが、人口減により年度比増加となっている。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131942</xdr:rowOff>
    </xdr:from>
    <xdr:to>
      <xdr:col>23</xdr:col>
      <xdr:colOff>133350</xdr:colOff>
      <xdr:row>81</xdr:row>
      <xdr:rowOff>132815</xdr:rowOff>
    </xdr:to>
    <xdr:cxnSp macro="">
      <xdr:nvCxnSpPr>
        <xdr:cNvPr id="199" name="直線コネクタ 198"/>
        <xdr:cNvCxnSpPr/>
      </xdr:nvCxnSpPr>
      <xdr:spPr>
        <a:xfrm>
          <a:off x="4114800" y="14019392"/>
          <a:ext cx="838200" cy="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117592</xdr:rowOff>
    </xdr:from>
    <xdr:ext cx="762000" cy="259045"/>
    <xdr:sp macro="" textlink="">
      <xdr:nvSpPr>
        <xdr:cNvPr id="200" name="人件費・物件費等の状況平均値テキスト"/>
        <xdr:cNvSpPr txBox="1"/>
      </xdr:nvSpPr>
      <xdr:spPr>
        <a:xfrm>
          <a:off x="5041900" y="14005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126585</xdr:rowOff>
    </xdr:from>
    <xdr:to>
      <xdr:col>19</xdr:col>
      <xdr:colOff>133350</xdr:colOff>
      <xdr:row>81</xdr:row>
      <xdr:rowOff>131942</xdr:rowOff>
    </xdr:to>
    <xdr:cxnSp macro="">
      <xdr:nvCxnSpPr>
        <xdr:cNvPr id="202" name="直線コネクタ 201"/>
        <xdr:cNvCxnSpPr/>
      </xdr:nvCxnSpPr>
      <xdr:spPr>
        <a:xfrm>
          <a:off x="3225800" y="14014035"/>
          <a:ext cx="889000" cy="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13251</xdr:rowOff>
    </xdr:from>
    <xdr:ext cx="736600" cy="259045"/>
    <xdr:sp macro="" textlink="">
      <xdr:nvSpPr>
        <xdr:cNvPr id="204" name="テキスト ボックス 203"/>
        <xdr:cNvSpPr txBox="1"/>
      </xdr:nvSpPr>
      <xdr:spPr>
        <a:xfrm>
          <a:off x="3733800" y="1372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121230</xdr:rowOff>
    </xdr:from>
    <xdr:to>
      <xdr:col>15</xdr:col>
      <xdr:colOff>82550</xdr:colOff>
      <xdr:row>81</xdr:row>
      <xdr:rowOff>126585</xdr:rowOff>
    </xdr:to>
    <xdr:cxnSp macro="">
      <xdr:nvCxnSpPr>
        <xdr:cNvPr id="205" name="直線コネクタ 204"/>
        <xdr:cNvCxnSpPr/>
      </xdr:nvCxnSpPr>
      <xdr:spPr>
        <a:xfrm>
          <a:off x="2336800" y="14008680"/>
          <a:ext cx="889000" cy="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13567</xdr:rowOff>
    </xdr:from>
    <xdr:ext cx="762000" cy="259045"/>
    <xdr:sp macro="" textlink="">
      <xdr:nvSpPr>
        <xdr:cNvPr id="207" name="テキスト ボックス 206"/>
        <xdr:cNvSpPr txBox="1"/>
      </xdr:nvSpPr>
      <xdr:spPr>
        <a:xfrm>
          <a:off x="2844800" y="1372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118339</xdr:rowOff>
    </xdr:from>
    <xdr:to>
      <xdr:col>11</xdr:col>
      <xdr:colOff>31750</xdr:colOff>
      <xdr:row>81</xdr:row>
      <xdr:rowOff>121230</xdr:rowOff>
    </xdr:to>
    <xdr:cxnSp macro="">
      <xdr:nvCxnSpPr>
        <xdr:cNvPr id="208" name="直線コネクタ 207"/>
        <xdr:cNvCxnSpPr/>
      </xdr:nvCxnSpPr>
      <xdr:spPr>
        <a:xfrm>
          <a:off x="1447800" y="14005789"/>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2449</xdr:rowOff>
    </xdr:from>
    <xdr:ext cx="762000" cy="259045"/>
    <xdr:sp macro="" textlink="">
      <xdr:nvSpPr>
        <xdr:cNvPr id="210" name="テキスト ボックス 209"/>
        <xdr:cNvSpPr txBox="1"/>
      </xdr:nvSpPr>
      <xdr:spPr>
        <a:xfrm>
          <a:off x="1955800" y="137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169911</xdr:rowOff>
    </xdr:from>
    <xdr:ext cx="762000" cy="259045"/>
    <xdr:sp macro="" textlink="">
      <xdr:nvSpPr>
        <xdr:cNvPr id="212" name="テキスト ボックス 211"/>
        <xdr:cNvSpPr txBox="1"/>
      </xdr:nvSpPr>
      <xdr:spPr>
        <a:xfrm>
          <a:off x="1066800" y="1371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82015</xdr:rowOff>
    </xdr:from>
    <xdr:to>
      <xdr:col>23</xdr:col>
      <xdr:colOff>184150</xdr:colOff>
      <xdr:row>82</xdr:row>
      <xdr:rowOff>12165</xdr:rowOff>
    </xdr:to>
    <xdr:sp macro="" textlink="">
      <xdr:nvSpPr>
        <xdr:cNvPr id="218" name="楕円 217"/>
        <xdr:cNvSpPr/>
      </xdr:nvSpPr>
      <xdr:spPr>
        <a:xfrm>
          <a:off x="4902200" y="1396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3292</xdr:rowOff>
    </xdr:from>
    <xdr:ext cx="762000" cy="259045"/>
    <xdr:sp macro="" textlink="">
      <xdr:nvSpPr>
        <xdr:cNvPr id="219" name="人件費・物件費等の状況該当値テキスト"/>
        <xdr:cNvSpPr txBox="1"/>
      </xdr:nvSpPr>
      <xdr:spPr>
        <a:xfrm>
          <a:off x="5041900" y="138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81142</xdr:rowOff>
    </xdr:from>
    <xdr:to>
      <xdr:col>19</xdr:col>
      <xdr:colOff>184150</xdr:colOff>
      <xdr:row>82</xdr:row>
      <xdr:rowOff>11292</xdr:rowOff>
    </xdr:to>
    <xdr:sp macro="" textlink="">
      <xdr:nvSpPr>
        <xdr:cNvPr id="220" name="楕円 219"/>
        <xdr:cNvSpPr/>
      </xdr:nvSpPr>
      <xdr:spPr>
        <a:xfrm>
          <a:off x="4064000" y="1396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167519</xdr:rowOff>
    </xdr:from>
    <xdr:ext cx="736600" cy="259045"/>
    <xdr:sp macro="" textlink="">
      <xdr:nvSpPr>
        <xdr:cNvPr id="221" name="テキスト ボックス 220"/>
        <xdr:cNvSpPr txBox="1"/>
      </xdr:nvSpPr>
      <xdr:spPr>
        <a:xfrm>
          <a:off x="3733800" y="14054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75785</xdr:rowOff>
    </xdr:from>
    <xdr:to>
      <xdr:col>15</xdr:col>
      <xdr:colOff>133350</xdr:colOff>
      <xdr:row>82</xdr:row>
      <xdr:rowOff>5935</xdr:rowOff>
    </xdr:to>
    <xdr:sp macro="" textlink="">
      <xdr:nvSpPr>
        <xdr:cNvPr id="222" name="楕円 221"/>
        <xdr:cNvSpPr/>
      </xdr:nvSpPr>
      <xdr:spPr>
        <a:xfrm>
          <a:off x="3175000" y="1396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162162</xdr:rowOff>
    </xdr:from>
    <xdr:ext cx="762000" cy="259045"/>
    <xdr:sp macro="" textlink="">
      <xdr:nvSpPr>
        <xdr:cNvPr id="223" name="テキスト ボックス 222"/>
        <xdr:cNvSpPr txBox="1"/>
      </xdr:nvSpPr>
      <xdr:spPr>
        <a:xfrm>
          <a:off x="2844800" y="1404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70430</xdr:rowOff>
    </xdr:from>
    <xdr:to>
      <xdr:col>11</xdr:col>
      <xdr:colOff>82550</xdr:colOff>
      <xdr:row>82</xdr:row>
      <xdr:rowOff>580</xdr:rowOff>
    </xdr:to>
    <xdr:sp macro="" textlink="">
      <xdr:nvSpPr>
        <xdr:cNvPr id="224" name="楕円 223"/>
        <xdr:cNvSpPr/>
      </xdr:nvSpPr>
      <xdr:spPr>
        <a:xfrm>
          <a:off x="2286000" y="1395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156807</xdr:rowOff>
    </xdr:from>
    <xdr:ext cx="762000" cy="259045"/>
    <xdr:sp macro="" textlink="">
      <xdr:nvSpPr>
        <xdr:cNvPr id="225" name="テキスト ボックス 224"/>
        <xdr:cNvSpPr txBox="1"/>
      </xdr:nvSpPr>
      <xdr:spPr>
        <a:xfrm>
          <a:off x="1955800" y="1404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67539</xdr:rowOff>
    </xdr:from>
    <xdr:to>
      <xdr:col>7</xdr:col>
      <xdr:colOff>31750</xdr:colOff>
      <xdr:row>81</xdr:row>
      <xdr:rowOff>169139</xdr:rowOff>
    </xdr:to>
    <xdr:sp macro="" textlink="">
      <xdr:nvSpPr>
        <xdr:cNvPr id="226" name="楕円 225"/>
        <xdr:cNvSpPr/>
      </xdr:nvSpPr>
      <xdr:spPr>
        <a:xfrm>
          <a:off x="1397000" y="139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153916</xdr:rowOff>
    </xdr:from>
    <xdr:ext cx="762000" cy="259045"/>
    <xdr:sp macro="" textlink="">
      <xdr:nvSpPr>
        <xdr:cNvPr id="227" name="テキスト ボックス 226"/>
        <xdr:cNvSpPr txBox="1"/>
      </xdr:nvSpPr>
      <xdr:spPr>
        <a:xfrm>
          <a:off x="1066800" y="140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都表に準じた給料表を適用しており、行政改革の取り組みとして継続的に見直し・対策を講じている。</a:t>
          </a:r>
        </a:p>
        <a:p>
          <a:r>
            <a:rPr kumimoji="1" lang="ja-JP" altLang="en-US" sz="1200">
              <a:latin typeface="ＭＳ Ｐゴシック" panose="020B0600070205080204" pitchFamily="50" charset="-128"/>
              <a:ea typeface="ＭＳ Ｐゴシック" panose="020B0600070205080204" pitchFamily="50" charset="-128"/>
            </a:rPr>
            <a:t>　具体的には、給料４％削減（</a:t>
          </a:r>
          <a:r>
            <a:rPr kumimoji="1" lang="en-US" altLang="ja-JP" sz="1200">
              <a:latin typeface="ＭＳ Ｐゴシック" panose="020B0600070205080204" pitchFamily="50" charset="-128"/>
              <a:ea typeface="ＭＳ Ｐゴシック" panose="020B0600070205080204" pitchFamily="50" charset="-128"/>
            </a:rPr>
            <a:t>H19</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）を実施し、さらに昇給抑制（</a:t>
          </a:r>
          <a:r>
            <a:rPr kumimoji="1" lang="en-US" altLang="ja-JP" sz="1200">
              <a:latin typeface="ＭＳ Ｐゴシック" panose="020B0600070205080204" pitchFamily="50" charset="-128"/>
              <a:ea typeface="ＭＳ Ｐゴシック" panose="020B0600070205080204" pitchFamily="50" charset="-128"/>
            </a:rPr>
            <a:t>H20</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）を合わせて行った。また、地域手当についても</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年度に見直し、削減を実施している。今後も、定員管理を含めさらに適正な人事管理に努めていく。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13123</xdr:rowOff>
    </xdr:from>
    <xdr:to>
      <xdr:col>81</xdr:col>
      <xdr:colOff>44450</xdr:colOff>
      <xdr:row>86</xdr:row>
      <xdr:rowOff>101600</xdr:rowOff>
    </xdr:to>
    <xdr:cxnSp macro="">
      <xdr:nvCxnSpPr>
        <xdr:cNvPr id="261" name="直線コネクタ 260"/>
        <xdr:cNvCxnSpPr/>
      </xdr:nvCxnSpPr>
      <xdr:spPr>
        <a:xfrm flipV="1">
          <a:off x="16179800" y="1475782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129981</xdr:rowOff>
    </xdr:from>
    <xdr:ext cx="762000" cy="259045"/>
    <xdr:sp macro="" textlink="">
      <xdr:nvSpPr>
        <xdr:cNvPr id="262"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45296</xdr:rowOff>
    </xdr:from>
    <xdr:to>
      <xdr:col>77</xdr:col>
      <xdr:colOff>44450</xdr:colOff>
      <xdr:row>86</xdr:row>
      <xdr:rowOff>101600</xdr:rowOff>
    </xdr:to>
    <xdr:cxnSp macro="">
      <xdr:nvCxnSpPr>
        <xdr:cNvPr id="264" name="直線コネクタ 263"/>
        <xdr:cNvCxnSpPr/>
      </xdr:nvCxnSpPr>
      <xdr:spPr>
        <a:xfrm>
          <a:off x="15290800" y="147899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66" name="テキスト ボックス 265"/>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45296</xdr:rowOff>
    </xdr:to>
    <xdr:cxnSp macro="">
      <xdr:nvCxnSpPr>
        <xdr:cNvPr id="267" name="直線コネクタ 266"/>
        <xdr:cNvCxnSpPr/>
      </xdr:nvCxnSpPr>
      <xdr:spPr>
        <a:xfrm>
          <a:off x="14401800" y="1476586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98231</xdr:rowOff>
    </xdr:from>
    <xdr:ext cx="762000" cy="259045"/>
    <xdr:sp macro="" textlink="">
      <xdr:nvSpPr>
        <xdr:cNvPr id="269" name="テキスト ボックス 268"/>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21166</xdr:rowOff>
    </xdr:to>
    <xdr:cxnSp macro="">
      <xdr:nvCxnSpPr>
        <xdr:cNvPr id="270" name="直線コネクタ 269"/>
        <xdr:cNvCxnSpPr/>
      </xdr:nvCxnSpPr>
      <xdr:spPr>
        <a:xfrm>
          <a:off x="13512800" y="147256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72" name="テキスト ボックス 271"/>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32614</xdr:rowOff>
    </xdr:from>
    <xdr:ext cx="762000" cy="259045"/>
    <xdr:sp macro="" textlink="">
      <xdr:nvSpPr>
        <xdr:cNvPr id="274" name="テキスト ボックス 273"/>
        <xdr:cNvSpPr txBox="1"/>
      </xdr:nvSpPr>
      <xdr:spPr>
        <a:xfrm>
          <a:off x="13131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133773</xdr:rowOff>
    </xdr:from>
    <xdr:to>
      <xdr:col>81</xdr:col>
      <xdr:colOff>95250</xdr:colOff>
      <xdr:row>86</xdr:row>
      <xdr:rowOff>63923</xdr:rowOff>
    </xdr:to>
    <xdr:sp macro="" textlink="">
      <xdr:nvSpPr>
        <xdr:cNvPr id="280" name="楕円 279"/>
        <xdr:cNvSpPr/>
      </xdr:nvSpPr>
      <xdr:spPr>
        <a:xfrm>
          <a:off x="169672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150300</xdr:rowOff>
    </xdr:from>
    <xdr:ext cx="762000" cy="259045"/>
    <xdr:sp macro="" textlink="">
      <xdr:nvSpPr>
        <xdr:cNvPr id="281" name="給与水準   （国との比較）該当値テキスト"/>
        <xdr:cNvSpPr txBox="1"/>
      </xdr:nvSpPr>
      <xdr:spPr>
        <a:xfrm>
          <a:off x="171069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2" name="楕円 281"/>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3" name="テキスト ボックス 282"/>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165946</xdr:rowOff>
    </xdr:from>
    <xdr:to>
      <xdr:col>73</xdr:col>
      <xdr:colOff>44450</xdr:colOff>
      <xdr:row>86</xdr:row>
      <xdr:rowOff>96096</xdr:rowOff>
    </xdr:to>
    <xdr:sp macro="" textlink="">
      <xdr:nvSpPr>
        <xdr:cNvPr id="284" name="楕円 283"/>
        <xdr:cNvSpPr/>
      </xdr:nvSpPr>
      <xdr:spPr>
        <a:xfrm>
          <a:off x="15240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80873</xdr:rowOff>
    </xdr:from>
    <xdr:ext cx="762000" cy="259045"/>
    <xdr:sp macro="" textlink="">
      <xdr:nvSpPr>
        <xdr:cNvPr id="285" name="テキスト ボックス 284"/>
        <xdr:cNvSpPr txBox="1"/>
      </xdr:nvSpPr>
      <xdr:spPr>
        <a:xfrm>
          <a:off x="14909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6" name="楕円 285"/>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87" name="テキスト ボックス 286"/>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8" name="楕円 287"/>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9" name="テキスト ボックス 288"/>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行政需要の増加、積極的な政策展開に伴い平成当初から数年間で職員数は大幅に増加した。第３セクターへの派遣や退職不補充に取り組んだ結果、現在の比較において類似団体を下回る数値となっている。今後も最小限の退職補充（採用調整）により適切な定員管理計画の推進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105591</xdr:rowOff>
    </xdr:from>
    <xdr:to>
      <xdr:col>81</xdr:col>
      <xdr:colOff>44450</xdr:colOff>
      <xdr:row>61</xdr:row>
      <xdr:rowOff>126274</xdr:rowOff>
    </xdr:to>
    <xdr:cxnSp macro="">
      <xdr:nvCxnSpPr>
        <xdr:cNvPr id="326" name="直線コネクタ 325"/>
        <xdr:cNvCxnSpPr/>
      </xdr:nvCxnSpPr>
      <xdr:spPr>
        <a:xfrm>
          <a:off x="16179800" y="10564041"/>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110749</xdr:rowOff>
    </xdr:from>
    <xdr:ext cx="762000" cy="259045"/>
    <xdr:sp macro="" textlink="">
      <xdr:nvSpPr>
        <xdr:cNvPr id="327" name="定員管理の状況平均値テキスト"/>
        <xdr:cNvSpPr txBox="1"/>
      </xdr:nvSpPr>
      <xdr:spPr>
        <a:xfrm>
          <a:off x="17106900" y="10569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95250</xdr:rowOff>
    </xdr:from>
    <xdr:to>
      <xdr:col>77</xdr:col>
      <xdr:colOff>44450</xdr:colOff>
      <xdr:row>61</xdr:row>
      <xdr:rowOff>105591</xdr:rowOff>
    </xdr:to>
    <xdr:cxnSp macro="">
      <xdr:nvCxnSpPr>
        <xdr:cNvPr id="329" name="直線コネクタ 328"/>
        <xdr:cNvCxnSpPr/>
      </xdr:nvCxnSpPr>
      <xdr:spPr>
        <a:xfrm>
          <a:off x="15290800" y="1055370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31" name="テキスト ボックス 330"/>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68822</xdr:rowOff>
    </xdr:from>
    <xdr:to>
      <xdr:col>72</xdr:col>
      <xdr:colOff>203200</xdr:colOff>
      <xdr:row>61</xdr:row>
      <xdr:rowOff>95250</xdr:rowOff>
    </xdr:to>
    <xdr:cxnSp macro="">
      <xdr:nvCxnSpPr>
        <xdr:cNvPr id="332" name="直線コネクタ 331"/>
        <xdr:cNvCxnSpPr/>
      </xdr:nvCxnSpPr>
      <xdr:spPr>
        <a:xfrm>
          <a:off x="14401800" y="10527272"/>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36363</xdr:rowOff>
    </xdr:from>
    <xdr:ext cx="762000" cy="259045"/>
    <xdr:sp macro="" textlink="">
      <xdr:nvSpPr>
        <xdr:cNvPr id="334" name="テキスト ボックス 333"/>
        <xdr:cNvSpPr txBox="1"/>
      </xdr:nvSpPr>
      <xdr:spPr>
        <a:xfrm>
          <a:off x="14909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45841</xdr:rowOff>
    </xdr:from>
    <xdr:to>
      <xdr:col>68</xdr:col>
      <xdr:colOff>152400</xdr:colOff>
      <xdr:row>61</xdr:row>
      <xdr:rowOff>68822</xdr:rowOff>
    </xdr:to>
    <xdr:cxnSp macro="">
      <xdr:nvCxnSpPr>
        <xdr:cNvPr id="335" name="直線コネクタ 334"/>
        <xdr:cNvCxnSpPr/>
      </xdr:nvCxnSpPr>
      <xdr:spPr>
        <a:xfrm>
          <a:off x="13512800" y="105042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16829</xdr:rowOff>
    </xdr:from>
    <xdr:ext cx="762000" cy="259045"/>
    <xdr:sp macro="" textlink="">
      <xdr:nvSpPr>
        <xdr:cNvPr id="337" name="テキスト ボックス 336"/>
        <xdr:cNvSpPr txBox="1"/>
      </xdr:nvSpPr>
      <xdr:spPr>
        <a:xfrm>
          <a:off x="14020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9" name="テキスト ボックス 338"/>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45" name="楕円 344"/>
        <xdr:cNvSpPr/>
      </xdr:nvSpPr>
      <xdr:spPr>
        <a:xfrm>
          <a:off x="169672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92001</xdr:rowOff>
    </xdr:from>
    <xdr:ext cx="762000" cy="259045"/>
    <xdr:sp macro="" textlink="">
      <xdr:nvSpPr>
        <xdr:cNvPr id="346" name="定員管理の状況該当値テキスト"/>
        <xdr:cNvSpPr txBox="1"/>
      </xdr:nvSpPr>
      <xdr:spPr>
        <a:xfrm>
          <a:off x="17106900" y="1037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54791</xdr:rowOff>
    </xdr:from>
    <xdr:to>
      <xdr:col>77</xdr:col>
      <xdr:colOff>95250</xdr:colOff>
      <xdr:row>61</xdr:row>
      <xdr:rowOff>156391</xdr:rowOff>
    </xdr:to>
    <xdr:sp macro="" textlink="">
      <xdr:nvSpPr>
        <xdr:cNvPr id="347" name="楕円 346"/>
        <xdr:cNvSpPr/>
      </xdr:nvSpPr>
      <xdr:spPr>
        <a:xfrm>
          <a:off x="16129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166568</xdr:rowOff>
    </xdr:from>
    <xdr:ext cx="736600" cy="259045"/>
    <xdr:sp macro="" textlink="">
      <xdr:nvSpPr>
        <xdr:cNvPr id="348" name="テキスト ボックス 347"/>
        <xdr:cNvSpPr txBox="1"/>
      </xdr:nvSpPr>
      <xdr:spPr>
        <a:xfrm>
          <a:off x="15798800" y="10282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44450</xdr:rowOff>
    </xdr:from>
    <xdr:to>
      <xdr:col>73</xdr:col>
      <xdr:colOff>44450</xdr:colOff>
      <xdr:row>61</xdr:row>
      <xdr:rowOff>146050</xdr:rowOff>
    </xdr:to>
    <xdr:sp macro="" textlink="">
      <xdr:nvSpPr>
        <xdr:cNvPr id="349" name="楕円 348"/>
        <xdr:cNvSpPr/>
      </xdr:nvSpPr>
      <xdr:spPr>
        <a:xfrm>
          <a:off x="15240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156227</xdr:rowOff>
    </xdr:from>
    <xdr:ext cx="762000" cy="259045"/>
    <xdr:sp macro="" textlink="">
      <xdr:nvSpPr>
        <xdr:cNvPr id="350" name="テキスト ボックス 349"/>
        <xdr:cNvSpPr txBox="1"/>
      </xdr:nvSpPr>
      <xdr:spPr>
        <a:xfrm>
          <a:off x="14909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18022</xdr:rowOff>
    </xdr:from>
    <xdr:to>
      <xdr:col>68</xdr:col>
      <xdr:colOff>203200</xdr:colOff>
      <xdr:row>61</xdr:row>
      <xdr:rowOff>119622</xdr:rowOff>
    </xdr:to>
    <xdr:sp macro="" textlink="">
      <xdr:nvSpPr>
        <xdr:cNvPr id="351" name="楕円 350"/>
        <xdr:cNvSpPr/>
      </xdr:nvSpPr>
      <xdr:spPr>
        <a:xfrm>
          <a:off x="14351000" y="104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129799</xdr:rowOff>
    </xdr:from>
    <xdr:ext cx="762000" cy="259045"/>
    <xdr:sp macro="" textlink="">
      <xdr:nvSpPr>
        <xdr:cNvPr id="352" name="テキスト ボックス 351"/>
        <xdr:cNvSpPr txBox="1"/>
      </xdr:nvSpPr>
      <xdr:spPr>
        <a:xfrm>
          <a:off x="14020800" y="1024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166491</xdr:rowOff>
    </xdr:from>
    <xdr:to>
      <xdr:col>64</xdr:col>
      <xdr:colOff>152400</xdr:colOff>
      <xdr:row>61</xdr:row>
      <xdr:rowOff>96641</xdr:rowOff>
    </xdr:to>
    <xdr:sp macro="" textlink="">
      <xdr:nvSpPr>
        <xdr:cNvPr id="353" name="楕円 352"/>
        <xdr:cNvSpPr/>
      </xdr:nvSpPr>
      <xdr:spPr>
        <a:xfrm>
          <a:off x="13462000" y="104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106818</xdr:rowOff>
    </xdr:from>
    <xdr:ext cx="762000" cy="259045"/>
    <xdr:sp macro="" textlink="">
      <xdr:nvSpPr>
        <xdr:cNvPr id="354" name="テキスト ボックス 353"/>
        <xdr:cNvSpPr txBox="1"/>
      </xdr:nvSpPr>
      <xdr:spPr>
        <a:xfrm>
          <a:off x="13131800" y="1022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償還開始に伴う元利償還金の増加により単年度で</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ポイント増加したが、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ヵ年平均では、</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ポイント低下した。</a:t>
          </a:r>
        </a:p>
        <a:p>
          <a:r>
            <a:rPr kumimoji="1" lang="ja-JP" altLang="en-US" sz="1200">
              <a:latin typeface="ＭＳ Ｐゴシック" panose="020B0600070205080204" pitchFamily="50" charset="-128"/>
              <a:ea typeface="ＭＳ Ｐゴシック" panose="020B0600070205080204" pitchFamily="50" charset="-128"/>
            </a:rPr>
            <a:t>　今後は、臨時財政対策債の償還を中心に償還額の増加が見込まれるため、引き続き公営企業会計、一部事務組合も含めより一層効率的かつ健全な運営に努め、適正範囲を維持していく。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141478</xdr:rowOff>
    </xdr:from>
    <xdr:to>
      <xdr:col>81</xdr:col>
      <xdr:colOff>44450</xdr:colOff>
      <xdr:row>41</xdr:row>
      <xdr:rowOff>3810</xdr:rowOff>
    </xdr:to>
    <xdr:cxnSp macro="">
      <xdr:nvCxnSpPr>
        <xdr:cNvPr id="385" name="直線コネクタ 384"/>
        <xdr:cNvCxnSpPr/>
      </xdr:nvCxnSpPr>
      <xdr:spPr>
        <a:xfrm flipV="1">
          <a:off x="16179800" y="699947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6" name="公債費負担の状況平均値テキスト"/>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27940</xdr:rowOff>
    </xdr:to>
    <xdr:cxnSp macro="">
      <xdr:nvCxnSpPr>
        <xdr:cNvPr id="388" name="直線コネクタ 387"/>
        <xdr:cNvCxnSpPr/>
      </xdr:nvCxnSpPr>
      <xdr:spPr>
        <a:xfrm flipV="1">
          <a:off x="15290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47244</xdr:rowOff>
    </xdr:to>
    <xdr:cxnSp macro="">
      <xdr:nvCxnSpPr>
        <xdr:cNvPr id="391" name="直線コネクタ 390"/>
        <xdr:cNvCxnSpPr/>
      </xdr:nvCxnSpPr>
      <xdr:spPr>
        <a:xfrm flipV="1">
          <a:off x="14401800" y="705739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393" name="テキスト ボックス 392"/>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47244</xdr:rowOff>
    </xdr:from>
    <xdr:to>
      <xdr:col>68</xdr:col>
      <xdr:colOff>152400</xdr:colOff>
      <xdr:row>41</xdr:row>
      <xdr:rowOff>52070</xdr:rowOff>
    </xdr:to>
    <xdr:cxnSp macro="">
      <xdr:nvCxnSpPr>
        <xdr:cNvPr id="394" name="直線コネクタ 393"/>
        <xdr:cNvCxnSpPr/>
      </xdr:nvCxnSpPr>
      <xdr:spPr>
        <a:xfrm flipV="1">
          <a:off x="13512800" y="707669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6" name="テキスト ボックス 395"/>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398" name="テキスト ボックス 397"/>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90678</xdr:rowOff>
    </xdr:from>
    <xdr:to>
      <xdr:col>81</xdr:col>
      <xdr:colOff>95250</xdr:colOff>
      <xdr:row>41</xdr:row>
      <xdr:rowOff>20828</xdr:rowOff>
    </xdr:to>
    <xdr:sp macro="" textlink="">
      <xdr:nvSpPr>
        <xdr:cNvPr id="404" name="楕円 403"/>
        <xdr:cNvSpPr/>
      </xdr:nvSpPr>
      <xdr:spPr>
        <a:xfrm>
          <a:off x="169672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107205</xdr:rowOff>
    </xdr:from>
    <xdr:ext cx="762000" cy="259045"/>
    <xdr:sp macro="" textlink="">
      <xdr:nvSpPr>
        <xdr:cNvPr id="405" name="公債費負担の状況該当値テキスト"/>
        <xdr:cNvSpPr txBox="1"/>
      </xdr:nvSpPr>
      <xdr:spPr>
        <a:xfrm>
          <a:off x="17106900" y="679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6" name="楕円 405"/>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407" name="テキスト ボックス 406"/>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408" name="楕円 407"/>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409" name="テキスト ボックス 408"/>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167894</xdr:rowOff>
    </xdr:from>
    <xdr:to>
      <xdr:col>68</xdr:col>
      <xdr:colOff>203200</xdr:colOff>
      <xdr:row>41</xdr:row>
      <xdr:rowOff>98044</xdr:rowOff>
    </xdr:to>
    <xdr:sp macro="" textlink="">
      <xdr:nvSpPr>
        <xdr:cNvPr id="410" name="楕円 409"/>
        <xdr:cNvSpPr/>
      </xdr:nvSpPr>
      <xdr:spPr>
        <a:xfrm>
          <a:off x="14351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108221</xdr:rowOff>
    </xdr:from>
    <xdr:ext cx="762000" cy="259045"/>
    <xdr:sp macro="" textlink="">
      <xdr:nvSpPr>
        <xdr:cNvPr id="411" name="テキスト ボックス 410"/>
        <xdr:cNvSpPr txBox="1"/>
      </xdr:nvSpPr>
      <xdr:spPr>
        <a:xfrm>
          <a:off x="14020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12" name="楕円 411"/>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13" name="テキスト ボックス 41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事業債の残高が、普通会計及び下水道会計ともにピークを越えており、臨時財政対策債以外の通常事業債については、投資的事業の計画、財源調整に十分配慮し最小限の地方債活用に留めている。</a:t>
          </a: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各将来負担額の減少、充当可能基金の増などから大幅に低下した。引き続き、計画的な地方債活用に努め、公営企業、一部事務組合等の運営状況に留意するとともに計画的に基金の増加を図り、住民負担の軽減・世代間の公平に努め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66726</xdr:rowOff>
    </xdr:from>
    <xdr:to>
      <xdr:col>77</xdr:col>
      <xdr:colOff>44450</xdr:colOff>
      <xdr:row>14</xdr:row>
      <xdr:rowOff>76860</xdr:rowOff>
    </xdr:to>
    <xdr:cxnSp macro="">
      <xdr:nvCxnSpPr>
        <xdr:cNvPr id="445" name="直線コネクタ 444"/>
        <xdr:cNvCxnSpPr/>
      </xdr:nvCxnSpPr>
      <xdr:spPr>
        <a:xfrm flipV="1">
          <a:off x="15290800" y="2467026"/>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71010</xdr:rowOff>
    </xdr:from>
    <xdr:ext cx="762000" cy="259045"/>
    <xdr:sp macro="" textlink="">
      <xdr:nvSpPr>
        <xdr:cNvPr id="446"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7" name="フローチャート: 判断 446"/>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76860</xdr:rowOff>
    </xdr:from>
    <xdr:to>
      <xdr:col>72</xdr:col>
      <xdr:colOff>203200</xdr:colOff>
      <xdr:row>14</xdr:row>
      <xdr:rowOff>103886</xdr:rowOff>
    </xdr:to>
    <xdr:cxnSp macro="">
      <xdr:nvCxnSpPr>
        <xdr:cNvPr id="448" name="直線コネクタ 447"/>
        <xdr:cNvCxnSpPr/>
      </xdr:nvCxnSpPr>
      <xdr:spPr>
        <a:xfrm flipV="1">
          <a:off x="14401800" y="2477160"/>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9" name="フローチャート: 判断 448"/>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52468</xdr:rowOff>
    </xdr:from>
    <xdr:ext cx="736600" cy="259045"/>
    <xdr:sp macro="" textlink="">
      <xdr:nvSpPr>
        <xdr:cNvPr id="450" name="テキスト ボックス 449"/>
        <xdr:cNvSpPr txBox="1"/>
      </xdr:nvSpPr>
      <xdr:spPr>
        <a:xfrm>
          <a:off x="15798800" y="2624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103886</xdr:rowOff>
    </xdr:from>
    <xdr:to>
      <xdr:col>68</xdr:col>
      <xdr:colOff>152400</xdr:colOff>
      <xdr:row>14</xdr:row>
      <xdr:rowOff>169520</xdr:rowOff>
    </xdr:to>
    <xdr:cxnSp macro="">
      <xdr:nvCxnSpPr>
        <xdr:cNvPr id="451" name="直線コネクタ 450"/>
        <xdr:cNvCxnSpPr/>
      </xdr:nvCxnSpPr>
      <xdr:spPr>
        <a:xfrm flipV="1">
          <a:off x="13512800" y="2504186"/>
          <a:ext cx="889000" cy="6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158775</xdr:rowOff>
    </xdr:from>
    <xdr:to>
      <xdr:col>73</xdr:col>
      <xdr:colOff>44450</xdr:colOff>
      <xdr:row>15</xdr:row>
      <xdr:rowOff>88925</xdr:rowOff>
    </xdr:to>
    <xdr:sp macro="" textlink="">
      <xdr:nvSpPr>
        <xdr:cNvPr id="452" name="フローチャート: 判断 451"/>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73702</xdr:rowOff>
    </xdr:from>
    <xdr:ext cx="762000" cy="259045"/>
    <xdr:sp macro="" textlink="">
      <xdr:nvSpPr>
        <xdr:cNvPr id="453" name="テキスト ボックス 452"/>
        <xdr:cNvSpPr txBox="1"/>
      </xdr:nvSpPr>
      <xdr:spPr>
        <a:xfrm>
          <a:off x="14909800" y="264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4699</xdr:rowOff>
    </xdr:from>
    <xdr:to>
      <xdr:col>68</xdr:col>
      <xdr:colOff>203200</xdr:colOff>
      <xdr:row>15</xdr:row>
      <xdr:rowOff>106299</xdr:rowOff>
    </xdr:to>
    <xdr:sp macro="" textlink="">
      <xdr:nvSpPr>
        <xdr:cNvPr id="454" name="フローチャート: 判断 453"/>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91076</xdr:rowOff>
    </xdr:from>
    <xdr:ext cx="762000" cy="259045"/>
    <xdr:sp macro="" textlink="">
      <xdr:nvSpPr>
        <xdr:cNvPr id="455" name="テキスト ボックス 454"/>
        <xdr:cNvSpPr txBox="1"/>
      </xdr:nvSpPr>
      <xdr:spPr>
        <a:xfrm>
          <a:off x="14020800" y="266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6" name="フローチャート: 判断 455"/>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149953</xdr:rowOff>
    </xdr:from>
    <xdr:ext cx="762000" cy="259045"/>
    <xdr:sp macro="" textlink="">
      <xdr:nvSpPr>
        <xdr:cNvPr id="457" name="テキスト ボックス 456"/>
        <xdr:cNvSpPr txBox="1"/>
      </xdr:nvSpPr>
      <xdr:spPr>
        <a:xfrm>
          <a:off x="13131800" y="272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15926</xdr:rowOff>
    </xdr:from>
    <xdr:to>
      <xdr:col>77</xdr:col>
      <xdr:colOff>95250</xdr:colOff>
      <xdr:row>14</xdr:row>
      <xdr:rowOff>117526</xdr:rowOff>
    </xdr:to>
    <xdr:sp macro="" textlink="">
      <xdr:nvSpPr>
        <xdr:cNvPr id="463" name="楕円 462"/>
        <xdr:cNvSpPr/>
      </xdr:nvSpPr>
      <xdr:spPr>
        <a:xfrm>
          <a:off x="16129000" y="241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127703</xdr:rowOff>
    </xdr:from>
    <xdr:ext cx="736600" cy="259045"/>
    <xdr:sp macro="" textlink="">
      <xdr:nvSpPr>
        <xdr:cNvPr id="464" name="テキスト ボックス 463"/>
        <xdr:cNvSpPr txBox="1"/>
      </xdr:nvSpPr>
      <xdr:spPr>
        <a:xfrm>
          <a:off x="15798800" y="218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26060</xdr:rowOff>
    </xdr:from>
    <xdr:to>
      <xdr:col>73</xdr:col>
      <xdr:colOff>44450</xdr:colOff>
      <xdr:row>14</xdr:row>
      <xdr:rowOff>127660</xdr:rowOff>
    </xdr:to>
    <xdr:sp macro="" textlink="">
      <xdr:nvSpPr>
        <xdr:cNvPr id="465" name="楕円 464"/>
        <xdr:cNvSpPr/>
      </xdr:nvSpPr>
      <xdr:spPr>
        <a:xfrm>
          <a:off x="15240000" y="242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137837</xdr:rowOff>
    </xdr:from>
    <xdr:ext cx="762000" cy="259045"/>
    <xdr:sp macro="" textlink="">
      <xdr:nvSpPr>
        <xdr:cNvPr id="466" name="テキスト ボックス 465"/>
        <xdr:cNvSpPr txBox="1"/>
      </xdr:nvSpPr>
      <xdr:spPr>
        <a:xfrm>
          <a:off x="14909800" y="219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53086</xdr:rowOff>
    </xdr:from>
    <xdr:to>
      <xdr:col>68</xdr:col>
      <xdr:colOff>203200</xdr:colOff>
      <xdr:row>14</xdr:row>
      <xdr:rowOff>154686</xdr:rowOff>
    </xdr:to>
    <xdr:sp macro="" textlink="">
      <xdr:nvSpPr>
        <xdr:cNvPr id="467" name="楕円 466"/>
        <xdr:cNvSpPr/>
      </xdr:nvSpPr>
      <xdr:spPr>
        <a:xfrm>
          <a:off x="14351000" y="245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164863</xdr:rowOff>
    </xdr:from>
    <xdr:ext cx="762000" cy="259045"/>
    <xdr:sp macro="" textlink="">
      <xdr:nvSpPr>
        <xdr:cNvPr id="468" name="テキスト ボックス 467"/>
        <xdr:cNvSpPr txBox="1"/>
      </xdr:nvSpPr>
      <xdr:spPr>
        <a:xfrm>
          <a:off x="14020800" y="222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118720</xdr:rowOff>
    </xdr:from>
    <xdr:to>
      <xdr:col>64</xdr:col>
      <xdr:colOff>152400</xdr:colOff>
      <xdr:row>15</xdr:row>
      <xdr:rowOff>48870</xdr:rowOff>
    </xdr:to>
    <xdr:sp macro="" textlink="">
      <xdr:nvSpPr>
        <xdr:cNvPr id="469" name="楕円 468"/>
        <xdr:cNvSpPr/>
      </xdr:nvSpPr>
      <xdr:spPr>
        <a:xfrm>
          <a:off x="13462000" y="25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59047</xdr:rowOff>
    </xdr:from>
    <xdr:ext cx="762000" cy="259045"/>
    <xdr:sp macro="" textlink="">
      <xdr:nvSpPr>
        <xdr:cNvPr id="470" name="テキスト ボックス 469"/>
        <xdr:cNvSpPr txBox="1"/>
      </xdr:nvSpPr>
      <xdr:spPr>
        <a:xfrm>
          <a:off x="13131800" y="22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16,732
16,650
28.07
8,950,906
8,717,506
233,400
4,242,261
5,879,066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職員給は、これまで行政改革として取り組んだ削減措置（地域手当削減等）を実施してきたほか、最小限の退職補充（採用調整）により職員数は減少しており、指標も改善傾向にある。</a:t>
          </a: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年度においては、職員数の増減はないが再任用等職員構成の変更により一般職職員給の減により、経常経費は減額となった。一方、地方消費税交付金の減により経常一般財源が大幅に減少したことにより</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ポイント低下した。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154432</xdr:rowOff>
    </xdr:from>
    <xdr:to>
      <xdr:col>24</xdr:col>
      <xdr:colOff>25400</xdr:colOff>
      <xdr:row>38</xdr:row>
      <xdr:rowOff>168148</xdr:rowOff>
    </xdr:to>
    <xdr:cxnSp macro="">
      <xdr:nvCxnSpPr>
        <xdr:cNvPr id="64" name="直線コネクタ 63"/>
        <xdr:cNvCxnSpPr/>
      </xdr:nvCxnSpPr>
      <xdr:spPr>
        <a:xfrm flipV="1">
          <a:off x="3987800" y="66695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168148</xdr:rowOff>
    </xdr:from>
    <xdr:to>
      <xdr:col>19</xdr:col>
      <xdr:colOff>187325</xdr:colOff>
      <xdr:row>39</xdr:row>
      <xdr:rowOff>37846</xdr:rowOff>
    </xdr:to>
    <xdr:cxnSp macro="">
      <xdr:nvCxnSpPr>
        <xdr:cNvPr id="67" name="直線コネクタ 66"/>
        <xdr:cNvCxnSpPr/>
      </xdr:nvCxnSpPr>
      <xdr:spPr>
        <a:xfrm flipV="1">
          <a:off x="3098800" y="66832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136144</xdr:rowOff>
    </xdr:from>
    <xdr:to>
      <xdr:col>15</xdr:col>
      <xdr:colOff>98425</xdr:colOff>
      <xdr:row>39</xdr:row>
      <xdr:rowOff>37846</xdr:rowOff>
    </xdr:to>
    <xdr:cxnSp macro="">
      <xdr:nvCxnSpPr>
        <xdr:cNvPr id="70" name="直線コネクタ 69"/>
        <xdr:cNvCxnSpPr/>
      </xdr:nvCxnSpPr>
      <xdr:spPr>
        <a:xfrm>
          <a:off x="2209800" y="66512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136144</xdr:rowOff>
    </xdr:from>
    <xdr:to>
      <xdr:col>11</xdr:col>
      <xdr:colOff>9525</xdr:colOff>
      <xdr:row>39</xdr:row>
      <xdr:rowOff>5842</xdr:rowOff>
    </xdr:to>
    <xdr:cxnSp macro="">
      <xdr:nvCxnSpPr>
        <xdr:cNvPr id="73" name="直線コネクタ 72"/>
        <xdr:cNvCxnSpPr/>
      </xdr:nvCxnSpPr>
      <xdr:spPr>
        <a:xfrm flipV="1">
          <a:off x="1320800" y="66512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103632</xdr:rowOff>
    </xdr:from>
    <xdr:to>
      <xdr:col>24</xdr:col>
      <xdr:colOff>76200</xdr:colOff>
      <xdr:row>39</xdr:row>
      <xdr:rowOff>33782</xdr:rowOff>
    </xdr:to>
    <xdr:sp macro="" textlink="">
      <xdr:nvSpPr>
        <xdr:cNvPr id="83" name="楕円 82"/>
        <xdr:cNvSpPr/>
      </xdr:nvSpPr>
      <xdr:spPr>
        <a:xfrm>
          <a:off x="47752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75709</xdr:rowOff>
    </xdr:from>
    <xdr:ext cx="762000" cy="259045"/>
    <xdr:sp macro="" textlink="">
      <xdr:nvSpPr>
        <xdr:cNvPr id="84" name="人件費該当値テキスト"/>
        <xdr:cNvSpPr txBox="1"/>
      </xdr:nvSpPr>
      <xdr:spPr>
        <a:xfrm>
          <a:off x="49149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117348</xdr:rowOff>
    </xdr:from>
    <xdr:to>
      <xdr:col>20</xdr:col>
      <xdr:colOff>38100</xdr:colOff>
      <xdr:row>39</xdr:row>
      <xdr:rowOff>47498</xdr:rowOff>
    </xdr:to>
    <xdr:sp macro="" textlink="">
      <xdr:nvSpPr>
        <xdr:cNvPr id="85" name="楕円 84"/>
        <xdr:cNvSpPr/>
      </xdr:nvSpPr>
      <xdr:spPr>
        <a:xfrm>
          <a:off x="3937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32275</xdr:rowOff>
    </xdr:from>
    <xdr:ext cx="736600" cy="259045"/>
    <xdr:sp macro="" textlink="">
      <xdr:nvSpPr>
        <xdr:cNvPr id="86" name="テキスト ボックス 85"/>
        <xdr:cNvSpPr txBox="1"/>
      </xdr:nvSpPr>
      <xdr:spPr>
        <a:xfrm>
          <a:off x="3606800" y="6718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158496</xdr:rowOff>
    </xdr:from>
    <xdr:to>
      <xdr:col>15</xdr:col>
      <xdr:colOff>149225</xdr:colOff>
      <xdr:row>39</xdr:row>
      <xdr:rowOff>88646</xdr:rowOff>
    </xdr:to>
    <xdr:sp macro="" textlink="">
      <xdr:nvSpPr>
        <xdr:cNvPr id="87" name="楕円 86"/>
        <xdr:cNvSpPr/>
      </xdr:nvSpPr>
      <xdr:spPr>
        <a:xfrm>
          <a:off x="3048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73423</xdr:rowOff>
    </xdr:from>
    <xdr:ext cx="762000" cy="259045"/>
    <xdr:sp macro="" textlink="">
      <xdr:nvSpPr>
        <xdr:cNvPr id="88" name="テキスト ボックス 87"/>
        <xdr:cNvSpPr txBox="1"/>
      </xdr:nvSpPr>
      <xdr:spPr>
        <a:xfrm>
          <a:off x="2717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85344</xdr:rowOff>
    </xdr:from>
    <xdr:to>
      <xdr:col>11</xdr:col>
      <xdr:colOff>60325</xdr:colOff>
      <xdr:row>39</xdr:row>
      <xdr:rowOff>15494</xdr:rowOff>
    </xdr:to>
    <xdr:sp macro="" textlink="">
      <xdr:nvSpPr>
        <xdr:cNvPr id="89" name="楕円 88"/>
        <xdr:cNvSpPr/>
      </xdr:nvSpPr>
      <xdr:spPr>
        <a:xfrm>
          <a:off x="2159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271</xdr:rowOff>
    </xdr:from>
    <xdr:ext cx="762000" cy="259045"/>
    <xdr:sp macro="" textlink="">
      <xdr:nvSpPr>
        <xdr:cNvPr id="90" name="テキスト ボックス 89"/>
        <xdr:cNvSpPr txBox="1"/>
      </xdr:nvSpPr>
      <xdr:spPr>
        <a:xfrm>
          <a:off x="1828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126492</xdr:rowOff>
    </xdr:from>
    <xdr:to>
      <xdr:col>6</xdr:col>
      <xdr:colOff>171450</xdr:colOff>
      <xdr:row>39</xdr:row>
      <xdr:rowOff>56642</xdr:rowOff>
    </xdr:to>
    <xdr:sp macro="" textlink="">
      <xdr:nvSpPr>
        <xdr:cNvPr id="91" name="楕円 90"/>
        <xdr:cNvSpPr/>
      </xdr:nvSpPr>
      <xdr:spPr>
        <a:xfrm>
          <a:off x="1270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41419</xdr:rowOff>
    </xdr:from>
    <xdr:ext cx="762000" cy="259045"/>
    <xdr:sp macro="" textlink="">
      <xdr:nvSpPr>
        <xdr:cNvPr id="92" name="テキスト ボックス 91"/>
        <xdr:cNvSpPr txBox="1"/>
      </xdr:nvSpPr>
      <xdr:spPr>
        <a:xfrm>
          <a:off x="939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行政需要の増加に伴い事務経費が年々増加する中、指標も上昇傾向にある。</a:t>
          </a: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年度においては、一般廃棄物収集運搬業務委託料や指定管理委託料の増に伴い、経常経費が総額となった。また地方消費税交付金の減により経常一般財源が大幅に減少したことにより結果として</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20320</xdr:rowOff>
    </xdr:from>
    <xdr:to>
      <xdr:col>82</xdr:col>
      <xdr:colOff>107950</xdr:colOff>
      <xdr:row>18</xdr:row>
      <xdr:rowOff>96520</xdr:rowOff>
    </xdr:to>
    <xdr:cxnSp macro="">
      <xdr:nvCxnSpPr>
        <xdr:cNvPr id="125" name="直線コネクタ 124"/>
        <xdr:cNvCxnSpPr/>
      </xdr:nvCxnSpPr>
      <xdr:spPr>
        <a:xfrm>
          <a:off x="15671800" y="31064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6"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20320</xdr:rowOff>
    </xdr:from>
    <xdr:to>
      <xdr:col>78</xdr:col>
      <xdr:colOff>69850</xdr:colOff>
      <xdr:row>18</xdr:row>
      <xdr:rowOff>27940</xdr:rowOff>
    </xdr:to>
    <xdr:cxnSp macro="">
      <xdr:nvCxnSpPr>
        <xdr:cNvPr id="128" name="直線コネクタ 127"/>
        <xdr:cNvCxnSpPr/>
      </xdr:nvCxnSpPr>
      <xdr:spPr>
        <a:xfrm flipV="1">
          <a:off x="14782800" y="3106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0" name="テキスト ボックス 129"/>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18</xdr:row>
      <xdr:rowOff>27940</xdr:rowOff>
    </xdr:to>
    <xdr:cxnSp macro="">
      <xdr:nvCxnSpPr>
        <xdr:cNvPr id="131" name="直線コネクタ 130"/>
        <xdr:cNvCxnSpPr/>
      </xdr:nvCxnSpPr>
      <xdr:spPr>
        <a:xfrm>
          <a:off x="13893800" y="3060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3" name="テキスト ボックス 132"/>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5080</xdr:rowOff>
    </xdr:to>
    <xdr:cxnSp macro="">
      <xdr:nvCxnSpPr>
        <xdr:cNvPr id="134" name="直線コネクタ 133"/>
        <xdr:cNvCxnSpPr/>
      </xdr:nvCxnSpPr>
      <xdr:spPr>
        <a:xfrm flipV="1">
          <a:off x="13004800" y="3060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38" name="テキスト ボックス 137"/>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45720</xdr:rowOff>
    </xdr:from>
    <xdr:to>
      <xdr:col>82</xdr:col>
      <xdr:colOff>158750</xdr:colOff>
      <xdr:row>18</xdr:row>
      <xdr:rowOff>147320</xdr:rowOff>
    </xdr:to>
    <xdr:sp macro="" textlink="">
      <xdr:nvSpPr>
        <xdr:cNvPr id="144" name="楕円 143"/>
        <xdr:cNvSpPr/>
      </xdr:nvSpPr>
      <xdr:spPr>
        <a:xfrm>
          <a:off x="164592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17797</xdr:rowOff>
    </xdr:from>
    <xdr:ext cx="762000" cy="259045"/>
    <xdr:sp macro="" textlink="">
      <xdr:nvSpPr>
        <xdr:cNvPr id="145" name="物件費該当値テキスト"/>
        <xdr:cNvSpPr txBox="1"/>
      </xdr:nvSpPr>
      <xdr:spPr>
        <a:xfrm>
          <a:off x="165989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140970</xdr:rowOff>
    </xdr:from>
    <xdr:to>
      <xdr:col>78</xdr:col>
      <xdr:colOff>120650</xdr:colOff>
      <xdr:row>18</xdr:row>
      <xdr:rowOff>71120</xdr:rowOff>
    </xdr:to>
    <xdr:sp macro="" textlink="">
      <xdr:nvSpPr>
        <xdr:cNvPr id="146" name="楕円 145"/>
        <xdr:cNvSpPr/>
      </xdr:nvSpPr>
      <xdr:spPr>
        <a:xfrm>
          <a:off x="15621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55897</xdr:rowOff>
    </xdr:from>
    <xdr:ext cx="736600" cy="259045"/>
    <xdr:sp macro="" textlink="">
      <xdr:nvSpPr>
        <xdr:cNvPr id="147" name="テキスト ボックス 146"/>
        <xdr:cNvSpPr txBox="1"/>
      </xdr:nvSpPr>
      <xdr:spPr>
        <a:xfrm>
          <a:off x="15290800" y="314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148590</xdr:rowOff>
    </xdr:from>
    <xdr:to>
      <xdr:col>74</xdr:col>
      <xdr:colOff>31750</xdr:colOff>
      <xdr:row>18</xdr:row>
      <xdr:rowOff>78740</xdr:rowOff>
    </xdr:to>
    <xdr:sp macro="" textlink="">
      <xdr:nvSpPr>
        <xdr:cNvPr id="148" name="楕円 147"/>
        <xdr:cNvSpPr/>
      </xdr:nvSpPr>
      <xdr:spPr>
        <a:xfrm>
          <a:off x="14732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49" name="テキスト ボックス 148"/>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0" name="楕円 149"/>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51" name="テキスト ボックス 150"/>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125730</xdr:rowOff>
    </xdr:from>
    <xdr:to>
      <xdr:col>65</xdr:col>
      <xdr:colOff>53975</xdr:colOff>
      <xdr:row>18</xdr:row>
      <xdr:rowOff>55880</xdr:rowOff>
    </xdr:to>
    <xdr:sp macro="" textlink="">
      <xdr:nvSpPr>
        <xdr:cNvPr id="152" name="楕円 151"/>
        <xdr:cNvSpPr/>
      </xdr:nvSpPr>
      <xdr:spPr>
        <a:xfrm>
          <a:off x="12954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40657</xdr:rowOff>
    </xdr:from>
    <xdr:ext cx="762000" cy="259045"/>
    <xdr:sp macro="" textlink="">
      <xdr:nvSpPr>
        <xdr:cNvPr id="153" name="テキスト ボックス 152"/>
        <xdr:cNvSpPr txBox="1"/>
      </xdr:nvSpPr>
      <xdr:spPr>
        <a:xfrm>
          <a:off x="12623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政策による児童数の増加、法改正の影響による障がい者に対する自立支援給付費の増加が影響し、指標は年々上昇傾向にある。</a:t>
          </a: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おいては、保育所運営費など経常経費の減少があったが、それ以上に経常経費特定財源の減少があり、結果として経常経費充当一般財源は増加となった。さらに地方消費税交付金の減により経常一般財源が大幅に減少したことにより</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ポイントの上昇となった。</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165100</xdr:rowOff>
    </xdr:to>
    <xdr:cxnSp macro="">
      <xdr:nvCxnSpPr>
        <xdr:cNvPr id="186" name="直線コネクタ 185"/>
        <xdr:cNvCxnSpPr/>
      </xdr:nvCxnSpPr>
      <xdr:spPr>
        <a:xfrm>
          <a:off x="3987800" y="9728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63500</xdr:rowOff>
    </xdr:from>
    <xdr:to>
      <xdr:col>19</xdr:col>
      <xdr:colOff>187325</xdr:colOff>
      <xdr:row>56</xdr:row>
      <xdr:rowOff>127000</xdr:rowOff>
    </xdr:to>
    <xdr:cxnSp macro="">
      <xdr:nvCxnSpPr>
        <xdr:cNvPr id="189" name="直線コネクタ 188"/>
        <xdr:cNvCxnSpPr/>
      </xdr:nvCxnSpPr>
      <xdr:spPr>
        <a:xfrm>
          <a:off x="3098800" y="9664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191" name="テキスト ボックス 190"/>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63500</xdr:rowOff>
    </xdr:from>
    <xdr:to>
      <xdr:col>15</xdr:col>
      <xdr:colOff>98425</xdr:colOff>
      <xdr:row>56</xdr:row>
      <xdr:rowOff>76200</xdr:rowOff>
    </xdr:to>
    <xdr:cxnSp macro="">
      <xdr:nvCxnSpPr>
        <xdr:cNvPr id="192" name="直線コネクタ 191"/>
        <xdr:cNvCxnSpPr/>
      </xdr:nvCxnSpPr>
      <xdr:spPr>
        <a:xfrm flipV="1">
          <a:off x="2209800" y="966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194" name="テキスト ボックス 193"/>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57150</xdr:rowOff>
    </xdr:from>
    <xdr:to>
      <xdr:col>11</xdr:col>
      <xdr:colOff>9525</xdr:colOff>
      <xdr:row>56</xdr:row>
      <xdr:rowOff>76200</xdr:rowOff>
    </xdr:to>
    <xdr:cxnSp macro="">
      <xdr:nvCxnSpPr>
        <xdr:cNvPr id="195" name="直線コネクタ 194"/>
        <xdr:cNvCxnSpPr/>
      </xdr:nvCxnSpPr>
      <xdr:spPr>
        <a:xfrm>
          <a:off x="1320800" y="9486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7" name="テキスト ボックス 196"/>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5" name="楕円 204"/>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6"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7" name="楕円 206"/>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8" name="テキスト ボックス 207"/>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xdr:rowOff>
    </xdr:from>
    <xdr:to>
      <xdr:col>15</xdr:col>
      <xdr:colOff>149225</xdr:colOff>
      <xdr:row>56</xdr:row>
      <xdr:rowOff>114300</xdr:rowOff>
    </xdr:to>
    <xdr:sp macro="" textlink="">
      <xdr:nvSpPr>
        <xdr:cNvPr id="209" name="楕円 208"/>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99077</xdr:rowOff>
    </xdr:from>
    <xdr:ext cx="762000" cy="259045"/>
    <xdr:sp macro="" textlink="">
      <xdr:nvSpPr>
        <xdr:cNvPr id="210" name="テキスト ボックス 209"/>
        <xdr:cNvSpPr txBox="1"/>
      </xdr:nvSpPr>
      <xdr:spPr>
        <a:xfrm>
          <a:off x="2717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25400</xdr:rowOff>
    </xdr:from>
    <xdr:to>
      <xdr:col>11</xdr:col>
      <xdr:colOff>60325</xdr:colOff>
      <xdr:row>56</xdr:row>
      <xdr:rowOff>127000</xdr:rowOff>
    </xdr:to>
    <xdr:sp macro="" textlink="">
      <xdr:nvSpPr>
        <xdr:cNvPr id="211" name="楕円 210"/>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111777</xdr:rowOff>
    </xdr:from>
    <xdr:ext cx="762000" cy="259045"/>
    <xdr:sp macro="" textlink="">
      <xdr:nvSpPr>
        <xdr:cNvPr id="212" name="テキスト ボックス 211"/>
        <xdr:cNvSpPr txBox="1"/>
      </xdr:nvSpPr>
      <xdr:spPr>
        <a:xfrm>
          <a:off x="1828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6350</xdr:rowOff>
    </xdr:from>
    <xdr:to>
      <xdr:col>6</xdr:col>
      <xdr:colOff>171450</xdr:colOff>
      <xdr:row>55</xdr:row>
      <xdr:rowOff>107950</xdr:rowOff>
    </xdr:to>
    <xdr:sp macro="" textlink="">
      <xdr:nvSpPr>
        <xdr:cNvPr id="213" name="楕円 212"/>
        <xdr:cNvSpPr/>
      </xdr:nvSpPr>
      <xdr:spPr>
        <a:xfrm>
          <a:off x="1270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14" name="テキスト ボックス 213"/>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その他の動向としては繰出金が大きく影響している。</a:t>
          </a:r>
        </a:p>
        <a:p>
          <a:r>
            <a:rPr kumimoji="1" lang="ja-JP" altLang="en-US" sz="1200">
              <a:latin typeface="ＭＳ Ｐゴシック" panose="020B0600070205080204" pitchFamily="50" charset="-128"/>
              <a:ea typeface="ＭＳ Ｐゴシック" panose="020B0600070205080204" pitchFamily="50" charset="-128"/>
            </a:rPr>
            <a:t>国保、介護、後期の保険給付の増減や下水道使用料の増減等、その年において様々な影響がありつつも推移をみると上昇傾向にある。</a:t>
          </a: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年度においては、介護、下水、国保における繰出金の減少により経常経費は減額したものの、経常一般財源の大幅な減があったため、指標は</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74422</xdr:rowOff>
    </xdr:to>
    <xdr:cxnSp macro="">
      <xdr:nvCxnSpPr>
        <xdr:cNvPr id="244" name="直線コネクタ 243"/>
        <xdr:cNvCxnSpPr/>
      </xdr:nvCxnSpPr>
      <xdr:spPr>
        <a:xfrm>
          <a:off x="15671800" y="98425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5"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78994</xdr:rowOff>
    </xdr:to>
    <xdr:cxnSp macro="">
      <xdr:nvCxnSpPr>
        <xdr:cNvPr id="247" name="直線コネクタ 246"/>
        <xdr:cNvCxnSpPr/>
      </xdr:nvCxnSpPr>
      <xdr:spPr>
        <a:xfrm flipV="1">
          <a:off x="14782800" y="9842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49" name="テキスト ボックス 248"/>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10414</xdr:rowOff>
    </xdr:from>
    <xdr:to>
      <xdr:col>73</xdr:col>
      <xdr:colOff>180975</xdr:colOff>
      <xdr:row>57</xdr:row>
      <xdr:rowOff>78994</xdr:rowOff>
    </xdr:to>
    <xdr:cxnSp macro="">
      <xdr:nvCxnSpPr>
        <xdr:cNvPr id="250" name="直線コネクタ 249"/>
        <xdr:cNvCxnSpPr/>
      </xdr:nvCxnSpPr>
      <xdr:spPr>
        <a:xfrm>
          <a:off x="13893800" y="97830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121683</xdr:rowOff>
    </xdr:from>
    <xdr:ext cx="762000" cy="259045"/>
    <xdr:sp macro="" textlink="">
      <xdr:nvSpPr>
        <xdr:cNvPr id="252" name="テキスト ボックス 251"/>
        <xdr:cNvSpPr txBox="1"/>
      </xdr:nvSpPr>
      <xdr:spPr>
        <a:xfrm>
          <a:off x="14401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159004</xdr:rowOff>
    </xdr:from>
    <xdr:to>
      <xdr:col>69</xdr:col>
      <xdr:colOff>92075</xdr:colOff>
      <xdr:row>57</xdr:row>
      <xdr:rowOff>10414</xdr:rowOff>
    </xdr:to>
    <xdr:cxnSp macro="">
      <xdr:nvCxnSpPr>
        <xdr:cNvPr id="253" name="直線コネクタ 252"/>
        <xdr:cNvCxnSpPr/>
      </xdr:nvCxnSpPr>
      <xdr:spPr>
        <a:xfrm>
          <a:off x="13004800" y="9760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55" name="テキスト ボックス 254"/>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57" name="テキスト ボックス 256"/>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23622</xdr:rowOff>
    </xdr:from>
    <xdr:to>
      <xdr:col>82</xdr:col>
      <xdr:colOff>158750</xdr:colOff>
      <xdr:row>57</xdr:row>
      <xdr:rowOff>125222</xdr:rowOff>
    </xdr:to>
    <xdr:sp macro="" textlink="">
      <xdr:nvSpPr>
        <xdr:cNvPr id="263" name="楕円 262"/>
        <xdr:cNvSpPr/>
      </xdr:nvSpPr>
      <xdr:spPr>
        <a:xfrm>
          <a:off x="164592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167149</xdr:rowOff>
    </xdr:from>
    <xdr:ext cx="762000" cy="259045"/>
    <xdr:sp macro="" textlink="">
      <xdr:nvSpPr>
        <xdr:cNvPr id="264" name="その他該当値テキスト"/>
        <xdr:cNvSpPr txBox="1"/>
      </xdr:nvSpPr>
      <xdr:spPr>
        <a:xfrm>
          <a:off x="165989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5" name="楕円 264"/>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6" name="テキスト ボックス 265"/>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28194</xdr:rowOff>
    </xdr:from>
    <xdr:to>
      <xdr:col>74</xdr:col>
      <xdr:colOff>31750</xdr:colOff>
      <xdr:row>57</xdr:row>
      <xdr:rowOff>129794</xdr:rowOff>
    </xdr:to>
    <xdr:sp macro="" textlink="">
      <xdr:nvSpPr>
        <xdr:cNvPr id="267" name="楕円 266"/>
        <xdr:cNvSpPr/>
      </xdr:nvSpPr>
      <xdr:spPr>
        <a:xfrm>
          <a:off x="14732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114571</xdr:rowOff>
    </xdr:from>
    <xdr:ext cx="762000" cy="259045"/>
    <xdr:sp macro="" textlink="">
      <xdr:nvSpPr>
        <xdr:cNvPr id="268" name="テキスト ボックス 267"/>
        <xdr:cNvSpPr txBox="1"/>
      </xdr:nvSpPr>
      <xdr:spPr>
        <a:xfrm>
          <a:off x="14401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131064</xdr:rowOff>
    </xdr:from>
    <xdr:to>
      <xdr:col>69</xdr:col>
      <xdr:colOff>142875</xdr:colOff>
      <xdr:row>57</xdr:row>
      <xdr:rowOff>61214</xdr:rowOff>
    </xdr:to>
    <xdr:sp macro="" textlink="">
      <xdr:nvSpPr>
        <xdr:cNvPr id="269" name="楕円 268"/>
        <xdr:cNvSpPr/>
      </xdr:nvSpPr>
      <xdr:spPr>
        <a:xfrm>
          <a:off x="13843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71391</xdr:rowOff>
    </xdr:from>
    <xdr:ext cx="762000" cy="259045"/>
    <xdr:sp macro="" textlink="">
      <xdr:nvSpPr>
        <xdr:cNvPr id="270" name="テキスト ボックス 269"/>
        <xdr:cNvSpPr txBox="1"/>
      </xdr:nvSpPr>
      <xdr:spPr>
        <a:xfrm>
          <a:off x="13512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71" name="楕円 270"/>
        <xdr:cNvSpPr/>
      </xdr:nvSpPr>
      <xdr:spPr>
        <a:xfrm>
          <a:off x="12954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48531</xdr:rowOff>
    </xdr:from>
    <xdr:ext cx="762000" cy="259045"/>
    <xdr:sp macro="" textlink="">
      <xdr:nvSpPr>
        <xdr:cNvPr id="272" name="テキスト ボックス 27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福祉の充実を町政の中心施策の一つに掲げ、次世代育成クーポンを始めとする単独施策を推進していることから補助費等は類似団体と比較しても依然として高水準で推移している。</a:t>
          </a: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年度においては、次世代育成クーポン交付金、社会福祉法人日の出町社会福祉協議会補助金の減により経常経費は減少した。経常一般財源の大幅な減少があったが、結果として、</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ポイントの低下となった。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67564</xdr:rowOff>
    </xdr:from>
    <xdr:to>
      <xdr:col>82</xdr:col>
      <xdr:colOff>107950</xdr:colOff>
      <xdr:row>40</xdr:row>
      <xdr:rowOff>85852</xdr:rowOff>
    </xdr:to>
    <xdr:cxnSp macro="">
      <xdr:nvCxnSpPr>
        <xdr:cNvPr id="302" name="直線コネクタ 301"/>
        <xdr:cNvCxnSpPr/>
      </xdr:nvCxnSpPr>
      <xdr:spPr>
        <a:xfrm flipV="1">
          <a:off x="15671800" y="69255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3"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85852</xdr:rowOff>
    </xdr:from>
    <xdr:to>
      <xdr:col>78</xdr:col>
      <xdr:colOff>69850</xdr:colOff>
      <xdr:row>40</xdr:row>
      <xdr:rowOff>136144</xdr:rowOff>
    </xdr:to>
    <xdr:cxnSp macro="">
      <xdr:nvCxnSpPr>
        <xdr:cNvPr id="305" name="直線コネクタ 304"/>
        <xdr:cNvCxnSpPr/>
      </xdr:nvCxnSpPr>
      <xdr:spPr>
        <a:xfrm flipV="1">
          <a:off x="14782800" y="69438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07" name="テキスト ボックス 306"/>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26416</xdr:rowOff>
    </xdr:from>
    <xdr:to>
      <xdr:col>73</xdr:col>
      <xdr:colOff>180975</xdr:colOff>
      <xdr:row>40</xdr:row>
      <xdr:rowOff>136144</xdr:rowOff>
    </xdr:to>
    <xdr:cxnSp macro="">
      <xdr:nvCxnSpPr>
        <xdr:cNvPr id="308" name="直線コネクタ 307"/>
        <xdr:cNvCxnSpPr/>
      </xdr:nvCxnSpPr>
      <xdr:spPr>
        <a:xfrm>
          <a:off x="13893800" y="688441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0" name="テキスト ボックス 309"/>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152146</xdr:rowOff>
    </xdr:from>
    <xdr:to>
      <xdr:col>69</xdr:col>
      <xdr:colOff>92075</xdr:colOff>
      <xdr:row>40</xdr:row>
      <xdr:rowOff>26416</xdr:rowOff>
    </xdr:to>
    <xdr:cxnSp macro="">
      <xdr:nvCxnSpPr>
        <xdr:cNvPr id="311" name="直線コネクタ 310"/>
        <xdr:cNvCxnSpPr/>
      </xdr:nvCxnSpPr>
      <xdr:spPr>
        <a:xfrm>
          <a:off x="13004800" y="68386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5" name="テキスト ボックス 314"/>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16764</xdr:rowOff>
    </xdr:from>
    <xdr:to>
      <xdr:col>82</xdr:col>
      <xdr:colOff>158750</xdr:colOff>
      <xdr:row>40</xdr:row>
      <xdr:rowOff>118364</xdr:rowOff>
    </xdr:to>
    <xdr:sp macro="" textlink="">
      <xdr:nvSpPr>
        <xdr:cNvPr id="321" name="楕円 320"/>
        <xdr:cNvSpPr/>
      </xdr:nvSpPr>
      <xdr:spPr>
        <a:xfrm>
          <a:off x="164592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160291</xdr:rowOff>
    </xdr:from>
    <xdr:ext cx="762000" cy="259045"/>
    <xdr:sp macro="" textlink="">
      <xdr:nvSpPr>
        <xdr:cNvPr id="322" name="補助費等該当値テキスト"/>
        <xdr:cNvSpPr txBox="1"/>
      </xdr:nvSpPr>
      <xdr:spPr>
        <a:xfrm>
          <a:off x="165989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35052</xdr:rowOff>
    </xdr:from>
    <xdr:to>
      <xdr:col>78</xdr:col>
      <xdr:colOff>120650</xdr:colOff>
      <xdr:row>40</xdr:row>
      <xdr:rowOff>136652</xdr:rowOff>
    </xdr:to>
    <xdr:sp macro="" textlink="">
      <xdr:nvSpPr>
        <xdr:cNvPr id="323" name="楕円 322"/>
        <xdr:cNvSpPr/>
      </xdr:nvSpPr>
      <xdr:spPr>
        <a:xfrm>
          <a:off x="15621000" y="68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121429</xdr:rowOff>
    </xdr:from>
    <xdr:ext cx="736600" cy="259045"/>
    <xdr:sp macro="" textlink="">
      <xdr:nvSpPr>
        <xdr:cNvPr id="324" name="テキスト ボックス 323"/>
        <xdr:cNvSpPr txBox="1"/>
      </xdr:nvSpPr>
      <xdr:spPr>
        <a:xfrm>
          <a:off x="15290800" y="6979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85344</xdr:rowOff>
    </xdr:from>
    <xdr:to>
      <xdr:col>74</xdr:col>
      <xdr:colOff>31750</xdr:colOff>
      <xdr:row>41</xdr:row>
      <xdr:rowOff>15494</xdr:rowOff>
    </xdr:to>
    <xdr:sp macro="" textlink="">
      <xdr:nvSpPr>
        <xdr:cNvPr id="325" name="楕円 324"/>
        <xdr:cNvSpPr/>
      </xdr:nvSpPr>
      <xdr:spPr>
        <a:xfrm>
          <a:off x="14732000" y="694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271</xdr:rowOff>
    </xdr:from>
    <xdr:ext cx="762000" cy="259045"/>
    <xdr:sp macro="" textlink="">
      <xdr:nvSpPr>
        <xdr:cNvPr id="326" name="テキスト ボックス 325"/>
        <xdr:cNvSpPr txBox="1"/>
      </xdr:nvSpPr>
      <xdr:spPr>
        <a:xfrm>
          <a:off x="14401800" y="702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147066</xdr:rowOff>
    </xdr:from>
    <xdr:to>
      <xdr:col>69</xdr:col>
      <xdr:colOff>142875</xdr:colOff>
      <xdr:row>40</xdr:row>
      <xdr:rowOff>77216</xdr:rowOff>
    </xdr:to>
    <xdr:sp macro="" textlink="">
      <xdr:nvSpPr>
        <xdr:cNvPr id="327" name="楕円 326"/>
        <xdr:cNvSpPr/>
      </xdr:nvSpPr>
      <xdr:spPr>
        <a:xfrm>
          <a:off x="13843000" y="68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61993</xdr:rowOff>
    </xdr:from>
    <xdr:ext cx="762000" cy="259045"/>
    <xdr:sp macro="" textlink="">
      <xdr:nvSpPr>
        <xdr:cNvPr id="328" name="テキスト ボックス 327"/>
        <xdr:cNvSpPr txBox="1"/>
      </xdr:nvSpPr>
      <xdr:spPr>
        <a:xfrm>
          <a:off x="13512800" y="691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101346</xdr:rowOff>
    </xdr:from>
    <xdr:to>
      <xdr:col>65</xdr:col>
      <xdr:colOff>53975</xdr:colOff>
      <xdr:row>40</xdr:row>
      <xdr:rowOff>31496</xdr:rowOff>
    </xdr:to>
    <xdr:sp macro="" textlink="">
      <xdr:nvSpPr>
        <xdr:cNvPr id="329" name="楕円 328"/>
        <xdr:cNvSpPr/>
      </xdr:nvSpPr>
      <xdr:spPr>
        <a:xfrm>
          <a:off x="12954000" y="67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16273</xdr:rowOff>
    </xdr:from>
    <xdr:ext cx="762000" cy="259045"/>
    <xdr:sp macro="" textlink="">
      <xdr:nvSpPr>
        <xdr:cNvPr id="330" name="テキスト ボックス 329"/>
        <xdr:cNvSpPr txBox="1"/>
      </xdr:nvSpPr>
      <xdr:spPr>
        <a:xfrm>
          <a:off x="12623800" y="68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公債費は</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年度でピークを越え、臨時財政対策債以外の通常事業債については、投資的事業の計画、財源調整に十分配慮し最小限の地方債活用に留めている。</a:t>
          </a: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年度においては、据置期間経過に伴い償還額そのもののが増加したことに加え、地方消費税交付金の減により経常一般財源が大幅に減少したことにより</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ポイントの上昇となった。</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62992</xdr:rowOff>
    </xdr:from>
    <xdr:to>
      <xdr:col>24</xdr:col>
      <xdr:colOff>25400</xdr:colOff>
      <xdr:row>76</xdr:row>
      <xdr:rowOff>94996</xdr:rowOff>
    </xdr:to>
    <xdr:cxnSp macro="">
      <xdr:nvCxnSpPr>
        <xdr:cNvPr id="360" name="直線コネクタ 359"/>
        <xdr:cNvCxnSpPr/>
      </xdr:nvCxnSpPr>
      <xdr:spPr>
        <a:xfrm>
          <a:off x="3987800" y="130931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1"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62992</xdr:rowOff>
    </xdr:from>
    <xdr:to>
      <xdr:col>19</xdr:col>
      <xdr:colOff>187325</xdr:colOff>
      <xdr:row>76</xdr:row>
      <xdr:rowOff>168148</xdr:rowOff>
    </xdr:to>
    <xdr:cxnSp macro="">
      <xdr:nvCxnSpPr>
        <xdr:cNvPr id="363" name="直線コネクタ 362"/>
        <xdr:cNvCxnSpPr/>
      </xdr:nvCxnSpPr>
      <xdr:spPr>
        <a:xfrm flipV="1">
          <a:off x="3098800" y="1309319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5" name="テキスト ボックス 364"/>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122428</xdr:rowOff>
    </xdr:from>
    <xdr:to>
      <xdr:col>15</xdr:col>
      <xdr:colOff>98425</xdr:colOff>
      <xdr:row>76</xdr:row>
      <xdr:rowOff>168148</xdr:rowOff>
    </xdr:to>
    <xdr:cxnSp macro="">
      <xdr:nvCxnSpPr>
        <xdr:cNvPr id="366" name="直線コネクタ 365"/>
        <xdr:cNvCxnSpPr/>
      </xdr:nvCxnSpPr>
      <xdr:spPr>
        <a:xfrm>
          <a:off x="2209800" y="13152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68" name="テキスト ボックス 367"/>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122428</xdr:rowOff>
    </xdr:from>
    <xdr:to>
      <xdr:col>11</xdr:col>
      <xdr:colOff>9525</xdr:colOff>
      <xdr:row>77</xdr:row>
      <xdr:rowOff>24130</xdr:rowOff>
    </xdr:to>
    <xdr:cxnSp macro="">
      <xdr:nvCxnSpPr>
        <xdr:cNvPr id="369" name="直線コネクタ 368"/>
        <xdr:cNvCxnSpPr/>
      </xdr:nvCxnSpPr>
      <xdr:spPr>
        <a:xfrm flipV="1">
          <a:off x="1320800" y="131526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1" name="テキスト ボックス 370"/>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3" name="テキスト ボックス 372"/>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44196</xdr:rowOff>
    </xdr:from>
    <xdr:to>
      <xdr:col>24</xdr:col>
      <xdr:colOff>76200</xdr:colOff>
      <xdr:row>76</xdr:row>
      <xdr:rowOff>145796</xdr:rowOff>
    </xdr:to>
    <xdr:sp macro="" textlink="">
      <xdr:nvSpPr>
        <xdr:cNvPr id="379" name="楕円 378"/>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60723</xdr:rowOff>
    </xdr:from>
    <xdr:ext cx="762000" cy="259045"/>
    <xdr:sp macro="" textlink="">
      <xdr:nvSpPr>
        <xdr:cNvPr id="380" name="公債費該当値テキスト"/>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xdr:rowOff>
    </xdr:from>
    <xdr:to>
      <xdr:col>20</xdr:col>
      <xdr:colOff>38100</xdr:colOff>
      <xdr:row>76</xdr:row>
      <xdr:rowOff>113792</xdr:rowOff>
    </xdr:to>
    <xdr:sp macro="" textlink="">
      <xdr:nvSpPr>
        <xdr:cNvPr id="381" name="楕円 380"/>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123969</xdr:rowOff>
    </xdr:from>
    <xdr:ext cx="736600" cy="259045"/>
    <xdr:sp macro="" textlink="">
      <xdr:nvSpPr>
        <xdr:cNvPr id="382" name="テキスト ボックス 381"/>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117348</xdr:rowOff>
    </xdr:from>
    <xdr:to>
      <xdr:col>15</xdr:col>
      <xdr:colOff>149225</xdr:colOff>
      <xdr:row>77</xdr:row>
      <xdr:rowOff>47498</xdr:rowOff>
    </xdr:to>
    <xdr:sp macro="" textlink="">
      <xdr:nvSpPr>
        <xdr:cNvPr id="383" name="楕円 382"/>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84" name="テキスト ボックス 383"/>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71628</xdr:rowOff>
    </xdr:from>
    <xdr:to>
      <xdr:col>11</xdr:col>
      <xdr:colOff>60325</xdr:colOff>
      <xdr:row>77</xdr:row>
      <xdr:rowOff>1778</xdr:rowOff>
    </xdr:to>
    <xdr:sp macro="" textlink="">
      <xdr:nvSpPr>
        <xdr:cNvPr id="385" name="楕円 384"/>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11955</xdr:rowOff>
    </xdr:from>
    <xdr:ext cx="762000" cy="259045"/>
    <xdr:sp macro="" textlink="">
      <xdr:nvSpPr>
        <xdr:cNvPr id="386" name="テキスト ボックス 385"/>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7" name="楕円 386"/>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8" name="テキスト ボックス 387"/>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類団比較においては、他団体を大きく上回って推移している。主に補助費等が要因となっているが、次世代育成クーポンを始め中心施策である福祉単独施策の実施による割合が大きく、その他では、保育所運営費、自立支援給付費等、扶助費の増加も影響を及ぼしている。</a:t>
          </a: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年度においては、地方消費税交付金の減による経常一般財源の大幅な減少が影響し、指標は</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39370</xdr:rowOff>
    </xdr:from>
    <xdr:to>
      <xdr:col>82</xdr:col>
      <xdr:colOff>107950</xdr:colOff>
      <xdr:row>81</xdr:row>
      <xdr:rowOff>66039</xdr:rowOff>
    </xdr:to>
    <xdr:cxnSp macro="">
      <xdr:nvCxnSpPr>
        <xdr:cNvPr id="421" name="直線コネクタ 420"/>
        <xdr:cNvCxnSpPr/>
      </xdr:nvCxnSpPr>
      <xdr:spPr>
        <a:xfrm>
          <a:off x="15671800" y="139268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5097</xdr:rowOff>
    </xdr:from>
    <xdr:ext cx="762000" cy="259045"/>
    <xdr:sp macro="" textlink="">
      <xdr:nvSpPr>
        <xdr:cNvPr id="422" name="公債費以外平均値テキスト"/>
        <xdr:cNvSpPr txBox="1"/>
      </xdr:nvSpPr>
      <xdr:spPr>
        <a:xfrm>
          <a:off x="16598900" y="1286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39370</xdr:rowOff>
    </xdr:from>
    <xdr:to>
      <xdr:col>78</xdr:col>
      <xdr:colOff>69850</xdr:colOff>
      <xdr:row>81</xdr:row>
      <xdr:rowOff>107950</xdr:rowOff>
    </xdr:to>
    <xdr:cxnSp macro="">
      <xdr:nvCxnSpPr>
        <xdr:cNvPr id="424" name="直線コネクタ 423"/>
        <xdr:cNvCxnSpPr/>
      </xdr:nvCxnSpPr>
      <xdr:spPr>
        <a:xfrm flipV="1">
          <a:off x="14782800" y="13926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85107</xdr:rowOff>
    </xdr:from>
    <xdr:ext cx="736600" cy="259045"/>
    <xdr:sp macro="" textlink="">
      <xdr:nvSpPr>
        <xdr:cNvPr id="426" name="テキスト ボックス 425"/>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46989</xdr:rowOff>
    </xdr:from>
    <xdr:to>
      <xdr:col>73</xdr:col>
      <xdr:colOff>180975</xdr:colOff>
      <xdr:row>81</xdr:row>
      <xdr:rowOff>107950</xdr:rowOff>
    </xdr:to>
    <xdr:cxnSp macro="">
      <xdr:nvCxnSpPr>
        <xdr:cNvPr id="427" name="直線コネクタ 426"/>
        <xdr:cNvCxnSpPr/>
      </xdr:nvCxnSpPr>
      <xdr:spPr>
        <a:xfrm>
          <a:off x="13893800" y="13762989"/>
          <a:ext cx="889000" cy="2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29" name="テキスト ボックス 428"/>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153670</xdr:rowOff>
    </xdr:from>
    <xdr:to>
      <xdr:col>69</xdr:col>
      <xdr:colOff>92075</xdr:colOff>
      <xdr:row>80</xdr:row>
      <xdr:rowOff>46989</xdr:rowOff>
    </xdr:to>
    <xdr:cxnSp macro="">
      <xdr:nvCxnSpPr>
        <xdr:cNvPr id="430" name="直線コネクタ 429"/>
        <xdr:cNvCxnSpPr/>
      </xdr:nvCxnSpPr>
      <xdr:spPr>
        <a:xfrm>
          <a:off x="13004800" y="136982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157497</xdr:rowOff>
    </xdr:from>
    <xdr:ext cx="762000" cy="259045"/>
    <xdr:sp macro="" textlink="">
      <xdr:nvSpPr>
        <xdr:cNvPr id="432" name="テキスト ボックス 431"/>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149877</xdr:rowOff>
    </xdr:from>
    <xdr:ext cx="762000" cy="259045"/>
    <xdr:sp macro="" textlink="">
      <xdr:nvSpPr>
        <xdr:cNvPr id="434" name="テキスト ボックス 433"/>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15239</xdr:rowOff>
    </xdr:from>
    <xdr:to>
      <xdr:col>82</xdr:col>
      <xdr:colOff>158750</xdr:colOff>
      <xdr:row>81</xdr:row>
      <xdr:rowOff>116839</xdr:rowOff>
    </xdr:to>
    <xdr:sp macro="" textlink="">
      <xdr:nvSpPr>
        <xdr:cNvPr id="440" name="楕円 439"/>
        <xdr:cNvSpPr/>
      </xdr:nvSpPr>
      <xdr:spPr>
        <a:xfrm>
          <a:off x="16459200" y="139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95266</xdr:rowOff>
    </xdr:from>
    <xdr:ext cx="762000" cy="259045"/>
    <xdr:sp macro="" textlink="">
      <xdr:nvSpPr>
        <xdr:cNvPr id="441" name="公債費以外該当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160020</xdr:rowOff>
    </xdr:from>
    <xdr:to>
      <xdr:col>78</xdr:col>
      <xdr:colOff>120650</xdr:colOff>
      <xdr:row>81</xdr:row>
      <xdr:rowOff>90170</xdr:rowOff>
    </xdr:to>
    <xdr:sp macro="" textlink="">
      <xdr:nvSpPr>
        <xdr:cNvPr id="442" name="楕円 441"/>
        <xdr:cNvSpPr/>
      </xdr:nvSpPr>
      <xdr:spPr>
        <a:xfrm>
          <a:off x="15621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74947</xdr:rowOff>
    </xdr:from>
    <xdr:ext cx="736600" cy="259045"/>
    <xdr:sp macro="" textlink="">
      <xdr:nvSpPr>
        <xdr:cNvPr id="443" name="テキスト ボックス 442"/>
        <xdr:cNvSpPr txBox="1"/>
      </xdr:nvSpPr>
      <xdr:spPr>
        <a:xfrm>
          <a:off x="15290800" y="1396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57150</xdr:rowOff>
    </xdr:from>
    <xdr:to>
      <xdr:col>74</xdr:col>
      <xdr:colOff>31750</xdr:colOff>
      <xdr:row>81</xdr:row>
      <xdr:rowOff>158750</xdr:rowOff>
    </xdr:to>
    <xdr:sp macro="" textlink="">
      <xdr:nvSpPr>
        <xdr:cNvPr id="444" name="楕円 443"/>
        <xdr:cNvSpPr/>
      </xdr:nvSpPr>
      <xdr:spPr>
        <a:xfrm>
          <a:off x="147320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143527</xdr:rowOff>
    </xdr:from>
    <xdr:ext cx="762000" cy="259045"/>
    <xdr:sp macro="" textlink="">
      <xdr:nvSpPr>
        <xdr:cNvPr id="445" name="テキスト ボックス 444"/>
        <xdr:cNvSpPr txBox="1"/>
      </xdr:nvSpPr>
      <xdr:spPr>
        <a:xfrm>
          <a:off x="144018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167639</xdr:rowOff>
    </xdr:from>
    <xdr:to>
      <xdr:col>69</xdr:col>
      <xdr:colOff>142875</xdr:colOff>
      <xdr:row>80</xdr:row>
      <xdr:rowOff>97789</xdr:rowOff>
    </xdr:to>
    <xdr:sp macro="" textlink="">
      <xdr:nvSpPr>
        <xdr:cNvPr id="446" name="楕円 445"/>
        <xdr:cNvSpPr/>
      </xdr:nvSpPr>
      <xdr:spPr>
        <a:xfrm>
          <a:off x="13843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82566</xdr:rowOff>
    </xdr:from>
    <xdr:ext cx="762000" cy="259045"/>
    <xdr:sp macro="" textlink="">
      <xdr:nvSpPr>
        <xdr:cNvPr id="447" name="テキスト ボックス 446"/>
        <xdr:cNvSpPr txBox="1"/>
      </xdr:nvSpPr>
      <xdr:spPr>
        <a:xfrm>
          <a:off x="13512800" y="1379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102870</xdr:rowOff>
    </xdr:from>
    <xdr:to>
      <xdr:col>65</xdr:col>
      <xdr:colOff>53975</xdr:colOff>
      <xdr:row>80</xdr:row>
      <xdr:rowOff>33020</xdr:rowOff>
    </xdr:to>
    <xdr:sp macro="" textlink="">
      <xdr:nvSpPr>
        <xdr:cNvPr id="448" name="楕円 447"/>
        <xdr:cNvSpPr/>
      </xdr:nvSpPr>
      <xdr:spPr>
        <a:xfrm>
          <a:off x="12954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17797</xdr:rowOff>
    </xdr:from>
    <xdr:ext cx="762000" cy="259045"/>
    <xdr:sp macro="" textlink="">
      <xdr:nvSpPr>
        <xdr:cNvPr id="449" name="テキスト ボックス 448"/>
        <xdr:cNvSpPr txBox="1"/>
      </xdr:nvSpPr>
      <xdr:spPr>
        <a:xfrm>
          <a:off x="12623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30868</xdr:rowOff>
    </xdr:from>
    <xdr:to>
      <xdr:col>29</xdr:col>
      <xdr:colOff>127000</xdr:colOff>
      <xdr:row>17</xdr:row>
      <xdr:rowOff>54479</xdr:rowOff>
    </xdr:to>
    <xdr:cxnSp macro="">
      <xdr:nvCxnSpPr>
        <xdr:cNvPr id="52" name="直線コネクタ 51"/>
        <xdr:cNvCxnSpPr/>
      </xdr:nvCxnSpPr>
      <xdr:spPr bwMode="auto">
        <a:xfrm>
          <a:off x="5003800" y="2993143"/>
          <a:ext cx="647700" cy="23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125901</xdr:rowOff>
    </xdr:from>
    <xdr:ext cx="762000" cy="259045"/>
    <xdr:sp macro="" textlink="">
      <xdr:nvSpPr>
        <xdr:cNvPr id="53" name="人口1人当たり決算額の推移平均値テキスト130"/>
        <xdr:cNvSpPr txBox="1"/>
      </xdr:nvSpPr>
      <xdr:spPr>
        <a:xfrm>
          <a:off x="5740400" y="2745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30868</xdr:rowOff>
    </xdr:from>
    <xdr:to>
      <xdr:col>26</xdr:col>
      <xdr:colOff>50800</xdr:colOff>
      <xdr:row>17</xdr:row>
      <xdr:rowOff>97995</xdr:rowOff>
    </xdr:to>
    <xdr:cxnSp macro="">
      <xdr:nvCxnSpPr>
        <xdr:cNvPr id="55" name="直線コネクタ 54"/>
        <xdr:cNvCxnSpPr/>
      </xdr:nvCxnSpPr>
      <xdr:spPr bwMode="auto">
        <a:xfrm flipV="1">
          <a:off x="4305300" y="2993143"/>
          <a:ext cx="698500" cy="67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78048</xdr:rowOff>
    </xdr:from>
    <xdr:ext cx="736600" cy="259045"/>
    <xdr:sp macro="" textlink="">
      <xdr:nvSpPr>
        <xdr:cNvPr id="57" name="テキスト ボックス 56"/>
        <xdr:cNvSpPr txBox="1"/>
      </xdr:nvSpPr>
      <xdr:spPr>
        <a:xfrm>
          <a:off x="4622800" y="269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97995</xdr:rowOff>
    </xdr:from>
    <xdr:to>
      <xdr:col>22</xdr:col>
      <xdr:colOff>114300</xdr:colOff>
      <xdr:row>17</xdr:row>
      <xdr:rowOff>109474</xdr:rowOff>
    </xdr:to>
    <xdr:cxnSp macro="">
      <xdr:nvCxnSpPr>
        <xdr:cNvPr id="58" name="直線コネクタ 57"/>
        <xdr:cNvCxnSpPr/>
      </xdr:nvCxnSpPr>
      <xdr:spPr bwMode="auto">
        <a:xfrm flipV="1">
          <a:off x="3606800" y="3060270"/>
          <a:ext cx="698500" cy="11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101120</xdr:rowOff>
    </xdr:from>
    <xdr:ext cx="762000" cy="259045"/>
    <xdr:sp macro="" textlink="">
      <xdr:nvSpPr>
        <xdr:cNvPr id="60" name="テキスト ボックス 59"/>
        <xdr:cNvSpPr txBox="1"/>
      </xdr:nvSpPr>
      <xdr:spPr>
        <a:xfrm>
          <a:off x="39243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109474</xdr:rowOff>
    </xdr:from>
    <xdr:to>
      <xdr:col>18</xdr:col>
      <xdr:colOff>177800</xdr:colOff>
      <xdr:row>17</xdr:row>
      <xdr:rowOff>126064</xdr:rowOff>
    </xdr:to>
    <xdr:cxnSp macro="">
      <xdr:nvCxnSpPr>
        <xdr:cNvPr id="61" name="直線コネクタ 60"/>
        <xdr:cNvCxnSpPr/>
      </xdr:nvCxnSpPr>
      <xdr:spPr bwMode="auto">
        <a:xfrm flipV="1">
          <a:off x="2908300" y="3071749"/>
          <a:ext cx="698500" cy="16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112044</xdr:rowOff>
    </xdr:from>
    <xdr:ext cx="762000" cy="259045"/>
    <xdr:sp macro="" textlink="">
      <xdr:nvSpPr>
        <xdr:cNvPr id="63" name="テキスト ボックス 62"/>
        <xdr:cNvSpPr txBox="1"/>
      </xdr:nvSpPr>
      <xdr:spPr>
        <a:xfrm>
          <a:off x="32258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140880</xdr:rowOff>
    </xdr:from>
    <xdr:ext cx="762000" cy="259045"/>
    <xdr:sp macro="" textlink="">
      <xdr:nvSpPr>
        <xdr:cNvPr id="65" name="テキスト ボックス 64"/>
        <xdr:cNvSpPr txBox="1"/>
      </xdr:nvSpPr>
      <xdr:spPr>
        <a:xfrm>
          <a:off x="2527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3679</xdr:rowOff>
    </xdr:from>
    <xdr:to>
      <xdr:col>29</xdr:col>
      <xdr:colOff>177800</xdr:colOff>
      <xdr:row>17</xdr:row>
      <xdr:rowOff>105279</xdr:rowOff>
    </xdr:to>
    <xdr:sp macro="" textlink="">
      <xdr:nvSpPr>
        <xdr:cNvPr id="71" name="楕円 70"/>
        <xdr:cNvSpPr/>
      </xdr:nvSpPr>
      <xdr:spPr bwMode="auto">
        <a:xfrm>
          <a:off x="5600700" y="2965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147206</xdr:rowOff>
    </xdr:from>
    <xdr:ext cx="762000" cy="259045"/>
    <xdr:sp macro="" textlink="">
      <xdr:nvSpPr>
        <xdr:cNvPr id="72" name="人口1人当たり決算額の推移該当値テキスト130"/>
        <xdr:cNvSpPr txBox="1"/>
      </xdr:nvSpPr>
      <xdr:spPr>
        <a:xfrm>
          <a:off x="5740400" y="293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151518</xdr:rowOff>
    </xdr:from>
    <xdr:to>
      <xdr:col>26</xdr:col>
      <xdr:colOff>101600</xdr:colOff>
      <xdr:row>17</xdr:row>
      <xdr:rowOff>81668</xdr:rowOff>
    </xdr:to>
    <xdr:sp macro="" textlink="">
      <xdr:nvSpPr>
        <xdr:cNvPr id="73" name="楕円 72"/>
        <xdr:cNvSpPr/>
      </xdr:nvSpPr>
      <xdr:spPr bwMode="auto">
        <a:xfrm>
          <a:off x="4953000" y="2942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66445</xdr:rowOff>
    </xdr:from>
    <xdr:ext cx="736600" cy="259045"/>
    <xdr:sp macro="" textlink="">
      <xdr:nvSpPr>
        <xdr:cNvPr id="74" name="テキスト ボックス 73"/>
        <xdr:cNvSpPr txBox="1"/>
      </xdr:nvSpPr>
      <xdr:spPr>
        <a:xfrm>
          <a:off x="4622800" y="3028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47195</xdr:rowOff>
    </xdr:from>
    <xdr:to>
      <xdr:col>22</xdr:col>
      <xdr:colOff>165100</xdr:colOff>
      <xdr:row>17</xdr:row>
      <xdr:rowOff>148795</xdr:rowOff>
    </xdr:to>
    <xdr:sp macro="" textlink="">
      <xdr:nvSpPr>
        <xdr:cNvPr id="75" name="楕円 74"/>
        <xdr:cNvSpPr/>
      </xdr:nvSpPr>
      <xdr:spPr bwMode="auto">
        <a:xfrm>
          <a:off x="4254500" y="3009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133572</xdr:rowOff>
    </xdr:from>
    <xdr:ext cx="762000" cy="259045"/>
    <xdr:sp macro="" textlink="">
      <xdr:nvSpPr>
        <xdr:cNvPr id="76" name="テキスト ボックス 75"/>
        <xdr:cNvSpPr txBox="1"/>
      </xdr:nvSpPr>
      <xdr:spPr>
        <a:xfrm>
          <a:off x="3924300" y="309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58674</xdr:rowOff>
    </xdr:from>
    <xdr:to>
      <xdr:col>19</xdr:col>
      <xdr:colOff>38100</xdr:colOff>
      <xdr:row>17</xdr:row>
      <xdr:rowOff>160274</xdr:rowOff>
    </xdr:to>
    <xdr:sp macro="" textlink="">
      <xdr:nvSpPr>
        <xdr:cNvPr id="77" name="楕円 76"/>
        <xdr:cNvSpPr/>
      </xdr:nvSpPr>
      <xdr:spPr bwMode="auto">
        <a:xfrm>
          <a:off x="3556000" y="3020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145051</xdr:rowOff>
    </xdr:from>
    <xdr:ext cx="762000" cy="259045"/>
    <xdr:sp macro="" textlink="">
      <xdr:nvSpPr>
        <xdr:cNvPr id="78" name="テキスト ボックス 77"/>
        <xdr:cNvSpPr txBox="1"/>
      </xdr:nvSpPr>
      <xdr:spPr>
        <a:xfrm>
          <a:off x="3225800" y="310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75264</xdr:rowOff>
    </xdr:from>
    <xdr:to>
      <xdr:col>15</xdr:col>
      <xdr:colOff>101600</xdr:colOff>
      <xdr:row>18</xdr:row>
      <xdr:rowOff>5414</xdr:rowOff>
    </xdr:to>
    <xdr:sp macro="" textlink="">
      <xdr:nvSpPr>
        <xdr:cNvPr id="79" name="楕円 78"/>
        <xdr:cNvSpPr/>
      </xdr:nvSpPr>
      <xdr:spPr bwMode="auto">
        <a:xfrm>
          <a:off x="2857500" y="3037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161641</xdr:rowOff>
    </xdr:from>
    <xdr:ext cx="762000" cy="259045"/>
    <xdr:sp macro="" textlink="">
      <xdr:nvSpPr>
        <xdr:cNvPr id="80" name="テキスト ボックス 79"/>
        <xdr:cNvSpPr txBox="1"/>
      </xdr:nvSpPr>
      <xdr:spPr>
        <a:xfrm>
          <a:off x="2527300" y="31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18758</xdr:rowOff>
    </xdr:from>
    <xdr:to>
      <xdr:col>29</xdr:col>
      <xdr:colOff>127000</xdr:colOff>
      <xdr:row>36</xdr:row>
      <xdr:rowOff>41732</xdr:rowOff>
    </xdr:to>
    <xdr:cxnSp macro="">
      <xdr:nvCxnSpPr>
        <xdr:cNvPr id="113" name="直線コネクタ 112"/>
        <xdr:cNvCxnSpPr/>
      </xdr:nvCxnSpPr>
      <xdr:spPr bwMode="auto">
        <a:xfrm flipV="1">
          <a:off x="5003800" y="6972008"/>
          <a:ext cx="647700" cy="22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328585</xdr:rowOff>
    </xdr:from>
    <xdr:ext cx="762000" cy="259045"/>
    <xdr:sp macro="" textlink="">
      <xdr:nvSpPr>
        <xdr:cNvPr id="114" name="人口1人当たり決算額の推移平均値テキスト445"/>
        <xdr:cNvSpPr txBox="1"/>
      </xdr:nvSpPr>
      <xdr:spPr>
        <a:xfrm>
          <a:off x="5740400" y="6596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304565</xdr:rowOff>
    </xdr:from>
    <xdr:to>
      <xdr:col>26</xdr:col>
      <xdr:colOff>50800</xdr:colOff>
      <xdr:row>36</xdr:row>
      <xdr:rowOff>41732</xdr:rowOff>
    </xdr:to>
    <xdr:cxnSp macro="">
      <xdr:nvCxnSpPr>
        <xdr:cNvPr id="116" name="直線コネクタ 115"/>
        <xdr:cNvCxnSpPr/>
      </xdr:nvCxnSpPr>
      <xdr:spPr bwMode="auto">
        <a:xfrm>
          <a:off x="4305300" y="6914915"/>
          <a:ext cx="698500" cy="80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248328</xdr:rowOff>
    </xdr:from>
    <xdr:ext cx="736600" cy="259045"/>
    <xdr:sp macro="" textlink="">
      <xdr:nvSpPr>
        <xdr:cNvPr id="118" name="テキスト ボックス 117"/>
        <xdr:cNvSpPr txBox="1"/>
      </xdr:nvSpPr>
      <xdr:spPr>
        <a:xfrm>
          <a:off x="4622800" y="651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280715</xdr:rowOff>
    </xdr:from>
    <xdr:to>
      <xdr:col>22</xdr:col>
      <xdr:colOff>114300</xdr:colOff>
      <xdr:row>35</xdr:row>
      <xdr:rowOff>304565</xdr:rowOff>
    </xdr:to>
    <xdr:cxnSp macro="">
      <xdr:nvCxnSpPr>
        <xdr:cNvPr id="119" name="直線コネクタ 118"/>
        <xdr:cNvCxnSpPr/>
      </xdr:nvCxnSpPr>
      <xdr:spPr bwMode="auto">
        <a:xfrm>
          <a:off x="3606800" y="6891065"/>
          <a:ext cx="698500" cy="23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245451</xdr:rowOff>
    </xdr:from>
    <xdr:ext cx="762000" cy="259045"/>
    <xdr:sp macro="" textlink="">
      <xdr:nvSpPr>
        <xdr:cNvPr id="121" name="テキスト ボックス 120"/>
        <xdr:cNvSpPr txBox="1"/>
      </xdr:nvSpPr>
      <xdr:spPr>
        <a:xfrm>
          <a:off x="3924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280715</xdr:rowOff>
    </xdr:from>
    <xdr:to>
      <xdr:col>18</xdr:col>
      <xdr:colOff>177800</xdr:colOff>
      <xdr:row>35</xdr:row>
      <xdr:rowOff>316776</xdr:rowOff>
    </xdr:to>
    <xdr:cxnSp macro="">
      <xdr:nvCxnSpPr>
        <xdr:cNvPr id="122" name="直線コネクタ 121"/>
        <xdr:cNvCxnSpPr/>
      </xdr:nvCxnSpPr>
      <xdr:spPr bwMode="auto">
        <a:xfrm flipV="1">
          <a:off x="2908300" y="6891065"/>
          <a:ext cx="698500" cy="36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232135</xdr:rowOff>
    </xdr:from>
    <xdr:ext cx="762000" cy="259045"/>
    <xdr:sp macro="" textlink="">
      <xdr:nvSpPr>
        <xdr:cNvPr id="124" name="テキスト ボックス 123"/>
        <xdr:cNvSpPr txBox="1"/>
      </xdr:nvSpPr>
      <xdr:spPr>
        <a:xfrm>
          <a:off x="32258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193730</xdr:rowOff>
    </xdr:from>
    <xdr:ext cx="762000" cy="259045"/>
    <xdr:sp macro="" textlink="">
      <xdr:nvSpPr>
        <xdr:cNvPr id="126" name="テキスト ボックス 125"/>
        <xdr:cNvSpPr txBox="1"/>
      </xdr:nvSpPr>
      <xdr:spPr>
        <a:xfrm>
          <a:off x="2527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310858</xdr:rowOff>
    </xdr:from>
    <xdr:to>
      <xdr:col>29</xdr:col>
      <xdr:colOff>177800</xdr:colOff>
      <xdr:row>36</xdr:row>
      <xdr:rowOff>69558</xdr:rowOff>
    </xdr:to>
    <xdr:sp macro="" textlink="">
      <xdr:nvSpPr>
        <xdr:cNvPr id="132" name="楕円 131"/>
        <xdr:cNvSpPr/>
      </xdr:nvSpPr>
      <xdr:spPr bwMode="auto">
        <a:xfrm>
          <a:off x="5600700" y="6921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282935</xdr:rowOff>
    </xdr:from>
    <xdr:ext cx="762000" cy="259045"/>
    <xdr:sp macro="" textlink="">
      <xdr:nvSpPr>
        <xdr:cNvPr id="133" name="人口1人当たり決算額の推移該当値テキスト445"/>
        <xdr:cNvSpPr txBox="1"/>
      </xdr:nvSpPr>
      <xdr:spPr>
        <a:xfrm>
          <a:off x="5740400" y="689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333832</xdr:rowOff>
    </xdr:from>
    <xdr:to>
      <xdr:col>26</xdr:col>
      <xdr:colOff>101600</xdr:colOff>
      <xdr:row>36</xdr:row>
      <xdr:rowOff>92532</xdr:rowOff>
    </xdr:to>
    <xdr:sp macro="" textlink="">
      <xdr:nvSpPr>
        <xdr:cNvPr id="134" name="楕円 133"/>
        <xdr:cNvSpPr/>
      </xdr:nvSpPr>
      <xdr:spPr bwMode="auto">
        <a:xfrm>
          <a:off x="4953000" y="6944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77309</xdr:rowOff>
    </xdr:from>
    <xdr:ext cx="736600" cy="259045"/>
    <xdr:sp macro="" textlink="">
      <xdr:nvSpPr>
        <xdr:cNvPr id="135" name="テキスト ボックス 134"/>
        <xdr:cNvSpPr txBox="1"/>
      </xdr:nvSpPr>
      <xdr:spPr>
        <a:xfrm>
          <a:off x="4622800" y="7030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253765</xdr:rowOff>
    </xdr:from>
    <xdr:to>
      <xdr:col>22</xdr:col>
      <xdr:colOff>165100</xdr:colOff>
      <xdr:row>36</xdr:row>
      <xdr:rowOff>12465</xdr:rowOff>
    </xdr:to>
    <xdr:sp macro="" textlink="">
      <xdr:nvSpPr>
        <xdr:cNvPr id="136" name="楕円 135"/>
        <xdr:cNvSpPr/>
      </xdr:nvSpPr>
      <xdr:spPr bwMode="auto">
        <a:xfrm>
          <a:off x="4254500" y="686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340142</xdr:rowOff>
    </xdr:from>
    <xdr:ext cx="762000" cy="259045"/>
    <xdr:sp macro="" textlink="">
      <xdr:nvSpPr>
        <xdr:cNvPr id="137" name="テキスト ボックス 136"/>
        <xdr:cNvSpPr txBox="1"/>
      </xdr:nvSpPr>
      <xdr:spPr>
        <a:xfrm>
          <a:off x="3924300" y="695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229915</xdr:rowOff>
    </xdr:from>
    <xdr:to>
      <xdr:col>19</xdr:col>
      <xdr:colOff>38100</xdr:colOff>
      <xdr:row>35</xdr:row>
      <xdr:rowOff>331515</xdr:rowOff>
    </xdr:to>
    <xdr:sp macro="" textlink="">
      <xdr:nvSpPr>
        <xdr:cNvPr id="138" name="楕円 137"/>
        <xdr:cNvSpPr/>
      </xdr:nvSpPr>
      <xdr:spPr bwMode="auto">
        <a:xfrm>
          <a:off x="3556000" y="6840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316292</xdr:rowOff>
    </xdr:from>
    <xdr:ext cx="762000" cy="259045"/>
    <xdr:sp macro="" textlink="">
      <xdr:nvSpPr>
        <xdr:cNvPr id="139" name="テキスト ボックス 138"/>
        <xdr:cNvSpPr txBox="1"/>
      </xdr:nvSpPr>
      <xdr:spPr>
        <a:xfrm>
          <a:off x="3225800" y="692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265976</xdr:rowOff>
    </xdr:from>
    <xdr:to>
      <xdr:col>15</xdr:col>
      <xdr:colOff>101600</xdr:colOff>
      <xdr:row>36</xdr:row>
      <xdr:rowOff>24676</xdr:rowOff>
    </xdr:to>
    <xdr:sp macro="" textlink="">
      <xdr:nvSpPr>
        <xdr:cNvPr id="140" name="楕円 139"/>
        <xdr:cNvSpPr/>
      </xdr:nvSpPr>
      <xdr:spPr bwMode="auto">
        <a:xfrm>
          <a:off x="2857500" y="6876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9453</xdr:rowOff>
    </xdr:from>
    <xdr:ext cx="762000" cy="259045"/>
    <xdr:sp macro="" textlink="">
      <xdr:nvSpPr>
        <xdr:cNvPr id="141" name="テキスト ボックス 140"/>
        <xdr:cNvSpPr txBox="1"/>
      </xdr:nvSpPr>
      <xdr:spPr>
        <a:xfrm>
          <a:off x="2527300" y="696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16,732
16,650
28.07
8,950,906
8,717,506
233,400
4,242,261
5,879,066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33147</xdr:rowOff>
    </xdr:from>
    <xdr:to>
      <xdr:col>24</xdr:col>
      <xdr:colOff>63500</xdr:colOff>
      <xdr:row>35</xdr:row>
      <xdr:rowOff>47434</xdr:rowOff>
    </xdr:to>
    <xdr:cxnSp macro="">
      <xdr:nvCxnSpPr>
        <xdr:cNvPr id="61" name="直線コネクタ 60"/>
        <xdr:cNvCxnSpPr/>
      </xdr:nvCxnSpPr>
      <xdr:spPr>
        <a:xfrm>
          <a:off x="3797300" y="6033897"/>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16298</xdr:rowOff>
    </xdr:from>
    <xdr:ext cx="534377" cy="259045"/>
    <xdr:sp macro="" textlink="">
      <xdr:nvSpPr>
        <xdr:cNvPr id="62" name="人件費平均値テキスト"/>
        <xdr:cNvSpPr txBox="1"/>
      </xdr:nvSpPr>
      <xdr:spPr>
        <a:xfrm>
          <a:off x="4686300" y="601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33147</xdr:rowOff>
    </xdr:from>
    <xdr:to>
      <xdr:col>19</xdr:col>
      <xdr:colOff>177800</xdr:colOff>
      <xdr:row>35</xdr:row>
      <xdr:rowOff>80874</xdr:rowOff>
    </xdr:to>
    <xdr:cxnSp macro="">
      <xdr:nvCxnSpPr>
        <xdr:cNvPr id="64" name="直線コネクタ 63"/>
        <xdr:cNvCxnSpPr/>
      </xdr:nvCxnSpPr>
      <xdr:spPr>
        <a:xfrm flipV="1">
          <a:off x="2908300" y="6033897"/>
          <a:ext cx="889000" cy="4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138587</xdr:rowOff>
    </xdr:from>
    <xdr:ext cx="534377" cy="259045"/>
    <xdr:sp macro="" textlink="">
      <xdr:nvSpPr>
        <xdr:cNvPr id="66" name="テキスト ボックス 65"/>
        <xdr:cNvSpPr txBox="1"/>
      </xdr:nvSpPr>
      <xdr:spPr>
        <a:xfrm>
          <a:off x="3530111" y="6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71818</xdr:rowOff>
    </xdr:from>
    <xdr:to>
      <xdr:col>15</xdr:col>
      <xdr:colOff>50800</xdr:colOff>
      <xdr:row>35</xdr:row>
      <xdr:rowOff>80874</xdr:rowOff>
    </xdr:to>
    <xdr:cxnSp macro="">
      <xdr:nvCxnSpPr>
        <xdr:cNvPr id="67" name="直線コネクタ 66"/>
        <xdr:cNvCxnSpPr/>
      </xdr:nvCxnSpPr>
      <xdr:spPr>
        <a:xfrm>
          <a:off x="2019300" y="6072568"/>
          <a:ext cx="889000" cy="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142752</xdr:rowOff>
    </xdr:from>
    <xdr:ext cx="534377" cy="259045"/>
    <xdr:sp macro="" textlink="">
      <xdr:nvSpPr>
        <xdr:cNvPr id="69" name="テキスト ボックス 68"/>
        <xdr:cNvSpPr txBox="1"/>
      </xdr:nvSpPr>
      <xdr:spPr>
        <a:xfrm>
          <a:off x="2641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57290</xdr:rowOff>
    </xdr:from>
    <xdr:to>
      <xdr:col>10</xdr:col>
      <xdr:colOff>114300</xdr:colOff>
      <xdr:row>35</xdr:row>
      <xdr:rowOff>71818</xdr:rowOff>
    </xdr:to>
    <xdr:cxnSp macro="">
      <xdr:nvCxnSpPr>
        <xdr:cNvPr id="70" name="直線コネクタ 69"/>
        <xdr:cNvCxnSpPr/>
      </xdr:nvCxnSpPr>
      <xdr:spPr>
        <a:xfrm>
          <a:off x="1130300" y="6058040"/>
          <a:ext cx="889000" cy="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136199</xdr:rowOff>
    </xdr:from>
    <xdr:ext cx="534377" cy="259045"/>
    <xdr:sp macro="" textlink="">
      <xdr:nvSpPr>
        <xdr:cNvPr id="72" name="テキスト ボックス 71"/>
        <xdr:cNvSpPr txBox="1"/>
      </xdr:nvSpPr>
      <xdr:spPr>
        <a:xfrm>
          <a:off x="1752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165130</xdr:rowOff>
    </xdr:from>
    <xdr:ext cx="534377" cy="259045"/>
    <xdr:sp macro="" textlink="">
      <xdr:nvSpPr>
        <xdr:cNvPr id="74" name="テキスト ボックス 73"/>
        <xdr:cNvSpPr txBox="1"/>
      </xdr:nvSpPr>
      <xdr:spPr>
        <a:xfrm>
          <a:off x="863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168084</xdr:rowOff>
    </xdr:from>
    <xdr:to>
      <xdr:col>24</xdr:col>
      <xdr:colOff>114300</xdr:colOff>
      <xdr:row>35</xdr:row>
      <xdr:rowOff>98234</xdr:rowOff>
    </xdr:to>
    <xdr:sp macro="" textlink="">
      <xdr:nvSpPr>
        <xdr:cNvPr id="80" name="楕円 79"/>
        <xdr:cNvSpPr/>
      </xdr:nvSpPr>
      <xdr:spPr>
        <a:xfrm>
          <a:off x="4584700" y="599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19511</xdr:rowOff>
    </xdr:from>
    <xdr:ext cx="534377" cy="259045"/>
    <xdr:sp macro="" textlink="">
      <xdr:nvSpPr>
        <xdr:cNvPr id="81" name="人件費該当値テキスト"/>
        <xdr:cNvSpPr txBox="1"/>
      </xdr:nvSpPr>
      <xdr:spPr>
        <a:xfrm>
          <a:off x="4686300" y="584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153797</xdr:rowOff>
    </xdr:from>
    <xdr:to>
      <xdr:col>20</xdr:col>
      <xdr:colOff>38100</xdr:colOff>
      <xdr:row>35</xdr:row>
      <xdr:rowOff>83947</xdr:rowOff>
    </xdr:to>
    <xdr:sp macro="" textlink="">
      <xdr:nvSpPr>
        <xdr:cNvPr id="82" name="楕円 81"/>
        <xdr:cNvSpPr/>
      </xdr:nvSpPr>
      <xdr:spPr>
        <a:xfrm>
          <a:off x="3746500" y="598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100474</xdr:rowOff>
    </xdr:from>
    <xdr:ext cx="534377" cy="259045"/>
    <xdr:sp macro="" textlink="">
      <xdr:nvSpPr>
        <xdr:cNvPr id="83" name="テキスト ボックス 82"/>
        <xdr:cNvSpPr txBox="1"/>
      </xdr:nvSpPr>
      <xdr:spPr>
        <a:xfrm>
          <a:off x="3530111" y="575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30074</xdr:rowOff>
    </xdr:from>
    <xdr:to>
      <xdr:col>15</xdr:col>
      <xdr:colOff>101600</xdr:colOff>
      <xdr:row>35</xdr:row>
      <xdr:rowOff>131674</xdr:rowOff>
    </xdr:to>
    <xdr:sp macro="" textlink="">
      <xdr:nvSpPr>
        <xdr:cNvPr id="84" name="楕円 83"/>
        <xdr:cNvSpPr/>
      </xdr:nvSpPr>
      <xdr:spPr>
        <a:xfrm>
          <a:off x="2857500" y="603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148201</xdr:rowOff>
    </xdr:from>
    <xdr:ext cx="534377" cy="259045"/>
    <xdr:sp macro="" textlink="">
      <xdr:nvSpPr>
        <xdr:cNvPr id="85" name="テキスト ボックス 84"/>
        <xdr:cNvSpPr txBox="1"/>
      </xdr:nvSpPr>
      <xdr:spPr>
        <a:xfrm>
          <a:off x="2641111" y="580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21018</xdr:rowOff>
    </xdr:from>
    <xdr:to>
      <xdr:col>10</xdr:col>
      <xdr:colOff>165100</xdr:colOff>
      <xdr:row>35</xdr:row>
      <xdr:rowOff>122618</xdr:rowOff>
    </xdr:to>
    <xdr:sp macro="" textlink="">
      <xdr:nvSpPr>
        <xdr:cNvPr id="86" name="楕円 85"/>
        <xdr:cNvSpPr/>
      </xdr:nvSpPr>
      <xdr:spPr>
        <a:xfrm>
          <a:off x="1968500" y="602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139145</xdr:rowOff>
    </xdr:from>
    <xdr:ext cx="534377" cy="259045"/>
    <xdr:sp macro="" textlink="">
      <xdr:nvSpPr>
        <xdr:cNvPr id="87" name="テキスト ボックス 86"/>
        <xdr:cNvSpPr txBox="1"/>
      </xdr:nvSpPr>
      <xdr:spPr>
        <a:xfrm>
          <a:off x="1752111" y="579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6490</xdr:rowOff>
    </xdr:from>
    <xdr:to>
      <xdr:col>6</xdr:col>
      <xdr:colOff>38100</xdr:colOff>
      <xdr:row>35</xdr:row>
      <xdr:rowOff>108090</xdr:rowOff>
    </xdr:to>
    <xdr:sp macro="" textlink="">
      <xdr:nvSpPr>
        <xdr:cNvPr id="88" name="楕円 87"/>
        <xdr:cNvSpPr/>
      </xdr:nvSpPr>
      <xdr:spPr>
        <a:xfrm>
          <a:off x="1079500" y="600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124617</xdr:rowOff>
    </xdr:from>
    <xdr:ext cx="534377" cy="259045"/>
    <xdr:sp macro="" textlink="">
      <xdr:nvSpPr>
        <xdr:cNvPr id="89" name="テキスト ボックス 88"/>
        <xdr:cNvSpPr txBox="1"/>
      </xdr:nvSpPr>
      <xdr:spPr>
        <a:xfrm>
          <a:off x="863111" y="578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138474</xdr:rowOff>
    </xdr:from>
    <xdr:to>
      <xdr:col>24</xdr:col>
      <xdr:colOff>63500</xdr:colOff>
      <xdr:row>58</xdr:row>
      <xdr:rowOff>140804</xdr:rowOff>
    </xdr:to>
    <xdr:cxnSp macro="">
      <xdr:nvCxnSpPr>
        <xdr:cNvPr id="120" name="直線コネクタ 119"/>
        <xdr:cNvCxnSpPr/>
      </xdr:nvCxnSpPr>
      <xdr:spPr>
        <a:xfrm flipV="1">
          <a:off x="3797300" y="10082574"/>
          <a:ext cx="838200" cy="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139929</xdr:rowOff>
    </xdr:from>
    <xdr:to>
      <xdr:col>19</xdr:col>
      <xdr:colOff>177800</xdr:colOff>
      <xdr:row>58</xdr:row>
      <xdr:rowOff>140804</xdr:rowOff>
    </xdr:to>
    <xdr:cxnSp macro="">
      <xdr:nvCxnSpPr>
        <xdr:cNvPr id="123" name="直線コネクタ 122"/>
        <xdr:cNvCxnSpPr/>
      </xdr:nvCxnSpPr>
      <xdr:spPr>
        <a:xfrm>
          <a:off x="2908300" y="10084029"/>
          <a:ext cx="889000" cy="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17918</xdr:rowOff>
    </xdr:from>
    <xdr:ext cx="534377" cy="259045"/>
    <xdr:sp macro="" textlink="">
      <xdr:nvSpPr>
        <xdr:cNvPr id="125" name="テキスト ボックス 124"/>
        <xdr:cNvSpPr txBox="1"/>
      </xdr:nvSpPr>
      <xdr:spPr>
        <a:xfrm>
          <a:off x="3530111" y="1013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139929</xdr:rowOff>
    </xdr:from>
    <xdr:to>
      <xdr:col>15</xdr:col>
      <xdr:colOff>50800</xdr:colOff>
      <xdr:row>58</xdr:row>
      <xdr:rowOff>145160</xdr:rowOff>
    </xdr:to>
    <xdr:cxnSp macro="">
      <xdr:nvCxnSpPr>
        <xdr:cNvPr id="126" name="直線コネクタ 125"/>
        <xdr:cNvCxnSpPr/>
      </xdr:nvCxnSpPr>
      <xdr:spPr>
        <a:xfrm flipV="1">
          <a:off x="2019300" y="10084029"/>
          <a:ext cx="889000" cy="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15430</xdr:rowOff>
    </xdr:from>
    <xdr:ext cx="534377" cy="259045"/>
    <xdr:sp macro="" textlink="">
      <xdr:nvSpPr>
        <xdr:cNvPr id="128" name="テキスト ボックス 127"/>
        <xdr:cNvSpPr txBox="1"/>
      </xdr:nvSpPr>
      <xdr:spPr>
        <a:xfrm>
          <a:off x="2641111" y="101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145160</xdr:rowOff>
    </xdr:from>
    <xdr:to>
      <xdr:col>10</xdr:col>
      <xdr:colOff>114300</xdr:colOff>
      <xdr:row>58</xdr:row>
      <xdr:rowOff>147022</xdr:rowOff>
    </xdr:to>
    <xdr:cxnSp macro="">
      <xdr:nvCxnSpPr>
        <xdr:cNvPr id="129" name="直線コネクタ 128"/>
        <xdr:cNvCxnSpPr/>
      </xdr:nvCxnSpPr>
      <xdr:spPr>
        <a:xfrm flipV="1">
          <a:off x="1130300" y="10089260"/>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26042</xdr:rowOff>
    </xdr:from>
    <xdr:ext cx="534377" cy="259045"/>
    <xdr:sp macro="" textlink="">
      <xdr:nvSpPr>
        <xdr:cNvPr id="131" name="テキスト ボックス 130"/>
        <xdr:cNvSpPr txBox="1"/>
      </xdr:nvSpPr>
      <xdr:spPr>
        <a:xfrm>
          <a:off x="1752111" y="101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25374</xdr:rowOff>
    </xdr:from>
    <xdr:ext cx="534377" cy="259045"/>
    <xdr:sp macro="" textlink="">
      <xdr:nvSpPr>
        <xdr:cNvPr id="133" name="テキスト ボックス 132"/>
        <xdr:cNvSpPr txBox="1"/>
      </xdr:nvSpPr>
      <xdr:spPr>
        <a:xfrm>
          <a:off x="863111" y="1014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87674</xdr:rowOff>
    </xdr:from>
    <xdr:to>
      <xdr:col>24</xdr:col>
      <xdr:colOff>114300</xdr:colOff>
      <xdr:row>59</xdr:row>
      <xdr:rowOff>17824</xdr:rowOff>
    </xdr:to>
    <xdr:sp macro="" textlink="">
      <xdr:nvSpPr>
        <xdr:cNvPr id="139" name="楕円 138"/>
        <xdr:cNvSpPr/>
      </xdr:nvSpPr>
      <xdr:spPr>
        <a:xfrm>
          <a:off x="4584700" y="1003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48688</xdr:rowOff>
    </xdr:from>
    <xdr:ext cx="534377" cy="259045"/>
    <xdr:sp macro="" textlink="">
      <xdr:nvSpPr>
        <xdr:cNvPr id="140" name="物件費該当値テキスト"/>
        <xdr:cNvSpPr txBox="1"/>
      </xdr:nvSpPr>
      <xdr:spPr>
        <a:xfrm>
          <a:off x="4686300" y="999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90004</xdr:rowOff>
    </xdr:from>
    <xdr:to>
      <xdr:col>20</xdr:col>
      <xdr:colOff>38100</xdr:colOff>
      <xdr:row>59</xdr:row>
      <xdr:rowOff>20154</xdr:rowOff>
    </xdr:to>
    <xdr:sp macro="" textlink="">
      <xdr:nvSpPr>
        <xdr:cNvPr id="141" name="楕円 140"/>
        <xdr:cNvSpPr/>
      </xdr:nvSpPr>
      <xdr:spPr>
        <a:xfrm>
          <a:off x="3746500" y="1003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36681</xdr:rowOff>
    </xdr:from>
    <xdr:ext cx="534377" cy="259045"/>
    <xdr:sp macro="" textlink="">
      <xdr:nvSpPr>
        <xdr:cNvPr id="142" name="テキスト ボックス 141"/>
        <xdr:cNvSpPr txBox="1"/>
      </xdr:nvSpPr>
      <xdr:spPr>
        <a:xfrm>
          <a:off x="3530111" y="980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89129</xdr:rowOff>
    </xdr:from>
    <xdr:to>
      <xdr:col>15</xdr:col>
      <xdr:colOff>101600</xdr:colOff>
      <xdr:row>59</xdr:row>
      <xdr:rowOff>19279</xdr:rowOff>
    </xdr:to>
    <xdr:sp macro="" textlink="">
      <xdr:nvSpPr>
        <xdr:cNvPr id="143" name="楕円 142"/>
        <xdr:cNvSpPr/>
      </xdr:nvSpPr>
      <xdr:spPr>
        <a:xfrm>
          <a:off x="2857500" y="1003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35806</xdr:rowOff>
    </xdr:from>
    <xdr:ext cx="534377" cy="259045"/>
    <xdr:sp macro="" textlink="">
      <xdr:nvSpPr>
        <xdr:cNvPr id="144" name="テキスト ボックス 143"/>
        <xdr:cNvSpPr txBox="1"/>
      </xdr:nvSpPr>
      <xdr:spPr>
        <a:xfrm>
          <a:off x="2641111" y="980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94360</xdr:rowOff>
    </xdr:from>
    <xdr:to>
      <xdr:col>10</xdr:col>
      <xdr:colOff>165100</xdr:colOff>
      <xdr:row>59</xdr:row>
      <xdr:rowOff>24510</xdr:rowOff>
    </xdr:to>
    <xdr:sp macro="" textlink="">
      <xdr:nvSpPr>
        <xdr:cNvPr id="145" name="楕円 144"/>
        <xdr:cNvSpPr/>
      </xdr:nvSpPr>
      <xdr:spPr>
        <a:xfrm>
          <a:off x="1968500" y="1003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41037</xdr:rowOff>
    </xdr:from>
    <xdr:ext cx="534377" cy="259045"/>
    <xdr:sp macro="" textlink="">
      <xdr:nvSpPr>
        <xdr:cNvPr id="146" name="テキスト ボックス 145"/>
        <xdr:cNvSpPr txBox="1"/>
      </xdr:nvSpPr>
      <xdr:spPr>
        <a:xfrm>
          <a:off x="1752111" y="98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96222</xdr:rowOff>
    </xdr:from>
    <xdr:to>
      <xdr:col>6</xdr:col>
      <xdr:colOff>38100</xdr:colOff>
      <xdr:row>59</xdr:row>
      <xdr:rowOff>26372</xdr:rowOff>
    </xdr:to>
    <xdr:sp macro="" textlink="">
      <xdr:nvSpPr>
        <xdr:cNvPr id="147" name="楕円 146"/>
        <xdr:cNvSpPr/>
      </xdr:nvSpPr>
      <xdr:spPr>
        <a:xfrm>
          <a:off x="1079500" y="100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42899</xdr:rowOff>
    </xdr:from>
    <xdr:ext cx="534377" cy="259045"/>
    <xdr:sp macro="" textlink="">
      <xdr:nvSpPr>
        <xdr:cNvPr id="148" name="テキスト ボックス 147"/>
        <xdr:cNvSpPr txBox="1"/>
      </xdr:nvSpPr>
      <xdr:spPr>
        <a:xfrm>
          <a:off x="863111" y="98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123317</xdr:rowOff>
    </xdr:from>
    <xdr:to>
      <xdr:col>24</xdr:col>
      <xdr:colOff>63500</xdr:colOff>
      <xdr:row>78</xdr:row>
      <xdr:rowOff>132118</xdr:rowOff>
    </xdr:to>
    <xdr:cxnSp macro="">
      <xdr:nvCxnSpPr>
        <xdr:cNvPr id="177" name="直線コネクタ 176"/>
        <xdr:cNvCxnSpPr/>
      </xdr:nvCxnSpPr>
      <xdr:spPr>
        <a:xfrm flipV="1">
          <a:off x="3797300" y="13496417"/>
          <a:ext cx="8382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132118</xdr:rowOff>
    </xdr:from>
    <xdr:to>
      <xdr:col>19</xdr:col>
      <xdr:colOff>177800</xdr:colOff>
      <xdr:row>78</xdr:row>
      <xdr:rowOff>155854</xdr:rowOff>
    </xdr:to>
    <xdr:cxnSp macro="">
      <xdr:nvCxnSpPr>
        <xdr:cNvPr id="180" name="直線コネクタ 179"/>
        <xdr:cNvCxnSpPr/>
      </xdr:nvCxnSpPr>
      <xdr:spPr>
        <a:xfrm flipV="1">
          <a:off x="2908300" y="13505218"/>
          <a:ext cx="8890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155321</xdr:rowOff>
    </xdr:from>
    <xdr:to>
      <xdr:col>15</xdr:col>
      <xdr:colOff>50800</xdr:colOff>
      <xdr:row>78</xdr:row>
      <xdr:rowOff>155854</xdr:rowOff>
    </xdr:to>
    <xdr:cxnSp macro="">
      <xdr:nvCxnSpPr>
        <xdr:cNvPr id="183" name="直線コネクタ 182"/>
        <xdr:cNvCxnSpPr/>
      </xdr:nvCxnSpPr>
      <xdr:spPr>
        <a:xfrm>
          <a:off x="2019300" y="13528421"/>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155321</xdr:rowOff>
    </xdr:from>
    <xdr:to>
      <xdr:col>10</xdr:col>
      <xdr:colOff>114300</xdr:colOff>
      <xdr:row>78</xdr:row>
      <xdr:rowOff>162179</xdr:rowOff>
    </xdr:to>
    <xdr:cxnSp macro="">
      <xdr:nvCxnSpPr>
        <xdr:cNvPr id="186" name="直線コネクタ 185"/>
        <xdr:cNvCxnSpPr/>
      </xdr:nvCxnSpPr>
      <xdr:spPr>
        <a:xfrm flipV="1">
          <a:off x="1130300" y="13528421"/>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74401</xdr:rowOff>
    </xdr:from>
    <xdr:ext cx="469744" cy="259045"/>
    <xdr:sp macro="" textlink="">
      <xdr:nvSpPr>
        <xdr:cNvPr id="188" name="テキスト ボックス 187"/>
        <xdr:cNvSpPr txBox="1"/>
      </xdr:nvSpPr>
      <xdr:spPr>
        <a:xfrm>
          <a:off x="1784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72517</xdr:rowOff>
    </xdr:from>
    <xdr:to>
      <xdr:col>24</xdr:col>
      <xdr:colOff>114300</xdr:colOff>
      <xdr:row>79</xdr:row>
      <xdr:rowOff>2667</xdr:rowOff>
    </xdr:to>
    <xdr:sp macro="" textlink="">
      <xdr:nvSpPr>
        <xdr:cNvPr id="196" name="楕円 195"/>
        <xdr:cNvSpPr/>
      </xdr:nvSpPr>
      <xdr:spPr>
        <a:xfrm>
          <a:off x="4584700" y="1344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158894</xdr:rowOff>
    </xdr:from>
    <xdr:ext cx="469744" cy="259045"/>
    <xdr:sp macro="" textlink="">
      <xdr:nvSpPr>
        <xdr:cNvPr id="197" name="維持補修費該当値テキスト"/>
        <xdr:cNvSpPr txBox="1"/>
      </xdr:nvSpPr>
      <xdr:spPr>
        <a:xfrm>
          <a:off x="4686300" y="1336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81318</xdr:rowOff>
    </xdr:from>
    <xdr:to>
      <xdr:col>20</xdr:col>
      <xdr:colOff>38100</xdr:colOff>
      <xdr:row>79</xdr:row>
      <xdr:rowOff>11468</xdr:rowOff>
    </xdr:to>
    <xdr:sp macro="" textlink="">
      <xdr:nvSpPr>
        <xdr:cNvPr id="198" name="楕円 197"/>
        <xdr:cNvSpPr/>
      </xdr:nvSpPr>
      <xdr:spPr>
        <a:xfrm>
          <a:off x="3746500" y="1345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2595</xdr:rowOff>
    </xdr:from>
    <xdr:ext cx="469744" cy="259045"/>
    <xdr:sp macro="" textlink="">
      <xdr:nvSpPr>
        <xdr:cNvPr id="199" name="テキスト ボックス 198"/>
        <xdr:cNvSpPr txBox="1"/>
      </xdr:nvSpPr>
      <xdr:spPr>
        <a:xfrm>
          <a:off x="3562428" y="13547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105054</xdr:rowOff>
    </xdr:from>
    <xdr:to>
      <xdr:col>15</xdr:col>
      <xdr:colOff>101600</xdr:colOff>
      <xdr:row>79</xdr:row>
      <xdr:rowOff>35204</xdr:rowOff>
    </xdr:to>
    <xdr:sp macro="" textlink="">
      <xdr:nvSpPr>
        <xdr:cNvPr id="200" name="楕円 199"/>
        <xdr:cNvSpPr/>
      </xdr:nvSpPr>
      <xdr:spPr>
        <a:xfrm>
          <a:off x="2857500" y="1347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26331</xdr:rowOff>
    </xdr:from>
    <xdr:ext cx="469744" cy="259045"/>
    <xdr:sp macro="" textlink="">
      <xdr:nvSpPr>
        <xdr:cNvPr id="201" name="テキスト ボックス 200"/>
        <xdr:cNvSpPr txBox="1"/>
      </xdr:nvSpPr>
      <xdr:spPr>
        <a:xfrm>
          <a:off x="2673428" y="13570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104521</xdr:rowOff>
    </xdr:from>
    <xdr:to>
      <xdr:col>10</xdr:col>
      <xdr:colOff>165100</xdr:colOff>
      <xdr:row>79</xdr:row>
      <xdr:rowOff>34671</xdr:rowOff>
    </xdr:to>
    <xdr:sp macro="" textlink="">
      <xdr:nvSpPr>
        <xdr:cNvPr id="202" name="楕円 201"/>
        <xdr:cNvSpPr/>
      </xdr:nvSpPr>
      <xdr:spPr>
        <a:xfrm>
          <a:off x="1968500" y="134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25798</xdr:rowOff>
    </xdr:from>
    <xdr:ext cx="469744" cy="259045"/>
    <xdr:sp macro="" textlink="">
      <xdr:nvSpPr>
        <xdr:cNvPr id="203" name="テキスト ボックス 202"/>
        <xdr:cNvSpPr txBox="1"/>
      </xdr:nvSpPr>
      <xdr:spPr>
        <a:xfrm>
          <a:off x="1784428" y="1357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111379</xdr:rowOff>
    </xdr:from>
    <xdr:to>
      <xdr:col>6</xdr:col>
      <xdr:colOff>38100</xdr:colOff>
      <xdr:row>79</xdr:row>
      <xdr:rowOff>41529</xdr:rowOff>
    </xdr:to>
    <xdr:sp macro="" textlink="">
      <xdr:nvSpPr>
        <xdr:cNvPr id="204" name="楕円 203"/>
        <xdr:cNvSpPr/>
      </xdr:nvSpPr>
      <xdr:spPr>
        <a:xfrm>
          <a:off x="1079500" y="134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32656</xdr:rowOff>
    </xdr:from>
    <xdr:ext cx="469744" cy="259045"/>
    <xdr:sp macro="" textlink="">
      <xdr:nvSpPr>
        <xdr:cNvPr id="205" name="テキスト ボックス 204"/>
        <xdr:cNvSpPr txBox="1"/>
      </xdr:nvSpPr>
      <xdr:spPr>
        <a:xfrm>
          <a:off x="895428" y="1357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2752</xdr:rowOff>
    </xdr:from>
    <xdr:to>
      <xdr:col>24</xdr:col>
      <xdr:colOff>63500</xdr:colOff>
      <xdr:row>91</xdr:row>
      <xdr:rowOff>42904</xdr:rowOff>
    </xdr:to>
    <xdr:cxnSp macro="">
      <xdr:nvCxnSpPr>
        <xdr:cNvPr id="237" name="直線コネクタ 236"/>
        <xdr:cNvCxnSpPr/>
      </xdr:nvCxnSpPr>
      <xdr:spPr>
        <a:xfrm>
          <a:off x="3797300" y="15604702"/>
          <a:ext cx="838200" cy="4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72731</xdr:rowOff>
    </xdr:from>
    <xdr:ext cx="534377" cy="259045"/>
    <xdr:sp macro="" textlink="">
      <xdr:nvSpPr>
        <xdr:cNvPr id="238" name="扶助費平均値テキスト"/>
        <xdr:cNvSpPr txBox="1"/>
      </xdr:nvSpPr>
      <xdr:spPr>
        <a:xfrm>
          <a:off x="4686300" y="16189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2752</xdr:rowOff>
    </xdr:from>
    <xdr:to>
      <xdr:col>19</xdr:col>
      <xdr:colOff>177800</xdr:colOff>
      <xdr:row>91</xdr:row>
      <xdr:rowOff>98062</xdr:rowOff>
    </xdr:to>
    <xdr:cxnSp macro="">
      <xdr:nvCxnSpPr>
        <xdr:cNvPr id="240" name="直線コネクタ 239"/>
        <xdr:cNvCxnSpPr/>
      </xdr:nvCxnSpPr>
      <xdr:spPr>
        <a:xfrm flipV="1">
          <a:off x="2908300" y="15604702"/>
          <a:ext cx="889000" cy="9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26604</xdr:rowOff>
    </xdr:from>
    <xdr:ext cx="534377" cy="259045"/>
    <xdr:sp macro="" textlink="">
      <xdr:nvSpPr>
        <xdr:cNvPr id="242" name="テキスト ボックス 241"/>
        <xdr:cNvSpPr txBox="1"/>
      </xdr:nvSpPr>
      <xdr:spPr>
        <a:xfrm>
          <a:off x="3530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98062</xdr:rowOff>
    </xdr:from>
    <xdr:to>
      <xdr:col>15</xdr:col>
      <xdr:colOff>50800</xdr:colOff>
      <xdr:row>91</xdr:row>
      <xdr:rowOff>156274</xdr:rowOff>
    </xdr:to>
    <xdr:cxnSp macro="">
      <xdr:nvCxnSpPr>
        <xdr:cNvPr id="243" name="直線コネクタ 242"/>
        <xdr:cNvCxnSpPr/>
      </xdr:nvCxnSpPr>
      <xdr:spPr>
        <a:xfrm flipV="1">
          <a:off x="2019300" y="15700012"/>
          <a:ext cx="889000" cy="5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50182</xdr:rowOff>
    </xdr:from>
    <xdr:ext cx="534377" cy="259045"/>
    <xdr:sp macro="" textlink="">
      <xdr:nvSpPr>
        <xdr:cNvPr id="245" name="テキスト ボックス 244"/>
        <xdr:cNvSpPr txBox="1"/>
      </xdr:nvSpPr>
      <xdr:spPr>
        <a:xfrm>
          <a:off x="2641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156274</xdr:rowOff>
    </xdr:from>
    <xdr:to>
      <xdr:col>10</xdr:col>
      <xdr:colOff>114300</xdr:colOff>
      <xdr:row>92</xdr:row>
      <xdr:rowOff>72672</xdr:rowOff>
    </xdr:to>
    <xdr:cxnSp macro="">
      <xdr:nvCxnSpPr>
        <xdr:cNvPr id="246" name="直線コネクタ 245"/>
        <xdr:cNvCxnSpPr/>
      </xdr:nvCxnSpPr>
      <xdr:spPr>
        <a:xfrm flipV="1">
          <a:off x="1130300" y="15758224"/>
          <a:ext cx="889000" cy="8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12447</xdr:rowOff>
    </xdr:from>
    <xdr:ext cx="534377" cy="259045"/>
    <xdr:sp macro="" textlink="">
      <xdr:nvSpPr>
        <xdr:cNvPr id="248" name="テキスト ボックス 247"/>
        <xdr:cNvSpPr txBox="1"/>
      </xdr:nvSpPr>
      <xdr:spPr>
        <a:xfrm>
          <a:off x="1752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170164</xdr:rowOff>
    </xdr:from>
    <xdr:ext cx="534377" cy="259045"/>
    <xdr:sp macro="" textlink="">
      <xdr:nvSpPr>
        <xdr:cNvPr id="250" name="テキスト ボックス 249"/>
        <xdr:cNvSpPr txBox="1"/>
      </xdr:nvSpPr>
      <xdr:spPr>
        <a:xfrm>
          <a:off x="863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163554</xdr:rowOff>
    </xdr:from>
    <xdr:to>
      <xdr:col>24</xdr:col>
      <xdr:colOff>114300</xdr:colOff>
      <xdr:row>91</xdr:row>
      <xdr:rowOff>93704</xdr:rowOff>
    </xdr:to>
    <xdr:sp macro="" textlink="">
      <xdr:nvSpPr>
        <xdr:cNvPr id="256" name="楕円 255"/>
        <xdr:cNvSpPr/>
      </xdr:nvSpPr>
      <xdr:spPr>
        <a:xfrm>
          <a:off x="4584700" y="1559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14981</xdr:rowOff>
    </xdr:from>
    <xdr:ext cx="599010" cy="259045"/>
    <xdr:sp macro="" textlink="">
      <xdr:nvSpPr>
        <xdr:cNvPr id="257" name="扶助費該当値テキスト"/>
        <xdr:cNvSpPr txBox="1"/>
      </xdr:nvSpPr>
      <xdr:spPr>
        <a:xfrm>
          <a:off x="4686300" y="154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123402</xdr:rowOff>
    </xdr:from>
    <xdr:to>
      <xdr:col>20</xdr:col>
      <xdr:colOff>38100</xdr:colOff>
      <xdr:row>91</xdr:row>
      <xdr:rowOff>53552</xdr:rowOff>
    </xdr:to>
    <xdr:sp macro="" textlink="">
      <xdr:nvSpPr>
        <xdr:cNvPr id="258" name="楕円 257"/>
        <xdr:cNvSpPr/>
      </xdr:nvSpPr>
      <xdr:spPr>
        <a:xfrm>
          <a:off x="3746500" y="1555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70079</xdr:rowOff>
    </xdr:from>
    <xdr:ext cx="599010" cy="259045"/>
    <xdr:sp macro="" textlink="">
      <xdr:nvSpPr>
        <xdr:cNvPr id="259" name="テキスト ボックス 258"/>
        <xdr:cNvSpPr txBox="1"/>
      </xdr:nvSpPr>
      <xdr:spPr>
        <a:xfrm>
          <a:off x="3497795" y="1532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47262</xdr:rowOff>
    </xdr:from>
    <xdr:to>
      <xdr:col>15</xdr:col>
      <xdr:colOff>101600</xdr:colOff>
      <xdr:row>91</xdr:row>
      <xdr:rowOff>148862</xdr:rowOff>
    </xdr:to>
    <xdr:sp macro="" textlink="">
      <xdr:nvSpPr>
        <xdr:cNvPr id="260" name="楕円 259"/>
        <xdr:cNvSpPr/>
      </xdr:nvSpPr>
      <xdr:spPr>
        <a:xfrm>
          <a:off x="2857500" y="1564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165389</xdr:rowOff>
    </xdr:from>
    <xdr:ext cx="599010" cy="259045"/>
    <xdr:sp macro="" textlink="">
      <xdr:nvSpPr>
        <xdr:cNvPr id="261" name="テキスト ボックス 260"/>
        <xdr:cNvSpPr txBox="1"/>
      </xdr:nvSpPr>
      <xdr:spPr>
        <a:xfrm>
          <a:off x="2608795" y="1542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105474</xdr:rowOff>
    </xdr:from>
    <xdr:to>
      <xdr:col>10</xdr:col>
      <xdr:colOff>165100</xdr:colOff>
      <xdr:row>92</xdr:row>
      <xdr:rowOff>35624</xdr:rowOff>
    </xdr:to>
    <xdr:sp macro="" textlink="">
      <xdr:nvSpPr>
        <xdr:cNvPr id="262" name="楕円 261"/>
        <xdr:cNvSpPr/>
      </xdr:nvSpPr>
      <xdr:spPr>
        <a:xfrm>
          <a:off x="1968500" y="1570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52151</xdr:rowOff>
    </xdr:from>
    <xdr:ext cx="599010" cy="259045"/>
    <xdr:sp macro="" textlink="">
      <xdr:nvSpPr>
        <xdr:cNvPr id="263" name="テキスト ボックス 262"/>
        <xdr:cNvSpPr txBox="1"/>
      </xdr:nvSpPr>
      <xdr:spPr>
        <a:xfrm>
          <a:off x="1719795" y="154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21872</xdr:rowOff>
    </xdr:from>
    <xdr:to>
      <xdr:col>6</xdr:col>
      <xdr:colOff>38100</xdr:colOff>
      <xdr:row>92</xdr:row>
      <xdr:rowOff>123472</xdr:rowOff>
    </xdr:to>
    <xdr:sp macro="" textlink="">
      <xdr:nvSpPr>
        <xdr:cNvPr id="264" name="楕円 263"/>
        <xdr:cNvSpPr/>
      </xdr:nvSpPr>
      <xdr:spPr>
        <a:xfrm>
          <a:off x="1079500" y="1579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139999</xdr:rowOff>
    </xdr:from>
    <xdr:ext cx="534377" cy="259045"/>
    <xdr:sp macro="" textlink="">
      <xdr:nvSpPr>
        <xdr:cNvPr id="265" name="テキスト ボックス 264"/>
        <xdr:cNvSpPr txBox="1"/>
      </xdr:nvSpPr>
      <xdr:spPr>
        <a:xfrm>
          <a:off x="863111" y="1557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124147</xdr:rowOff>
    </xdr:from>
    <xdr:to>
      <xdr:col>55</xdr:col>
      <xdr:colOff>0</xdr:colOff>
      <xdr:row>34</xdr:row>
      <xdr:rowOff>136499</xdr:rowOff>
    </xdr:to>
    <xdr:cxnSp macro="">
      <xdr:nvCxnSpPr>
        <xdr:cNvPr id="294" name="直線コネクタ 293"/>
        <xdr:cNvCxnSpPr/>
      </xdr:nvCxnSpPr>
      <xdr:spPr>
        <a:xfrm>
          <a:off x="9639300" y="5953447"/>
          <a:ext cx="838200" cy="1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126275</xdr:rowOff>
    </xdr:from>
    <xdr:ext cx="534377" cy="259045"/>
    <xdr:sp macro="" textlink="">
      <xdr:nvSpPr>
        <xdr:cNvPr id="295" name="補助費等平均値テキスト"/>
        <xdr:cNvSpPr txBox="1"/>
      </xdr:nvSpPr>
      <xdr:spPr>
        <a:xfrm>
          <a:off x="10528300" y="6127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107208</xdr:rowOff>
    </xdr:from>
    <xdr:to>
      <xdr:col>50</xdr:col>
      <xdr:colOff>114300</xdr:colOff>
      <xdr:row>34</xdr:row>
      <xdr:rowOff>124147</xdr:rowOff>
    </xdr:to>
    <xdr:cxnSp macro="">
      <xdr:nvCxnSpPr>
        <xdr:cNvPr id="297" name="直線コネクタ 296"/>
        <xdr:cNvCxnSpPr/>
      </xdr:nvCxnSpPr>
      <xdr:spPr>
        <a:xfrm>
          <a:off x="8750300" y="5936508"/>
          <a:ext cx="889000" cy="1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116552</xdr:rowOff>
    </xdr:from>
    <xdr:ext cx="534377" cy="259045"/>
    <xdr:sp macro="" textlink="">
      <xdr:nvSpPr>
        <xdr:cNvPr id="299" name="テキスト ボックス 298"/>
        <xdr:cNvSpPr txBox="1"/>
      </xdr:nvSpPr>
      <xdr:spPr>
        <a:xfrm>
          <a:off x="9372111" y="628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107208</xdr:rowOff>
    </xdr:from>
    <xdr:to>
      <xdr:col>45</xdr:col>
      <xdr:colOff>177800</xdr:colOff>
      <xdr:row>34</xdr:row>
      <xdr:rowOff>120353</xdr:rowOff>
    </xdr:to>
    <xdr:cxnSp macro="">
      <xdr:nvCxnSpPr>
        <xdr:cNvPr id="300" name="直線コネクタ 299"/>
        <xdr:cNvCxnSpPr/>
      </xdr:nvCxnSpPr>
      <xdr:spPr>
        <a:xfrm flipV="1">
          <a:off x="7861300" y="5936508"/>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120240</xdr:rowOff>
    </xdr:from>
    <xdr:ext cx="534377" cy="259045"/>
    <xdr:sp macro="" textlink="">
      <xdr:nvSpPr>
        <xdr:cNvPr id="302" name="テキスト ボックス 301"/>
        <xdr:cNvSpPr txBox="1"/>
      </xdr:nvSpPr>
      <xdr:spPr>
        <a:xfrm>
          <a:off x="8483111" y="62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120353</xdr:rowOff>
    </xdr:from>
    <xdr:to>
      <xdr:col>41</xdr:col>
      <xdr:colOff>50800</xdr:colOff>
      <xdr:row>35</xdr:row>
      <xdr:rowOff>29340</xdr:rowOff>
    </xdr:to>
    <xdr:cxnSp macro="">
      <xdr:nvCxnSpPr>
        <xdr:cNvPr id="303" name="直線コネクタ 302"/>
        <xdr:cNvCxnSpPr/>
      </xdr:nvCxnSpPr>
      <xdr:spPr>
        <a:xfrm flipV="1">
          <a:off x="6972300" y="5949653"/>
          <a:ext cx="889000" cy="8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137545</xdr:rowOff>
    </xdr:from>
    <xdr:ext cx="534377" cy="259045"/>
    <xdr:sp macro="" textlink="">
      <xdr:nvSpPr>
        <xdr:cNvPr id="305" name="テキスト ボックス 304"/>
        <xdr:cNvSpPr txBox="1"/>
      </xdr:nvSpPr>
      <xdr:spPr>
        <a:xfrm>
          <a:off x="7594111" y="63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140273</xdr:rowOff>
    </xdr:from>
    <xdr:ext cx="534377" cy="259045"/>
    <xdr:sp macro="" textlink="">
      <xdr:nvSpPr>
        <xdr:cNvPr id="307" name="テキスト ボックス 306"/>
        <xdr:cNvSpPr txBox="1"/>
      </xdr:nvSpPr>
      <xdr:spPr>
        <a:xfrm>
          <a:off x="6705111" y="63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85699</xdr:rowOff>
    </xdr:from>
    <xdr:to>
      <xdr:col>55</xdr:col>
      <xdr:colOff>50800</xdr:colOff>
      <xdr:row>35</xdr:row>
      <xdr:rowOff>15849</xdr:rowOff>
    </xdr:to>
    <xdr:sp macro="" textlink="">
      <xdr:nvSpPr>
        <xdr:cNvPr id="313" name="楕円 312"/>
        <xdr:cNvSpPr/>
      </xdr:nvSpPr>
      <xdr:spPr>
        <a:xfrm>
          <a:off x="10426700" y="591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108576</xdr:rowOff>
    </xdr:from>
    <xdr:ext cx="599010" cy="259045"/>
    <xdr:sp macro="" textlink="">
      <xdr:nvSpPr>
        <xdr:cNvPr id="314" name="補助費等該当値テキスト"/>
        <xdr:cNvSpPr txBox="1"/>
      </xdr:nvSpPr>
      <xdr:spPr>
        <a:xfrm>
          <a:off x="10528300" y="576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73347</xdr:rowOff>
    </xdr:from>
    <xdr:to>
      <xdr:col>50</xdr:col>
      <xdr:colOff>165100</xdr:colOff>
      <xdr:row>35</xdr:row>
      <xdr:rowOff>3497</xdr:rowOff>
    </xdr:to>
    <xdr:sp macro="" textlink="">
      <xdr:nvSpPr>
        <xdr:cNvPr id="315" name="楕円 314"/>
        <xdr:cNvSpPr/>
      </xdr:nvSpPr>
      <xdr:spPr>
        <a:xfrm>
          <a:off x="9588500" y="59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20024</xdr:rowOff>
    </xdr:from>
    <xdr:ext cx="599010" cy="259045"/>
    <xdr:sp macro="" textlink="">
      <xdr:nvSpPr>
        <xdr:cNvPr id="316" name="テキスト ボックス 315"/>
        <xdr:cNvSpPr txBox="1"/>
      </xdr:nvSpPr>
      <xdr:spPr>
        <a:xfrm>
          <a:off x="9339795" y="567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56408</xdr:rowOff>
    </xdr:from>
    <xdr:to>
      <xdr:col>46</xdr:col>
      <xdr:colOff>38100</xdr:colOff>
      <xdr:row>34</xdr:row>
      <xdr:rowOff>158008</xdr:rowOff>
    </xdr:to>
    <xdr:sp macro="" textlink="">
      <xdr:nvSpPr>
        <xdr:cNvPr id="317" name="楕円 316"/>
        <xdr:cNvSpPr/>
      </xdr:nvSpPr>
      <xdr:spPr>
        <a:xfrm>
          <a:off x="8699500" y="588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3085</xdr:rowOff>
    </xdr:from>
    <xdr:ext cx="599010" cy="259045"/>
    <xdr:sp macro="" textlink="">
      <xdr:nvSpPr>
        <xdr:cNvPr id="318" name="テキスト ボックス 317"/>
        <xdr:cNvSpPr txBox="1"/>
      </xdr:nvSpPr>
      <xdr:spPr>
        <a:xfrm>
          <a:off x="8450795" y="566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69553</xdr:rowOff>
    </xdr:from>
    <xdr:to>
      <xdr:col>41</xdr:col>
      <xdr:colOff>101600</xdr:colOff>
      <xdr:row>34</xdr:row>
      <xdr:rowOff>171153</xdr:rowOff>
    </xdr:to>
    <xdr:sp macro="" textlink="">
      <xdr:nvSpPr>
        <xdr:cNvPr id="319" name="楕円 318"/>
        <xdr:cNvSpPr/>
      </xdr:nvSpPr>
      <xdr:spPr>
        <a:xfrm>
          <a:off x="7810500" y="589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16230</xdr:rowOff>
    </xdr:from>
    <xdr:ext cx="599010" cy="259045"/>
    <xdr:sp macro="" textlink="">
      <xdr:nvSpPr>
        <xdr:cNvPr id="320" name="テキスト ボックス 319"/>
        <xdr:cNvSpPr txBox="1"/>
      </xdr:nvSpPr>
      <xdr:spPr>
        <a:xfrm>
          <a:off x="7561795" y="567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149990</xdr:rowOff>
    </xdr:from>
    <xdr:to>
      <xdr:col>36</xdr:col>
      <xdr:colOff>165100</xdr:colOff>
      <xdr:row>35</xdr:row>
      <xdr:rowOff>80140</xdr:rowOff>
    </xdr:to>
    <xdr:sp macro="" textlink="">
      <xdr:nvSpPr>
        <xdr:cNvPr id="321" name="楕円 320"/>
        <xdr:cNvSpPr/>
      </xdr:nvSpPr>
      <xdr:spPr>
        <a:xfrm>
          <a:off x="6921500" y="597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96667</xdr:rowOff>
    </xdr:from>
    <xdr:ext cx="534377" cy="259045"/>
    <xdr:sp macro="" textlink="">
      <xdr:nvSpPr>
        <xdr:cNvPr id="322" name="テキスト ボックス 321"/>
        <xdr:cNvSpPr txBox="1"/>
      </xdr:nvSpPr>
      <xdr:spPr>
        <a:xfrm>
          <a:off x="6705111" y="575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126971</xdr:rowOff>
    </xdr:from>
    <xdr:to>
      <xdr:col>55</xdr:col>
      <xdr:colOff>0</xdr:colOff>
      <xdr:row>57</xdr:row>
      <xdr:rowOff>163694</xdr:rowOff>
    </xdr:to>
    <xdr:cxnSp macro="">
      <xdr:nvCxnSpPr>
        <xdr:cNvPr id="349" name="直線コネクタ 348"/>
        <xdr:cNvCxnSpPr/>
      </xdr:nvCxnSpPr>
      <xdr:spPr>
        <a:xfrm>
          <a:off x="9639300" y="9899621"/>
          <a:ext cx="838200" cy="3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118749</xdr:rowOff>
    </xdr:from>
    <xdr:ext cx="534377" cy="259045"/>
    <xdr:sp macro="" textlink="">
      <xdr:nvSpPr>
        <xdr:cNvPr id="350" name="普通建設事業費平均値テキスト"/>
        <xdr:cNvSpPr txBox="1"/>
      </xdr:nvSpPr>
      <xdr:spPr>
        <a:xfrm>
          <a:off x="10528300" y="9548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125998</xdr:rowOff>
    </xdr:from>
    <xdr:to>
      <xdr:col>50</xdr:col>
      <xdr:colOff>114300</xdr:colOff>
      <xdr:row>57</xdr:row>
      <xdr:rowOff>126971</xdr:rowOff>
    </xdr:to>
    <xdr:cxnSp macro="">
      <xdr:nvCxnSpPr>
        <xdr:cNvPr id="352" name="直線コネクタ 351"/>
        <xdr:cNvCxnSpPr/>
      </xdr:nvCxnSpPr>
      <xdr:spPr>
        <a:xfrm>
          <a:off x="8750300" y="9898648"/>
          <a:ext cx="889000" cy="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70585</xdr:rowOff>
    </xdr:from>
    <xdr:ext cx="534377" cy="259045"/>
    <xdr:sp macro="" textlink="">
      <xdr:nvSpPr>
        <xdr:cNvPr id="354" name="テキスト ボックス 353"/>
        <xdr:cNvSpPr txBox="1"/>
      </xdr:nvSpPr>
      <xdr:spPr>
        <a:xfrm>
          <a:off x="9372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111175</xdr:rowOff>
    </xdr:from>
    <xdr:to>
      <xdr:col>45</xdr:col>
      <xdr:colOff>177800</xdr:colOff>
      <xdr:row>57</xdr:row>
      <xdr:rowOff>125998</xdr:rowOff>
    </xdr:to>
    <xdr:cxnSp macro="">
      <xdr:nvCxnSpPr>
        <xdr:cNvPr id="355" name="直線コネクタ 354"/>
        <xdr:cNvCxnSpPr/>
      </xdr:nvCxnSpPr>
      <xdr:spPr>
        <a:xfrm>
          <a:off x="7861300" y="9883825"/>
          <a:ext cx="889000" cy="1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70814</xdr:rowOff>
    </xdr:from>
    <xdr:ext cx="534377" cy="259045"/>
    <xdr:sp macro="" textlink="">
      <xdr:nvSpPr>
        <xdr:cNvPr id="357" name="テキスト ボックス 356"/>
        <xdr:cNvSpPr txBox="1"/>
      </xdr:nvSpPr>
      <xdr:spPr>
        <a:xfrm>
          <a:off x="8483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31069</xdr:rowOff>
    </xdr:from>
    <xdr:to>
      <xdr:col>41</xdr:col>
      <xdr:colOff>50800</xdr:colOff>
      <xdr:row>57</xdr:row>
      <xdr:rowOff>111175</xdr:rowOff>
    </xdr:to>
    <xdr:cxnSp macro="">
      <xdr:nvCxnSpPr>
        <xdr:cNvPr id="358" name="直線コネクタ 357"/>
        <xdr:cNvCxnSpPr/>
      </xdr:nvCxnSpPr>
      <xdr:spPr>
        <a:xfrm>
          <a:off x="6972300" y="9803719"/>
          <a:ext cx="889000" cy="8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60865</xdr:rowOff>
    </xdr:from>
    <xdr:ext cx="534377" cy="259045"/>
    <xdr:sp macro="" textlink="">
      <xdr:nvSpPr>
        <xdr:cNvPr id="360" name="テキスト ボックス 359"/>
        <xdr:cNvSpPr txBox="1"/>
      </xdr:nvSpPr>
      <xdr:spPr>
        <a:xfrm>
          <a:off x="7594111" y="949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160369</xdr:rowOff>
    </xdr:from>
    <xdr:ext cx="534377" cy="259045"/>
    <xdr:sp macro="" textlink="">
      <xdr:nvSpPr>
        <xdr:cNvPr id="362" name="テキスト ボックス 361"/>
        <xdr:cNvSpPr txBox="1"/>
      </xdr:nvSpPr>
      <xdr:spPr>
        <a:xfrm>
          <a:off x="6705111" y="941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112894</xdr:rowOff>
    </xdr:from>
    <xdr:to>
      <xdr:col>55</xdr:col>
      <xdr:colOff>50800</xdr:colOff>
      <xdr:row>58</xdr:row>
      <xdr:rowOff>43044</xdr:rowOff>
    </xdr:to>
    <xdr:sp macro="" textlink="">
      <xdr:nvSpPr>
        <xdr:cNvPr id="368" name="楕円 367"/>
        <xdr:cNvSpPr/>
      </xdr:nvSpPr>
      <xdr:spPr>
        <a:xfrm>
          <a:off x="10426700" y="988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27821</xdr:rowOff>
    </xdr:from>
    <xdr:ext cx="534377" cy="259045"/>
    <xdr:sp macro="" textlink="">
      <xdr:nvSpPr>
        <xdr:cNvPr id="369" name="普通建設事業費該当値テキスト"/>
        <xdr:cNvSpPr txBox="1"/>
      </xdr:nvSpPr>
      <xdr:spPr>
        <a:xfrm>
          <a:off x="10528300" y="980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76171</xdr:rowOff>
    </xdr:from>
    <xdr:to>
      <xdr:col>50</xdr:col>
      <xdr:colOff>165100</xdr:colOff>
      <xdr:row>58</xdr:row>
      <xdr:rowOff>6321</xdr:rowOff>
    </xdr:to>
    <xdr:sp macro="" textlink="">
      <xdr:nvSpPr>
        <xdr:cNvPr id="370" name="楕円 369"/>
        <xdr:cNvSpPr/>
      </xdr:nvSpPr>
      <xdr:spPr>
        <a:xfrm>
          <a:off x="9588500" y="984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168898</xdr:rowOff>
    </xdr:from>
    <xdr:ext cx="534377" cy="259045"/>
    <xdr:sp macro="" textlink="">
      <xdr:nvSpPr>
        <xdr:cNvPr id="371" name="テキスト ボックス 370"/>
        <xdr:cNvSpPr txBox="1"/>
      </xdr:nvSpPr>
      <xdr:spPr>
        <a:xfrm>
          <a:off x="9372111" y="994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75198</xdr:rowOff>
    </xdr:from>
    <xdr:to>
      <xdr:col>46</xdr:col>
      <xdr:colOff>38100</xdr:colOff>
      <xdr:row>58</xdr:row>
      <xdr:rowOff>5348</xdr:rowOff>
    </xdr:to>
    <xdr:sp macro="" textlink="">
      <xdr:nvSpPr>
        <xdr:cNvPr id="372" name="楕円 371"/>
        <xdr:cNvSpPr/>
      </xdr:nvSpPr>
      <xdr:spPr>
        <a:xfrm>
          <a:off x="8699500" y="984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167925</xdr:rowOff>
    </xdr:from>
    <xdr:ext cx="534377" cy="259045"/>
    <xdr:sp macro="" textlink="">
      <xdr:nvSpPr>
        <xdr:cNvPr id="373" name="テキスト ボックス 372"/>
        <xdr:cNvSpPr txBox="1"/>
      </xdr:nvSpPr>
      <xdr:spPr>
        <a:xfrm>
          <a:off x="8483111" y="994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60375</xdr:rowOff>
    </xdr:from>
    <xdr:to>
      <xdr:col>41</xdr:col>
      <xdr:colOff>101600</xdr:colOff>
      <xdr:row>57</xdr:row>
      <xdr:rowOff>161975</xdr:rowOff>
    </xdr:to>
    <xdr:sp macro="" textlink="">
      <xdr:nvSpPr>
        <xdr:cNvPr id="374" name="楕円 373"/>
        <xdr:cNvSpPr/>
      </xdr:nvSpPr>
      <xdr:spPr>
        <a:xfrm>
          <a:off x="7810500" y="983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153102</xdr:rowOff>
    </xdr:from>
    <xdr:ext cx="534377" cy="259045"/>
    <xdr:sp macro="" textlink="">
      <xdr:nvSpPr>
        <xdr:cNvPr id="375" name="テキスト ボックス 374"/>
        <xdr:cNvSpPr txBox="1"/>
      </xdr:nvSpPr>
      <xdr:spPr>
        <a:xfrm>
          <a:off x="7594111" y="992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151719</xdr:rowOff>
    </xdr:from>
    <xdr:to>
      <xdr:col>36</xdr:col>
      <xdr:colOff>165100</xdr:colOff>
      <xdr:row>57</xdr:row>
      <xdr:rowOff>81869</xdr:rowOff>
    </xdr:to>
    <xdr:sp macro="" textlink="">
      <xdr:nvSpPr>
        <xdr:cNvPr id="376" name="楕円 375"/>
        <xdr:cNvSpPr/>
      </xdr:nvSpPr>
      <xdr:spPr>
        <a:xfrm>
          <a:off x="6921500" y="975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72996</xdr:rowOff>
    </xdr:from>
    <xdr:ext cx="534377" cy="259045"/>
    <xdr:sp macro="" textlink="">
      <xdr:nvSpPr>
        <xdr:cNvPr id="377" name="テキスト ボックス 376"/>
        <xdr:cNvSpPr txBox="1"/>
      </xdr:nvSpPr>
      <xdr:spPr>
        <a:xfrm>
          <a:off x="6705111" y="984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50274</xdr:rowOff>
    </xdr:from>
    <xdr:to>
      <xdr:col>55</xdr:col>
      <xdr:colOff>0</xdr:colOff>
      <xdr:row>79</xdr:row>
      <xdr:rowOff>62683</xdr:rowOff>
    </xdr:to>
    <xdr:cxnSp macro="">
      <xdr:nvCxnSpPr>
        <xdr:cNvPr id="408" name="直線コネクタ 407"/>
        <xdr:cNvCxnSpPr/>
      </xdr:nvCxnSpPr>
      <xdr:spPr>
        <a:xfrm flipV="1">
          <a:off x="9639300" y="13594824"/>
          <a:ext cx="8382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7622</xdr:rowOff>
    </xdr:from>
    <xdr:ext cx="534377" cy="259045"/>
    <xdr:sp macro="" textlink="">
      <xdr:nvSpPr>
        <xdr:cNvPr id="409" name="普通建設事業費 （ うち新規整備　）平均値テキスト"/>
        <xdr:cNvSpPr txBox="1"/>
      </xdr:nvSpPr>
      <xdr:spPr>
        <a:xfrm>
          <a:off x="10528300" y="1320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62683</xdr:rowOff>
    </xdr:from>
    <xdr:to>
      <xdr:col>50</xdr:col>
      <xdr:colOff>114300</xdr:colOff>
      <xdr:row>79</xdr:row>
      <xdr:rowOff>84705</xdr:rowOff>
    </xdr:to>
    <xdr:cxnSp macro="">
      <xdr:nvCxnSpPr>
        <xdr:cNvPr id="411" name="直線コネクタ 410"/>
        <xdr:cNvCxnSpPr/>
      </xdr:nvCxnSpPr>
      <xdr:spPr>
        <a:xfrm flipV="1">
          <a:off x="8750300" y="13607233"/>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123643</xdr:rowOff>
    </xdr:from>
    <xdr:ext cx="534377" cy="259045"/>
    <xdr:sp macro="" textlink="">
      <xdr:nvSpPr>
        <xdr:cNvPr id="413" name="テキスト ボックス 412"/>
        <xdr:cNvSpPr txBox="1"/>
      </xdr:nvSpPr>
      <xdr:spPr>
        <a:xfrm>
          <a:off x="9372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40988</xdr:rowOff>
    </xdr:from>
    <xdr:to>
      <xdr:col>45</xdr:col>
      <xdr:colOff>177800</xdr:colOff>
      <xdr:row>79</xdr:row>
      <xdr:rowOff>84705</xdr:rowOff>
    </xdr:to>
    <xdr:cxnSp macro="">
      <xdr:nvCxnSpPr>
        <xdr:cNvPr id="414" name="直線コネクタ 413"/>
        <xdr:cNvCxnSpPr/>
      </xdr:nvCxnSpPr>
      <xdr:spPr>
        <a:xfrm>
          <a:off x="7861300" y="13585538"/>
          <a:ext cx="889000" cy="4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96787</xdr:rowOff>
    </xdr:from>
    <xdr:ext cx="534377" cy="259045"/>
    <xdr:sp macro="" textlink="">
      <xdr:nvSpPr>
        <xdr:cNvPr id="416" name="テキスト ボックス 415"/>
        <xdr:cNvSpPr txBox="1"/>
      </xdr:nvSpPr>
      <xdr:spPr>
        <a:xfrm>
          <a:off x="8483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29722</xdr:rowOff>
    </xdr:from>
    <xdr:to>
      <xdr:col>41</xdr:col>
      <xdr:colOff>50800</xdr:colOff>
      <xdr:row>79</xdr:row>
      <xdr:rowOff>40988</xdr:rowOff>
    </xdr:to>
    <xdr:cxnSp macro="">
      <xdr:nvCxnSpPr>
        <xdr:cNvPr id="417" name="直線コネクタ 416"/>
        <xdr:cNvCxnSpPr/>
      </xdr:nvCxnSpPr>
      <xdr:spPr>
        <a:xfrm>
          <a:off x="6972300" y="13574272"/>
          <a:ext cx="889000" cy="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4782</xdr:rowOff>
    </xdr:from>
    <xdr:ext cx="534377" cy="259045"/>
    <xdr:sp macro="" textlink="">
      <xdr:nvSpPr>
        <xdr:cNvPr id="419" name="テキスト ボックス 418"/>
        <xdr:cNvSpPr txBox="1"/>
      </xdr:nvSpPr>
      <xdr:spPr>
        <a:xfrm>
          <a:off x="7594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69399</xdr:rowOff>
    </xdr:from>
    <xdr:ext cx="534377" cy="259045"/>
    <xdr:sp macro="" textlink="">
      <xdr:nvSpPr>
        <xdr:cNvPr id="421" name="テキスト ボックス 420"/>
        <xdr:cNvSpPr txBox="1"/>
      </xdr:nvSpPr>
      <xdr:spPr>
        <a:xfrm>
          <a:off x="6705111" y="12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170924</xdr:rowOff>
    </xdr:from>
    <xdr:to>
      <xdr:col>55</xdr:col>
      <xdr:colOff>50800</xdr:colOff>
      <xdr:row>79</xdr:row>
      <xdr:rowOff>101074</xdr:rowOff>
    </xdr:to>
    <xdr:sp macro="" textlink="">
      <xdr:nvSpPr>
        <xdr:cNvPr id="427" name="楕円 426"/>
        <xdr:cNvSpPr/>
      </xdr:nvSpPr>
      <xdr:spPr>
        <a:xfrm>
          <a:off x="10426700" y="1354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85851</xdr:rowOff>
    </xdr:from>
    <xdr:ext cx="469744" cy="259045"/>
    <xdr:sp macro="" textlink="">
      <xdr:nvSpPr>
        <xdr:cNvPr id="428" name="普通建設事業費 （ うち新規整備　）該当値テキスト"/>
        <xdr:cNvSpPr txBox="1"/>
      </xdr:nvSpPr>
      <xdr:spPr>
        <a:xfrm>
          <a:off x="10528300" y="1345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11883</xdr:rowOff>
    </xdr:from>
    <xdr:to>
      <xdr:col>50</xdr:col>
      <xdr:colOff>165100</xdr:colOff>
      <xdr:row>79</xdr:row>
      <xdr:rowOff>113483</xdr:rowOff>
    </xdr:to>
    <xdr:sp macro="" textlink="">
      <xdr:nvSpPr>
        <xdr:cNvPr id="429" name="楕円 428"/>
        <xdr:cNvSpPr/>
      </xdr:nvSpPr>
      <xdr:spPr>
        <a:xfrm>
          <a:off x="9588500" y="135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104610</xdr:rowOff>
    </xdr:from>
    <xdr:ext cx="469744" cy="259045"/>
    <xdr:sp macro="" textlink="">
      <xdr:nvSpPr>
        <xdr:cNvPr id="430" name="テキスト ボックス 429"/>
        <xdr:cNvSpPr txBox="1"/>
      </xdr:nvSpPr>
      <xdr:spPr>
        <a:xfrm>
          <a:off x="9404428" y="136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33905</xdr:rowOff>
    </xdr:from>
    <xdr:to>
      <xdr:col>46</xdr:col>
      <xdr:colOff>38100</xdr:colOff>
      <xdr:row>79</xdr:row>
      <xdr:rowOff>135505</xdr:rowOff>
    </xdr:to>
    <xdr:sp macro="" textlink="">
      <xdr:nvSpPr>
        <xdr:cNvPr id="431" name="楕円 430"/>
        <xdr:cNvSpPr/>
      </xdr:nvSpPr>
      <xdr:spPr>
        <a:xfrm>
          <a:off x="8699500" y="1357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126632</xdr:rowOff>
    </xdr:from>
    <xdr:ext cx="469744" cy="259045"/>
    <xdr:sp macro="" textlink="">
      <xdr:nvSpPr>
        <xdr:cNvPr id="432" name="テキスト ボックス 431"/>
        <xdr:cNvSpPr txBox="1"/>
      </xdr:nvSpPr>
      <xdr:spPr>
        <a:xfrm>
          <a:off x="8515428" y="1367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161638</xdr:rowOff>
    </xdr:from>
    <xdr:to>
      <xdr:col>41</xdr:col>
      <xdr:colOff>101600</xdr:colOff>
      <xdr:row>79</xdr:row>
      <xdr:rowOff>91788</xdr:rowOff>
    </xdr:to>
    <xdr:sp macro="" textlink="">
      <xdr:nvSpPr>
        <xdr:cNvPr id="433" name="楕円 432"/>
        <xdr:cNvSpPr/>
      </xdr:nvSpPr>
      <xdr:spPr>
        <a:xfrm>
          <a:off x="7810500" y="135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82915</xdr:rowOff>
    </xdr:from>
    <xdr:ext cx="469744" cy="259045"/>
    <xdr:sp macro="" textlink="">
      <xdr:nvSpPr>
        <xdr:cNvPr id="434" name="テキスト ボックス 433"/>
        <xdr:cNvSpPr txBox="1"/>
      </xdr:nvSpPr>
      <xdr:spPr>
        <a:xfrm>
          <a:off x="7626428" y="1362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150372</xdr:rowOff>
    </xdr:from>
    <xdr:to>
      <xdr:col>36</xdr:col>
      <xdr:colOff>165100</xdr:colOff>
      <xdr:row>79</xdr:row>
      <xdr:rowOff>80522</xdr:rowOff>
    </xdr:to>
    <xdr:sp macro="" textlink="">
      <xdr:nvSpPr>
        <xdr:cNvPr id="435" name="楕円 434"/>
        <xdr:cNvSpPr/>
      </xdr:nvSpPr>
      <xdr:spPr>
        <a:xfrm>
          <a:off x="6921500" y="1352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71649</xdr:rowOff>
    </xdr:from>
    <xdr:ext cx="469744" cy="259045"/>
    <xdr:sp macro="" textlink="">
      <xdr:nvSpPr>
        <xdr:cNvPr id="436" name="テキスト ボックス 435"/>
        <xdr:cNvSpPr txBox="1"/>
      </xdr:nvSpPr>
      <xdr:spPr>
        <a:xfrm>
          <a:off x="6737428" y="13616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6998</xdr:rowOff>
    </xdr:from>
    <xdr:to>
      <xdr:col>55</xdr:col>
      <xdr:colOff>0</xdr:colOff>
      <xdr:row>98</xdr:row>
      <xdr:rowOff>16942</xdr:rowOff>
    </xdr:to>
    <xdr:cxnSp macro="">
      <xdr:nvCxnSpPr>
        <xdr:cNvPr id="465" name="直線コネクタ 464"/>
        <xdr:cNvCxnSpPr/>
      </xdr:nvCxnSpPr>
      <xdr:spPr>
        <a:xfrm>
          <a:off x="9639300" y="16809098"/>
          <a:ext cx="8382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72945</xdr:rowOff>
    </xdr:from>
    <xdr:ext cx="534377" cy="259045"/>
    <xdr:sp macro="" textlink="">
      <xdr:nvSpPr>
        <xdr:cNvPr id="466" name="普通建設事業費 （ うち更新整備　）平均値テキスト"/>
        <xdr:cNvSpPr txBox="1"/>
      </xdr:nvSpPr>
      <xdr:spPr>
        <a:xfrm>
          <a:off x="10528300" y="1653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6998</xdr:rowOff>
    </xdr:from>
    <xdr:to>
      <xdr:col>50</xdr:col>
      <xdr:colOff>114300</xdr:colOff>
      <xdr:row>98</xdr:row>
      <xdr:rowOff>29629</xdr:rowOff>
    </xdr:to>
    <xdr:cxnSp macro="">
      <xdr:nvCxnSpPr>
        <xdr:cNvPr id="468" name="直線コネクタ 467"/>
        <xdr:cNvCxnSpPr/>
      </xdr:nvCxnSpPr>
      <xdr:spPr>
        <a:xfrm flipV="1">
          <a:off x="8750300" y="16809098"/>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170786</xdr:rowOff>
    </xdr:from>
    <xdr:ext cx="534377" cy="259045"/>
    <xdr:sp macro="" textlink="">
      <xdr:nvSpPr>
        <xdr:cNvPr id="470" name="テキスト ボックス 469"/>
        <xdr:cNvSpPr txBox="1"/>
      </xdr:nvSpPr>
      <xdr:spPr>
        <a:xfrm>
          <a:off x="9372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150079</xdr:rowOff>
    </xdr:from>
    <xdr:to>
      <xdr:col>45</xdr:col>
      <xdr:colOff>177800</xdr:colOff>
      <xdr:row>98</xdr:row>
      <xdr:rowOff>29629</xdr:rowOff>
    </xdr:to>
    <xdr:cxnSp macro="">
      <xdr:nvCxnSpPr>
        <xdr:cNvPr id="471" name="直線コネクタ 470"/>
        <xdr:cNvCxnSpPr/>
      </xdr:nvCxnSpPr>
      <xdr:spPr>
        <a:xfrm>
          <a:off x="7861300" y="16780729"/>
          <a:ext cx="889000" cy="5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25968</xdr:rowOff>
    </xdr:from>
    <xdr:ext cx="534377" cy="259045"/>
    <xdr:sp macro="" textlink="">
      <xdr:nvSpPr>
        <xdr:cNvPr id="473" name="テキスト ボックス 472"/>
        <xdr:cNvSpPr txBox="1"/>
      </xdr:nvSpPr>
      <xdr:spPr>
        <a:xfrm>
          <a:off x="8483111" y="164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38705</xdr:rowOff>
    </xdr:from>
    <xdr:to>
      <xdr:col>41</xdr:col>
      <xdr:colOff>50800</xdr:colOff>
      <xdr:row>97</xdr:row>
      <xdr:rowOff>150079</xdr:rowOff>
    </xdr:to>
    <xdr:cxnSp macro="">
      <xdr:nvCxnSpPr>
        <xdr:cNvPr id="474" name="直線コネクタ 473"/>
        <xdr:cNvCxnSpPr/>
      </xdr:nvCxnSpPr>
      <xdr:spPr>
        <a:xfrm>
          <a:off x="6972300" y="16669355"/>
          <a:ext cx="889000" cy="11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44215</xdr:rowOff>
    </xdr:from>
    <xdr:ext cx="534377" cy="259045"/>
    <xdr:sp macro="" textlink="">
      <xdr:nvSpPr>
        <xdr:cNvPr id="476" name="テキスト ボックス 475"/>
        <xdr:cNvSpPr txBox="1"/>
      </xdr:nvSpPr>
      <xdr:spPr>
        <a:xfrm>
          <a:off x="7594111" y="168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16578</xdr:rowOff>
    </xdr:from>
    <xdr:ext cx="534377" cy="259045"/>
    <xdr:sp macro="" textlink="">
      <xdr:nvSpPr>
        <xdr:cNvPr id="478" name="テキスト ボックス 477"/>
        <xdr:cNvSpPr txBox="1"/>
      </xdr:nvSpPr>
      <xdr:spPr>
        <a:xfrm>
          <a:off x="6705111" y="168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137592</xdr:rowOff>
    </xdr:from>
    <xdr:to>
      <xdr:col>55</xdr:col>
      <xdr:colOff>50800</xdr:colOff>
      <xdr:row>98</xdr:row>
      <xdr:rowOff>67742</xdr:rowOff>
    </xdr:to>
    <xdr:sp macro="" textlink="">
      <xdr:nvSpPr>
        <xdr:cNvPr id="484" name="楕円 483"/>
        <xdr:cNvSpPr/>
      </xdr:nvSpPr>
      <xdr:spPr>
        <a:xfrm>
          <a:off x="10426700" y="1676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116019</xdr:rowOff>
    </xdr:from>
    <xdr:ext cx="534377" cy="259045"/>
    <xdr:sp macro="" textlink="">
      <xdr:nvSpPr>
        <xdr:cNvPr id="485" name="普通建設事業費 （ うち更新整備　）該当値テキスト"/>
        <xdr:cNvSpPr txBox="1"/>
      </xdr:nvSpPr>
      <xdr:spPr>
        <a:xfrm>
          <a:off x="10528300" y="167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127648</xdr:rowOff>
    </xdr:from>
    <xdr:to>
      <xdr:col>50</xdr:col>
      <xdr:colOff>165100</xdr:colOff>
      <xdr:row>98</xdr:row>
      <xdr:rowOff>57798</xdr:rowOff>
    </xdr:to>
    <xdr:sp macro="" textlink="">
      <xdr:nvSpPr>
        <xdr:cNvPr id="486" name="楕円 485"/>
        <xdr:cNvSpPr/>
      </xdr:nvSpPr>
      <xdr:spPr>
        <a:xfrm>
          <a:off x="9588500" y="1675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48925</xdr:rowOff>
    </xdr:from>
    <xdr:ext cx="534377" cy="259045"/>
    <xdr:sp macro="" textlink="">
      <xdr:nvSpPr>
        <xdr:cNvPr id="487" name="テキスト ボックス 486"/>
        <xdr:cNvSpPr txBox="1"/>
      </xdr:nvSpPr>
      <xdr:spPr>
        <a:xfrm>
          <a:off x="9372111" y="1685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150279</xdr:rowOff>
    </xdr:from>
    <xdr:to>
      <xdr:col>46</xdr:col>
      <xdr:colOff>38100</xdr:colOff>
      <xdr:row>98</xdr:row>
      <xdr:rowOff>80429</xdr:rowOff>
    </xdr:to>
    <xdr:sp macro="" textlink="">
      <xdr:nvSpPr>
        <xdr:cNvPr id="488" name="楕円 487"/>
        <xdr:cNvSpPr/>
      </xdr:nvSpPr>
      <xdr:spPr>
        <a:xfrm>
          <a:off x="8699500" y="1678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71556</xdr:rowOff>
    </xdr:from>
    <xdr:ext cx="534377" cy="259045"/>
    <xdr:sp macro="" textlink="">
      <xdr:nvSpPr>
        <xdr:cNvPr id="489" name="テキスト ボックス 488"/>
        <xdr:cNvSpPr txBox="1"/>
      </xdr:nvSpPr>
      <xdr:spPr>
        <a:xfrm>
          <a:off x="8483111" y="1687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99279</xdr:rowOff>
    </xdr:from>
    <xdr:to>
      <xdr:col>41</xdr:col>
      <xdr:colOff>101600</xdr:colOff>
      <xdr:row>98</xdr:row>
      <xdr:rowOff>29429</xdr:rowOff>
    </xdr:to>
    <xdr:sp macro="" textlink="">
      <xdr:nvSpPr>
        <xdr:cNvPr id="490" name="楕円 489"/>
        <xdr:cNvSpPr/>
      </xdr:nvSpPr>
      <xdr:spPr>
        <a:xfrm>
          <a:off x="7810500" y="1672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45956</xdr:rowOff>
    </xdr:from>
    <xdr:ext cx="534377" cy="259045"/>
    <xdr:sp macro="" textlink="">
      <xdr:nvSpPr>
        <xdr:cNvPr id="491" name="テキスト ボックス 490"/>
        <xdr:cNvSpPr txBox="1"/>
      </xdr:nvSpPr>
      <xdr:spPr>
        <a:xfrm>
          <a:off x="7594111" y="1650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159355</xdr:rowOff>
    </xdr:from>
    <xdr:to>
      <xdr:col>36</xdr:col>
      <xdr:colOff>165100</xdr:colOff>
      <xdr:row>97</xdr:row>
      <xdr:rowOff>89505</xdr:rowOff>
    </xdr:to>
    <xdr:sp macro="" textlink="">
      <xdr:nvSpPr>
        <xdr:cNvPr id="492" name="楕円 491"/>
        <xdr:cNvSpPr/>
      </xdr:nvSpPr>
      <xdr:spPr>
        <a:xfrm>
          <a:off x="6921500" y="166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106032</xdr:rowOff>
    </xdr:from>
    <xdr:ext cx="534377" cy="259045"/>
    <xdr:sp macro="" textlink="">
      <xdr:nvSpPr>
        <xdr:cNvPr id="493" name="テキスト ボックス 492"/>
        <xdr:cNvSpPr txBox="1"/>
      </xdr:nvSpPr>
      <xdr:spPr>
        <a:xfrm>
          <a:off x="6705111" y="163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23034</xdr:rowOff>
    </xdr:from>
    <xdr:to>
      <xdr:col>85</xdr:col>
      <xdr:colOff>127000</xdr:colOff>
      <xdr:row>38</xdr:row>
      <xdr:rowOff>24520</xdr:rowOff>
    </xdr:to>
    <xdr:cxnSp macro="">
      <xdr:nvCxnSpPr>
        <xdr:cNvPr id="518" name="直線コネクタ 517"/>
        <xdr:cNvCxnSpPr/>
      </xdr:nvCxnSpPr>
      <xdr:spPr>
        <a:xfrm flipV="1">
          <a:off x="15481300" y="6538134"/>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22331</xdr:rowOff>
    </xdr:from>
    <xdr:to>
      <xdr:col>81</xdr:col>
      <xdr:colOff>50800</xdr:colOff>
      <xdr:row>38</xdr:row>
      <xdr:rowOff>24520</xdr:rowOff>
    </xdr:to>
    <xdr:cxnSp macro="">
      <xdr:nvCxnSpPr>
        <xdr:cNvPr id="521" name="直線コネクタ 520"/>
        <xdr:cNvCxnSpPr/>
      </xdr:nvCxnSpPr>
      <xdr:spPr>
        <a:xfrm>
          <a:off x="14592300" y="6537431"/>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22331</xdr:rowOff>
    </xdr:from>
    <xdr:to>
      <xdr:col>76</xdr:col>
      <xdr:colOff>114300</xdr:colOff>
      <xdr:row>38</xdr:row>
      <xdr:rowOff>24657</xdr:rowOff>
    </xdr:to>
    <xdr:cxnSp macro="">
      <xdr:nvCxnSpPr>
        <xdr:cNvPr id="524" name="直線コネクタ 523"/>
        <xdr:cNvCxnSpPr/>
      </xdr:nvCxnSpPr>
      <xdr:spPr>
        <a:xfrm flipV="1">
          <a:off x="13703300" y="6537431"/>
          <a:ext cx="889000" cy="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10426</xdr:rowOff>
    </xdr:from>
    <xdr:to>
      <xdr:col>71</xdr:col>
      <xdr:colOff>177800</xdr:colOff>
      <xdr:row>38</xdr:row>
      <xdr:rowOff>24657</xdr:rowOff>
    </xdr:to>
    <xdr:cxnSp macro="">
      <xdr:nvCxnSpPr>
        <xdr:cNvPr id="527" name="直線コネクタ 526"/>
        <xdr:cNvCxnSpPr/>
      </xdr:nvCxnSpPr>
      <xdr:spPr>
        <a:xfrm>
          <a:off x="12814300" y="6525526"/>
          <a:ext cx="889000" cy="1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83543</xdr:rowOff>
    </xdr:from>
    <xdr:ext cx="469744" cy="259045"/>
    <xdr:sp macro="" textlink="">
      <xdr:nvSpPr>
        <xdr:cNvPr id="529" name="テキスト ボックス 528"/>
        <xdr:cNvSpPr txBox="1"/>
      </xdr:nvSpPr>
      <xdr:spPr>
        <a:xfrm>
          <a:off x="13468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143684</xdr:rowOff>
    </xdr:from>
    <xdr:to>
      <xdr:col>85</xdr:col>
      <xdr:colOff>177800</xdr:colOff>
      <xdr:row>38</xdr:row>
      <xdr:rowOff>73834</xdr:rowOff>
    </xdr:to>
    <xdr:sp macro="" textlink="">
      <xdr:nvSpPr>
        <xdr:cNvPr id="537" name="楕円 536"/>
        <xdr:cNvSpPr/>
      </xdr:nvSpPr>
      <xdr:spPr>
        <a:xfrm>
          <a:off x="16268700" y="648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102749</xdr:rowOff>
    </xdr:from>
    <xdr:ext cx="378565" cy="259045"/>
    <xdr:sp macro="" textlink="">
      <xdr:nvSpPr>
        <xdr:cNvPr id="538" name="災害復旧事業費該当値テキスト"/>
        <xdr:cNvSpPr txBox="1"/>
      </xdr:nvSpPr>
      <xdr:spPr>
        <a:xfrm>
          <a:off x="16370300" y="6446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145170</xdr:rowOff>
    </xdr:from>
    <xdr:to>
      <xdr:col>81</xdr:col>
      <xdr:colOff>101600</xdr:colOff>
      <xdr:row>38</xdr:row>
      <xdr:rowOff>75319</xdr:rowOff>
    </xdr:to>
    <xdr:sp macro="" textlink="">
      <xdr:nvSpPr>
        <xdr:cNvPr id="539" name="楕円 538"/>
        <xdr:cNvSpPr/>
      </xdr:nvSpPr>
      <xdr:spPr>
        <a:xfrm>
          <a:off x="15430500" y="64888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66447</xdr:rowOff>
    </xdr:from>
    <xdr:ext cx="378565" cy="259045"/>
    <xdr:sp macro="" textlink="">
      <xdr:nvSpPr>
        <xdr:cNvPr id="540" name="テキスト ボックス 539"/>
        <xdr:cNvSpPr txBox="1"/>
      </xdr:nvSpPr>
      <xdr:spPr>
        <a:xfrm>
          <a:off x="15292017" y="6581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142981</xdr:rowOff>
    </xdr:from>
    <xdr:to>
      <xdr:col>76</xdr:col>
      <xdr:colOff>165100</xdr:colOff>
      <xdr:row>38</xdr:row>
      <xdr:rowOff>73131</xdr:rowOff>
    </xdr:to>
    <xdr:sp macro="" textlink="">
      <xdr:nvSpPr>
        <xdr:cNvPr id="541" name="楕円 540"/>
        <xdr:cNvSpPr/>
      </xdr:nvSpPr>
      <xdr:spPr>
        <a:xfrm>
          <a:off x="14541500" y="648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64258</xdr:rowOff>
    </xdr:from>
    <xdr:ext cx="378565" cy="259045"/>
    <xdr:sp macro="" textlink="">
      <xdr:nvSpPr>
        <xdr:cNvPr id="542" name="テキスト ボックス 541"/>
        <xdr:cNvSpPr txBox="1"/>
      </xdr:nvSpPr>
      <xdr:spPr>
        <a:xfrm>
          <a:off x="14403017" y="6579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145307</xdr:rowOff>
    </xdr:from>
    <xdr:to>
      <xdr:col>72</xdr:col>
      <xdr:colOff>38100</xdr:colOff>
      <xdr:row>38</xdr:row>
      <xdr:rowOff>75457</xdr:rowOff>
    </xdr:to>
    <xdr:sp macro="" textlink="">
      <xdr:nvSpPr>
        <xdr:cNvPr id="543" name="楕円 542"/>
        <xdr:cNvSpPr/>
      </xdr:nvSpPr>
      <xdr:spPr>
        <a:xfrm>
          <a:off x="13652500" y="648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66584</xdr:rowOff>
    </xdr:from>
    <xdr:ext cx="378565" cy="259045"/>
    <xdr:sp macro="" textlink="">
      <xdr:nvSpPr>
        <xdr:cNvPr id="544" name="テキスト ボックス 543"/>
        <xdr:cNvSpPr txBox="1"/>
      </xdr:nvSpPr>
      <xdr:spPr>
        <a:xfrm>
          <a:off x="13514017" y="6581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131077</xdr:rowOff>
    </xdr:from>
    <xdr:to>
      <xdr:col>67</xdr:col>
      <xdr:colOff>101600</xdr:colOff>
      <xdr:row>38</xdr:row>
      <xdr:rowOff>61227</xdr:rowOff>
    </xdr:to>
    <xdr:sp macro="" textlink="">
      <xdr:nvSpPr>
        <xdr:cNvPr id="545" name="楕円 544"/>
        <xdr:cNvSpPr/>
      </xdr:nvSpPr>
      <xdr:spPr>
        <a:xfrm>
          <a:off x="12763500" y="647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52353</xdr:rowOff>
    </xdr:from>
    <xdr:ext cx="469744" cy="259045"/>
    <xdr:sp macro="" textlink="">
      <xdr:nvSpPr>
        <xdr:cNvPr id="546" name="テキスト ボックス 545"/>
        <xdr:cNvSpPr txBox="1"/>
      </xdr:nvSpPr>
      <xdr:spPr>
        <a:xfrm>
          <a:off x="12579428" y="656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15370</xdr:rowOff>
    </xdr:from>
    <xdr:to>
      <xdr:col>85</xdr:col>
      <xdr:colOff>127000</xdr:colOff>
      <xdr:row>77</xdr:row>
      <xdr:rowOff>24874</xdr:rowOff>
    </xdr:to>
    <xdr:cxnSp macro="">
      <xdr:nvCxnSpPr>
        <xdr:cNvPr id="628" name="直線コネクタ 627"/>
        <xdr:cNvCxnSpPr/>
      </xdr:nvCxnSpPr>
      <xdr:spPr>
        <a:xfrm flipV="1">
          <a:off x="15481300" y="13217020"/>
          <a:ext cx="838200" cy="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xdr:cNvSpPr txBox="1"/>
      </xdr:nvSpPr>
      <xdr:spPr>
        <a:xfrm>
          <a:off x="16370300" y="1289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7598</xdr:rowOff>
    </xdr:from>
    <xdr:to>
      <xdr:col>81</xdr:col>
      <xdr:colOff>50800</xdr:colOff>
      <xdr:row>77</xdr:row>
      <xdr:rowOff>24874</xdr:rowOff>
    </xdr:to>
    <xdr:cxnSp macro="">
      <xdr:nvCxnSpPr>
        <xdr:cNvPr id="631" name="直線コネクタ 630"/>
        <xdr:cNvCxnSpPr/>
      </xdr:nvCxnSpPr>
      <xdr:spPr>
        <a:xfrm>
          <a:off x="14592300" y="13209248"/>
          <a:ext cx="889000" cy="1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142733</xdr:rowOff>
    </xdr:from>
    <xdr:ext cx="534377" cy="259045"/>
    <xdr:sp macro="" textlink="">
      <xdr:nvSpPr>
        <xdr:cNvPr id="633" name="テキスト ボックス 632"/>
        <xdr:cNvSpPr txBox="1"/>
      </xdr:nvSpPr>
      <xdr:spPr>
        <a:xfrm>
          <a:off x="15214111" y="12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7598</xdr:rowOff>
    </xdr:from>
    <xdr:to>
      <xdr:col>76</xdr:col>
      <xdr:colOff>114300</xdr:colOff>
      <xdr:row>77</xdr:row>
      <xdr:rowOff>8243</xdr:rowOff>
    </xdr:to>
    <xdr:cxnSp macro="">
      <xdr:nvCxnSpPr>
        <xdr:cNvPr id="634" name="直線コネクタ 633"/>
        <xdr:cNvCxnSpPr/>
      </xdr:nvCxnSpPr>
      <xdr:spPr>
        <a:xfrm flipV="1">
          <a:off x="13703300" y="13209248"/>
          <a:ext cx="8890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147351</xdr:rowOff>
    </xdr:from>
    <xdr:ext cx="534377" cy="259045"/>
    <xdr:sp macro="" textlink="">
      <xdr:nvSpPr>
        <xdr:cNvPr id="636" name="テキスト ボックス 635"/>
        <xdr:cNvSpPr txBox="1"/>
      </xdr:nvSpPr>
      <xdr:spPr>
        <a:xfrm>
          <a:off x="14325111" y="12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162999</xdr:rowOff>
    </xdr:from>
    <xdr:to>
      <xdr:col>71</xdr:col>
      <xdr:colOff>177800</xdr:colOff>
      <xdr:row>77</xdr:row>
      <xdr:rowOff>8243</xdr:rowOff>
    </xdr:to>
    <xdr:cxnSp macro="">
      <xdr:nvCxnSpPr>
        <xdr:cNvPr id="637" name="直線コネクタ 636"/>
        <xdr:cNvCxnSpPr/>
      </xdr:nvCxnSpPr>
      <xdr:spPr>
        <a:xfrm>
          <a:off x="12814300" y="13193199"/>
          <a:ext cx="889000" cy="1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152409</xdr:rowOff>
    </xdr:from>
    <xdr:ext cx="534377" cy="259045"/>
    <xdr:sp macro="" textlink="">
      <xdr:nvSpPr>
        <xdr:cNvPr id="639" name="テキスト ボックス 638"/>
        <xdr:cNvSpPr txBox="1"/>
      </xdr:nvSpPr>
      <xdr:spPr>
        <a:xfrm>
          <a:off x="13436111" y="128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123211</xdr:rowOff>
    </xdr:from>
    <xdr:ext cx="534377" cy="259045"/>
    <xdr:sp macro="" textlink="">
      <xdr:nvSpPr>
        <xdr:cNvPr id="641" name="テキスト ボックス 640"/>
        <xdr:cNvSpPr txBox="1"/>
      </xdr:nvSpPr>
      <xdr:spPr>
        <a:xfrm>
          <a:off x="12547111" y="1281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136020</xdr:rowOff>
    </xdr:from>
    <xdr:to>
      <xdr:col>85</xdr:col>
      <xdr:colOff>177800</xdr:colOff>
      <xdr:row>77</xdr:row>
      <xdr:rowOff>66170</xdr:rowOff>
    </xdr:to>
    <xdr:sp macro="" textlink="">
      <xdr:nvSpPr>
        <xdr:cNvPr id="647" name="楕円 646"/>
        <xdr:cNvSpPr/>
      </xdr:nvSpPr>
      <xdr:spPr>
        <a:xfrm>
          <a:off x="16268700" y="1316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114447</xdr:rowOff>
    </xdr:from>
    <xdr:ext cx="534377" cy="259045"/>
    <xdr:sp macro="" textlink="">
      <xdr:nvSpPr>
        <xdr:cNvPr id="648" name="公債費該当値テキスト"/>
        <xdr:cNvSpPr txBox="1"/>
      </xdr:nvSpPr>
      <xdr:spPr>
        <a:xfrm>
          <a:off x="16370300" y="1314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145524</xdr:rowOff>
    </xdr:from>
    <xdr:to>
      <xdr:col>81</xdr:col>
      <xdr:colOff>101600</xdr:colOff>
      <xdr:row>77</xdr:row>
      <xdr:rowOff>75674</xdr:rowOff>
    </xdr:to>
    <xdr:sp macro="" textlink="">
      <xdr:nvSpPr>
        <xdr:cNvPr id="649" name="楕円 648"/>
        <xdr:cNvSpPr/>
      </xdr:nvSpPr>
      <xdr:spPr>
        <a:xfrm>
          <a:off x="15430500" y="1317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66801</xdr:rowOff>
    </xdr:from>
    <xdr:ext cx="534377" cy="259045"/>
    <xdr:sp macro="" textlink="">
      <xdr:nvSpPr>
        <xdr:cNvPr id="650" name="テキスト ボックス 649"/>
        <xdr:cNvSpPr txBox="1"/>
      </xdr:nvSpPr>
      <xdr:spPr>
        <a:xfrm>
          <a:off x="15214111" y="1326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128248</xdr:rowOff>
    </xdr:from>
    <xdr:to>
      <xdr:col>76</xdr:col>
      <xdr:colOff>165100</xdr:colOff>
      <xdr:row>77</xdr:row>
      <xdr:rowOff>58398</xdr:rowOff>
    </xdr:to>
    <xdr:sp macro="" textlink="">
      <xdr:nvSpPr>
        <xdr:cNvPr id="651" name="楕円 650"/>
        <xdr:cNvSpPr/>
      </xdr:nvSpPr>
      <xdr:spPr>
        <a:xfrm>
          <a:off x="14541500" y="131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49525</xdr:rowOff>
    </xdr:from>
    <xdr:ext cx="534377" cy="259045"/>
    <xdr:sp macro="" textlink="">
      <xdr:nvSpPr>
        <xdr:cNvPr id="652" name="テキスト ボックス 651"/>
        <xdr:cNvSpPr txBox="1"/>
      </xdr:nvSpPr>
      <xdr:spPr>
        <a:xfrm>
          <a:off x="14325111" y="1325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128893</xdr:rowOff>
    </xdr:from>
    <xdr:to>
      <xdr:col>72</xdr:col>
      <xdr:colOff>38100</xdr:colOff>
      <xdr:row>77</xdr:row>
      <xdr:rowOff>59043</xdr:rowOff>
    </xdr:to>
    <xdr:sp macro="" textlink="">
      <xdr:nvSpPr>
        <xdr:cNvPr id="653" name="楕円 652"/>
        <xdr:cNvSpPr/>
      </xdr:nvSpPr>
      <xdr:spPr>
        <a:xfrm>
          <a:off x="13652500" y="131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50170</xdr:rowOff>
    </xdr:from>
    <xdr:ext cx="534377" cy="259045"/>
    <xdr:sp macro="" textlink="">
      <xdr:nvSpPr>
        <xdr:cNvPr id="654" name="テキスト ボックス 653"/>
        <xdr:cNvSpPr txBox="1"/>
      </xdr:nvSpPr>
      <xdr:spPr>
        <a:xfrm>
          <a:off x="13436111" y="132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112199</xdr:rowOff>
    </xdr:from>
    <xdr:to>
      <xdr:col>67</xdr:col>
      <xdr:colOff>101600</xdr:colOff>
      <xdr:row>77</xdr:row>
      <xdr:rowOff>42349</xdr:rowOff>
    </xdr:to>
    <xdr:sp macro="" textlink="">
      <xdr:nvSpPr>
        <xdr:cNvPr id="655" name="楕円 654"/>
        <xdr:cNvSpPr/>
      </xdr:nvSpPr>
      <xdr:spPr>
        <a:xfrm>
          <a:off x="12763500" y="1314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33476</xdr:rowOff>
    </xdr:from>
    <xdr:ext cx="534377" cy="259045"/>
    <xdr:sp macro="" textlink="">
      <xdr:nvSpPr>
        <xdr:cNvPr id="656" name="テキスト ボックス 655"/>
        <xdr:cNvSpPr txBox="1"/>
      </xdr:nvSpPr>
      <xdr:spPr>
        <a:xfrm>
          <a:off x="12547111" y="132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100295</xdr:rowOff>
    </xdr:from>
    <xdr:to>
      <xdr:col>85</xdr:col>
      <xdr:colOff>127000</xdr:colOff>
      <xdr:row>98</xdr:row>
      <xdr:rowOff>124169</xdr:rowOff>
    </xdr:to>
    <xdr:cxnSp macro="">
      <xdr:nvCxnSpPr>
        <xdr:cNvPr id="683" name="直線コネクタ 682"/>
        <xdr:cNvCxnSpPr/>
      </xdr:nvCxnSpPr>
      <xdr:spPr>
        <a:xfrm flipV="1">
          <a:off x="15481300" y="16902395"/>
          <a:ext cx="838200" cy="2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124169</xdr:rowOff>
    </xdr:from>
    <xdr:to>
      <xdr:col>81</xdr:col>
      <xdr:colOff>50800</xdr:colOff>
      <xdr:row>98</xdr:row>
      <xdr:rowOff>138962</xdr:rowOff>
    </xdr:to>
    <xdr:cxnSp macro="">
      <xdr:nvCxnSpPr>
        <xdr:cNvPr id="686" name="直線コネクタ 685"/>
        <xdr:cNvCxnSpPr/>
      </xdr:nvCxnSpPr>
      <xdr:spPr>
        <a:xfrm flipV="1">
          <a:off x="14592300" y="16926269"/>
          <a:ext cx="889000" cy="1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151475</xdr:rowOff>
    </xdr:from>
    <xdr:ext cx="534377" cy="259045"/>
    <xdr:sp macro="" textlink="">
      <xdr:nvSpPr>
        <xdr:cNvPr id="688" name="テキスト ボックス 687"/>
        <xdr:cNvSpPr txBox="1"/>
      </xdr:nvSpPr>
      <xdr:spPr>
        <a:xfrm>
          <a:off x="15214111" y="1661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112334</xdr:rowOff>
    </xdr:from>
    <xdr:to>
      <xdr:col>76</xdr:col>
      <xdr:colOff>114300</xdr:colOff>
      <xdr:row>98</xdr:row>
      <xdr:rowOff>138962</xdr:rowOff>
    </xdr:to>
    <xdr:cxnSp macro="">
      <xdr:nvCxnSpPr>
        <xdr:cNvPr id="689" name="直線コネクタ 688"/>
        <xdr:cNvCxnSpPr/>
      </xdr:nvCxnSpPr>
      <xdr:spPr>
        <a:xfrm>
          <a:off x="13703300" y="16914434"/>
          <a:ext cx="889000" cy="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158202</xdr:rowOff>
    </xdr:from>
    <xdr:ext cx="534377" cy="259045"/>
    <xdr:sp macro="" textlink="">
      <xdr:nvSpPr>
        <xdr:cNvPr id="691" name="テキスト ボックス 690"/>
        <xdr:cNvSpPr txBox="1"/>
      </xdr:nvSpPr>
      <xdr:spPr>
        <a:xfrm>
          <a:off x="14325111" y="166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112334</xdr:rowOff>
    </xdr:from>
    <xdr:to>
      <xdr:col>71</xdr:col>
      <xdr:colOff>177800</xdr:colOff>
      <xdr:row>98</xdr:row>
      <xdr:rowOff>125267</xdr:rowOff>
    </xdr:to>
    <xdr:cxnSp macro="">
      <xdr:nvCxnSpPr>
        <xdr:cNvPr id="692" name="直線コネクタ 691"/>
        <xdr:cNvCxnSpPr/>
      </xdr:nvCxnSpPr>
      <xdr:spPr>
        <a:xfrm flipV="1">
          <a:off x="12814300" y="16914434"/>
          <a:ext cx="889000" cy="1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156790</xdr:rowOff>
    </xdr:from>
    <xdr:ext cx="534377" cy="259045"/>
    <xdr:sp macro="" textlink="">
      <xdr:nvSpPr>
        <xdr:cNvPr id="694" name="テキスト ボックス 693"/>
        <xdr:cNvSpPr txBox="1"/>
      </xdr:nvSpPr>
      <xdr:spPr>
        <a:xfrm>
          <a:off x="13436111" y="1661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157190</xdr:rowOff>
    </xdr:from>
    <xdr:ext cx="534377" cy="259045"/>
    <xdr:sp macro="" textlink="">
      <xdr:nvSpPr>
        <xdr:cNvPr id="696" name="テキスト ボックス 695"/>
        <xdr:cNvSpPr txBox="1"/>
      </xdr:nvSpPr>
      <xdr:spPr>
        <a:xfrm>
          <a:off x="12547111" y="166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49495</xdr:rowOff>
    </xdr:from>
    <xdr:to>
      <xdr:col>85</xdr:col>
      <xdr:colOff>177800</xdr:colOff>
      <xdr:row>98</xdr:row>
      <xdr:rowOff>151095</xdr:rowOff>
    </xdr:to>
    <xdr:sp macro="" textlink="">
      <xdr:nvSpPr>
        <xdr:cNvPr id="702" name="楕円 701"/>
        <xdr:cNvSpPr/>
      </xdr:nvSpPr>
      <xdr:spPr>
        <a:xfrm>
          <a:off x="16268700" y="1685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163909</xdr:rowOff>
    </xdr:from>
    <xdr:ext cx="534377" cy="259045"/>
    <xdr:sp macro="" textlink="">
      <xdr:nvSpPr>
        <xdr:cNvPr id="703" name="積立金該当値テキスト"/>
        <xdr:cNvSpPr txBox="1"/>
      </xdr:nvSpPr>
      <xdr:spPr>
        <a:xfrm>
          <a:off x="16370300" y="167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73369</xdr:rowOff>
    </xdr:from>
    <xdr:to>
      <xdr:col>81</xdr:col>
      <xdr:colOff>101600</xdr:colOff>
      <xdr:row>99</xdr:row>
      <xdr:rowOff>3519</xdr:rowOff>
    </xdr:to>
    <xdr:sp macro="" textlink="">
      <xdr:nvSpPr>
        <xdr:cNvPr id="704" name="楕円 703"/>
        <xdr:cNvSpPr/>
      </xdr:nvSpPr>
      <xdr:spPr>
        <a:xfrm>
          <a:off x="15430500" y="1687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166096</xdr:rowOff>
    </xdr:from>
    <xdr:ext cx="469744" cy="259045"/>
    <xdr:sp macro="" textlink="">
      <xdr:nvSpPr>
        <xdr:cNvPr id="705" name="テキスト ボックス 704"/>
        <xdr:cNvSpPr txBox="1"/>
      </xdr:nvSpPr>
      <xdr:spPr>
        <a:xfrm>
          <a:off x="15246428" y="1696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88162</xdr:rowOff>
    </xdr:from>
    <xdr:to>
      <xdr:col>76</xdr:col>
      <xdr:colOff>165100</xdr:colOff>
      <xdr:row>99</xdr:row>
      <xdr:rowOff>18312</xdr:rowOff>
    </xdr:to>
    <xdr:sp macro="" textlink="">
      <xdr:nvSpPr>
        <xdr:cNvPr id="706" name="楕円 705"/>
        <xdr:cNvSpPr/>
      </xdr:nvSpPr>
      <xdr:spPr>
        <a:xfrm>
          <a:off x="14541500" y="1689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9439</xdr:rowOff>
    </xdr:from>
    <xdr:ext cx="378565" cy="259045"/>
    <xdr:sp macro="" textlink="">
      <xdr:nvSpPr>
        <xdr:cNvPr id="707" name="テキスト ボックス 706"/>
        <xdr:cNvSpPr txBox="1"/>
      </xdr:nvSpPr>
      <xdr:spPr>
        <a:xfrm>
          <a:off x="14403017" y="16982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61534</xdr:rowOff>
    </xdr:from>
    <xdr:to>
      <xdr:col>72</xdr:col>
      <xdr:colOff>38100</xdr:colOff>
      <xdr:row>98</xdr:row>
      <xdr:rowOff>163134</xdr:rowOff>
    </xdr:to>
    <xdr:sp macro="" textlink="">
      <xdr:nvSpPr>
        <xdr:cNvPr id="708" name="楕円 707"/>
        <xdr:cNvSpPr/>
      </xdr:nvSpPr>
      <xdr:spPr>
        <a:xfrm>
          <a:off x="13652500" y="1686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154261</xdr:rowOff>
    </xdr:from>
    <xdr:ext cx="534377" cy="259045"/>
    <xdr:sp macro="" textlink="">
      <xdr:nvSpPr>
        <xdr:cNvPr id="709" name="テキスト ボックス 708"/>
        <xdr:cNvSpPr txBox="1"/>
      </xdr:nvSpPr>
      <xdr:spPr>
        <a:xfrm>
          <a:off x="13436111" y="1695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74467</xdr:rowOff>
    </xdr:from>
    <xdr:to>
      <xdr:col>67</xdr:col>
      <xdr:colOff>101600</xdr:colOff>
      <xdr:row>99</xdr:row>
      <xdr:rowOff>4617</xdr:rowOff>
    </xdr:to>
    <xdr:sp macro="" textlink="">
      <xdr:nvSpPr>
        <xdr:cNvPr id="710" name="楕円 709"/>
        <xdr:cNvSpPr/>
      </xdr:nvSpPr>
      <xdr:spPr>
        <a:xfrm>
          <a:off x="12763500" y="1687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167194</xdr:rowOff>
    </xdr:from>
    <xdr:ext cx="469744" cy="259045"/>
    <xdr:sp macro="" textlink="">
      <xdr:nvSpPr>
        <xdr:cNvPr id="711" name="テキスト ボックス 710"/>
        <xdr:cNvSpPr txBox="1"/>
      </xdr:nvSpPr>
      <xdr:spPr>
        <a:xfrm>
          <a:off x="12579428" y="1696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51" name="テキスト ボックス 750"/>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128773</xdr:rowOff>
    </xdr:from>
    <xdr:to>
      <xdr:col>116</xdr:col>
      <xdr:colOff>63500</xdr:colOff>
      <xdr:row>58</xdr:row>
      <xdr:rowOff>128910</xdr:rowOff>
    </xdr:to>
    <xdr:cxnSp macro="">
      <xdr:nvCxnSpPr>
        <xdr:cNvPr id="795" name="直線コネクタ 794"/>
        <xdr:cNvCxnSpPr/>
      </xdr:nvCxnSpPr>
      <xdr:spPr>
        <a:xfrm flipV="1">
          <a:off x="21323300" y="10072873"/>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128910</xdr:rowOff>
    </xdr:from>
    <xdr:to>
      <xdr:col>111</xdr:col>
      <xdr:colOff>177800</xdr:colOff>
      <xdr:row>58</xdr:row>
      <xdr:rowOff>128956</xdr:rowOff>
    </xdr:to>
    <xdr:cxnSp macro="">
      <xdr:nvCxnSpPr>
        <xdr:cNvPr id="798" name="直線コネクタ 797"/>
        <xdr:cNvCxnSpPr/>
      </xdr:nvCxnSpPr>
      <xdr:spPr>
        <a:xfrm flipV="1">
          <a:off x="20434300" y="10073010"/>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128956</xdr:rowOff>
    </xdr:from>
    <xdr:to>
      <xdr:col>107</xdr:col>
      <xdr:colOff>50800</xdr:colOff>
      <xdr:row>58</xdr:row>
      <xdr:rowOff>128956</xdr:rowOff>
    </xdr:to>
    <xdr:cxnSp macro="">
      <xdr:nvCxnSpPr>
        <xdr:cNvPr id="801" name="直線コネクタ 800"/>
        <xdr:cNvCxnSpPr/>
      </xdr:nvCxnSpPr>
      <xdr:spPr>
        <a:xfrm>
          <a:off x="19545300" y="10073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3" name="テキスト ボックス 802"/>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128956</xdr:rowOff>
    </xdr:from>
    <xdr:to>
      <xdr:col>102</xdr:col>
      <xdr:colOff>114300</xdr:colOff>
      <xdr:row>58</xdr:row>
      <xdr:rowOff>129001</xdr:rowOff>
    </xdr:to>
    <xdr:cxnSp macro="">
      <xdr:nvCxnSpPr>
        <xdr:cNvPr id="804" name="直線コネクタ 803"/>
        <xdr:cNvCxnSpPr/>
      </xdr:nvCxnSpPr>
      <xdr:spPr>
        <a:xfrm flipV="1">
          <a:off x="18656300" y="10073056"/>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148323</xdr:rowOff>
    </xdr:from>
    <xdr:ext cx="469744" cy="259045"/>
    <xdr:sp macro="" textlink="">
      <xdr:nvSpPr>
        <xdr:cNvPr id="806" name="テキスト ボックス 805"/>
        <xdr:cNvSpPr txBox="1"/>
      </xdr:nvSpPr>
      <xdr:spPr>
        <a:xfrm>
          <a:off x="19310428"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126331</xdr:rowOff>
    </xdr:from>
    <xdr:ext cx="469744" cy="259045"/>
    <xdr:sp macro="" textlink="">
      <xdr:nvSpPr>
        <xdr:cNvPr id="808" name="テキスト ボックス 807"/>
        <xdr:cNvSpPr txBox="1"/>
      </xdr:nvSpPr>
      <xdr:spPr>
        <a:xfrm>
          <a:off x="18421428"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77973</xdr:rowOff>
    </xdr:from>
    <xdr:to>
      <xdr:col>116</xdr:col>
      <xdr:colOff>114300</xdr:colOff>
      <xdr:row>59</xdr:row>
      <xdr:rowOff>8123</xdr:rowOff>
    </xdr:to>
    <xdr:sp macro="" textlink="">
      <xdr:nvSpPr>
        <xdr:cNvPr id="814" name="楕円 813"/>
        <xdr:cNvSpPr/>
      </xdr:nvSpPr>
      <xdr:spPr>
        <a:xfrm>
          <a:off x="22110700" y="1002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164350</xdr:rowOff>
    </xdr:from>
    <xdr:ext cx="378565" cy="259045"/>
    <xdr:sp macro="" textlink="">
      <xdr:nvSpPr>
        <xdr:cNvPr id="815" name="貸付金該当値テキスト"/>
        <xdr:cNvSpPr txBox="1"/>
      </xdr:nvSpPr>
      <xdr:spPr>
        <a:xfrm>
          <a:off x="22212300" y="9937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78110</xdr:rowOff>
    </xdr:from>
    <xdr:to>
      <xdr:col>112</xdr:col>
      <xdr:colOff>38100</xdr:colOff>
      <xdr:row>59</xdr:row>
      <xdr:rowOff>8260</xdr:rowOff>
    </xdr:to>
    <xdr:sp macro="" textlink="">
      <xdr:nvSpPr>
        <xdr:cNvPr id="816" name="楕円 815"/>
        <xdr:cNvSpPr/>
      </xdr:nvSpPr>
      <xdr:spPr>
        <a:xfrm>
          <a:off x="21272500" y="100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170837</xdr:rowOff>
    </xdr:from>
    <xdr:ext cx="378565" cy="259045"/>
    <xdr:sp macro="" textlink="">
      <xdr:nvSpPr>
        <xdr:cNvPr id="817" name="テキスト ボックス 816"/>
        <xdr:cNvSpPr txBox="1"/>
      </xdr:nvSpPr>
      <xdr:spPr>
        <a:xfrm>
          <a:off x="21134017" y="10114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78156</xdr:rowOff>
    </xdr:from>
    <xdr:to>
      <xdr:col>107</xdr:col>
      <xdr:colOff>101600</xdr:colOff>
      <xdr:row>59</xdr:row>
      <xdr:rowOff>8306</xdr:rowOff>
    </xdr:to>
    <xdr:sp macro="" textlink="">
      <xdr:nvSpPr>
        <xdr:cNvPr id="818" name="楕円 817"/>
        <xdr:cNvSpPr/>
      </xdr:nvSpPr>
      <xdr:spPr>
        <a:xfrm>
          <a:off x="20383500" y="100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170883</xdr:rowOff>
    </xdr:from>
    <xdr:ext cx="378565" cy="259045"/>
    <xdr:sp macro="" textlink="">
      <xdr:nvSpPr>
        <xdr:cNvPr id="819" name="テキスト ボックス 818"/>
        <xdr:cNvSpPr txBox="1"/>
      </xdr:nvSpPr>
      <xdr:spPr>
        <a:xfrm>
          <a:off x="20245017" y="10114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78156</xdr:rowOff>
    </xdr:from>
    <xdr:to>
      <xdr:col>102</xdr:col>
      <xdr:colOff>165100</xdr:colOff>
      <xdr:row>59</xdr:row>
      <xdr:rowOff>8306</xdr:rowOff>
    </xdr:to>
    <xdr:sp macro="" textlink="">
      <xdr:nvSpPr>
        <xdr:cNvPr id="820" name="楕円 819"/>
        <xdr:cNvSpPr/>
      </xdr:nvSpPr>
      <xdr:spPr>
        <a:xfrm>
          <a:off x="19494500" y="100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170883</xdr:rowOff>
    </xdr:from>
    <xdr:ext cx="378565" cy="259045"/>
    <xdr:sp macro="" textlink="">
      <xdr:nvSpPr>
        <xdr:cNvPr id="821" name="テキスト ボックス 820"/>
        <xdr:cNvSpPr txBox="1"/>
      </xdr:nvSpPr>
      <xdr:spPr>
        <a:xfrm>
          <a:off x="19356017" y="10114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78201</xdr:rowOff>
    </xdr:from>
    <xdr:to>
      <xdr:col>98</xdr:col>
      <xdr:colOff>38100</xdr:colOff>
      <xdr:row>59</xdr:row>
      <xdr:rowOff>8351</xdr:rowOff>
    </xdr:to>
    <xdr:sp macro="" textlink="">
      <xdr:nvSpPr>
        <xdr:cNvPr id="822" name="楕円 821"/>
        <xdr:cNvSpPr/>
      </xdr:nvSpPr>
      <xdr:spPr>
        <a:xfrm>
          <a:off x="18605500" y="1002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170928</xdr:rowOff>
    </xdr:from>
    <xdr:ext cx="378565" cy="259045"/>
    <xdr:sp macro="" textlink="">
      <xdr:nvSpPr>
        <xdr:cNvPr id="823" name="テキスト ボックス 822"/>
        <xdr:cNvSpPr txBox="1"/>
      </xdr:nvSpPr>
      <xdr:spPr>
        <a:xfrm>
          <a:off x="18467017" y="10115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57461</xdr:rowOff>
    </xdr:from>
    <xdr:to>
      <xdr:col>116</xdr:col>
      <xdr:colOff>63500</xdr:colOff>
      <xdr:row>74</xdr:row>
      <xdr:rowOff>125946</xdr:rowOff>
    </xdr:to>
    <xdr:cxnSp macro="">
      <xdr:nvCxnSpPr>
        <xdr:cNvPr id="853" name="直線コネクタ 852"/>
        <xdr:cNvCxnSpPr/>
      </xdr:nvCxnSpPr>
      <xdr:spPr>
        <a:xfrm flipV="1">
          <a:off x="21323300" y="12744761"/>
          <a:ext cx="838200" cy="6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109618</xdr:rowOff>
    </xdr:from>
    <xdr:ext cx="534377" cy="259045"/>
    <xdr:sp macro="" textlink="">
      <xdr:nvSpPr>
        <xdr:cNvPr id="854" name="繰出金平均値テキスト"/>
        <xdr:cNvSpPr txBox="1"/>
      </xdr:nvSpPr>
      <xdr:spPr>
        <a:xfrm>
          <a:off x="22212300" y="12796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57004</xdr:rowOff>
    </xdr:from>
    <xdr:to>
      <xdr:col>111</xdr:col>
      <xdr:colOff>177800</xdr:colOff>
      <xdr:row>74</xdr:row>
      <xdr:rowOff>125946</xdr:rowOff>
    </xdr:to>
    <xdr:cxnSp macro="">
      <xdr:nvCxnSpPr>
        <xdr:cNvPr id="856" name="直線コネクタ 855"/>
        <xdr:cNvCxnSpPr/>
      </xdr:nvCxnSpPr>
      <xdr:spPr>
        <a:xfrm>
          <a:off x="20434300" y="12744304"/>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45724</xdr:rowOff>
    </xdr:from>
    <xdr:ext cx="534377" cy="259045"/>
    <xdr:sp macro="" textlink="">
      <xdr:nvSpPr>
        <xdr:cNvPr id="858" name="テキスト ボックス 857"/>
        <xdr:cNvSpPr txBox="1"/>
      </xdr:nvSpPr>
      <xdr:spPr>
        <a:xfrm>
          <a:off x="21056111" y="129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145606</xdr:rowOff>
    </xdr:from>
    <xdr:to>
      <xdr:col>107</xdr:col>
      <xdr:colOff>50800</xdr:colOff>
      <xdr:row>74</xdr:row>
      <xdr:rowOff>57004</xdr:rowOff>
    </xdr:to>
    <xdr:cxnSp macro="">
      <xdr:nvCxnSpPr>
        <xdr:cNvPr id="859" name="直線コネクタ 858"/>
        <xdr:cNvCxnSpPr/>
      </xdr:nvCxnSpPr>
      <xdr:spPr>
        <a:xfrm>
          <a:off x="19545300" y="12661456"/>
          <a:ext cx="889000" cy="8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45324</xdr:rowOff>
    </xdr:from>
    <xdr:ext cx="534377" cy="259045"/>
    <xdr:sp macro="" textlink="">
      <xdr:nvSpPr>
        <xdr:cNvPr id="861" name="テキスト ボックス 860"/>
        <xdr:cNvSpPr txBox="1"/>
      </xdr:nvSpPr>
      <xdr:spPr>
        <a:xfrm>
          <a:off x="20167111" y="129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145606</xdr:rowOff>
    </xdr:from>
    <xdr:to>
      <xdr:col>102</xdr:col>
      <xdr:colOff>114300</xdr:colOff>
      <xdr:row>74</xdr:row>
      <xdr:rowOff>57042</xdr:rowOff>
    </xdr:to>
    <xdr:cxnSp macro="">
      <xdr:nvCxnSpPr>
        <xdr:cNvPr id="862" name="直線コネクタ 861"/>
        <xdr:cNvCxnSpPr/>
      </xdr:nvCxnSpPr>
      <xdr:spPr>
        <a:xfrm flipV="1">
          <a:off x="18656300" y="12661456"/>
          <a:ext cx="889000" cy="8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56087</xdr:rowOff>
    </xdr:from>
    <xdr:ext cx="534377" cy="259045"/>
    <xdr:sp macro="" textlink="">
      <xdr:nvSpPr>
        <xdr:cNvPr id="864" name="テキスト ボックス 863"/>
        <xdr:cNvSpPr txBox="1"/>
      </xdr:nvSpPr>
      <xdr:spPr>
        <a:xfrm>
          <a:off x="19278111" y="129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67118</xdr:rowOff>
    </xdr:from>
    <xdr:ext cx="534377" cy="259045"/>
    <xdr:sp macro="" textlink="">
      <xdr:nvSpPr>
        <xdr:cNvPr id="866" name="テキスト ボックス 865"/>
        <xdr:cNvSpPr txBox="1"/>
      </xdr:nvSpPr>
      <xdr:spPr>
        <a:xfrm>
          <a:off x="18389111" y="129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6661</xdr:rowOff>
    </xdr:from>
    <xdr:to>
      <xdr:col>116</xdr:col>
      <xdr:colOff>114300</xdr:colOff>
      <xdr:row>74</xdr:row>
      <xdr:rowOff>108261</xdr:rowOff>
    </xdr:to>
    <xdr:sp macro="" textlink="">
      <xdr:nvSpPr>
        <xdr:cNvPr id="872" name="楕円 871"/>
        <xdr:cNvSpPr/>
      </xdr:nvSpPr>
      <xdr:spPr>
        <a:xfrm>
          <a:off x="22110700" y="1269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29538</xdr:rowOff>
    </xdr:from>
    <xdr:ext cx="534377" cy="259045"/>
    <xdr:sp macro="" textlink="">
      <xdr:nvSpPr>
        <xdr:cNvPr id="873" name="繰出金該当値テキスト"/>
        <xdr:cNvSpPr txBox="1"/>
      </xdr:nvSpPr>
      <xdr:spPr>
        <a:xfrm>
          <a:off x="22212300" y="1254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75146</xdr:rowOff>
    </xdr:from>
    <xdr:to>
      <xdr:col>112</xdr:col>
      <xdr:colOff>38100</xdr:colOff>
      <xdr:row>75</xdr:row>
      <xdr:rowOff>5296</xdr:rowOff>
    </xdr:to>
    <xdr:sp macro="" textlink="">
      <xdr:nvSpPr>
        <xdr:cNvPr id="874" name="楕円 873"/>
        <xdr:cNvSpPr/>
      </xdr:nvSpPr>
      <xdr:spPr>
        <a:xfrm>
          <a:off x="21272500" y="1276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21823</xdr:rowOff>
    </xdr:from>
    <xdr:ext cx="534377" cy="259045"/>
    <xdr:sp macro="" textlink="">
      <xdr:nvSpPr>
        <xdr:cNvPr id="875" name="テキスト ボックス 874"/>
        <xdr:cNvSpPr txBox="1"/>
      </xdr:nvSpPr>
      <xdr:spPr>
        <a:xfrm>
          <a:off x="21056111" y="1253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6204</xdr:rowOff>
    </xdr:from>
    <xdr:to>
      <xdr:col>107</xdr:col>
      <xdr:colOff>101600</xdr:colOff>
      <xdr:row>74</xdr:row>
      <xdr:rowOff>107804</xdr:rowOff>
    </xdr:to>
    <xdr:sp macro="" textlink="">
      <xdr:nvSpPr>
        <xdr:cNvPr id="876" name="楕円 875"/>
        <xdr:cNvSpPr/>
      </xdr:nvSpPr>
      <xdr:spPr>
        <a:xfrm>
          <a:off x="20383500" y="1269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124331</xdr:rowOff>
    </xdr:from>
    <xdr:ext cx="534377" cy="259045"/>
    <xdr:sp macro="" textlink="">
      <xdr:nvSpPr>
        <xdr:cNvPr id="877" name="テキスト ボックス 876"/>
        <xdr:cNvSpPr txBox="1"/>
      </xdr:nvSpPr>
      <xdr:spPr>
        <a:xfrm>
          <a:off x="20167111" y="1246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94806</xdr:rowOff>
    </xdr:from>
    <xdr:to>
      <xdr:col>102</xdr:col>
      <xdr:colOff>165100</xdr:colOff>
      <xdr:row>74</xdr:row>
      <xdr:rowOff>24956</xdr:rowOff>
    </xdr:to>
    <xdr:sp macro="" textlink="">
      <xdr:nvSpPr>
        <xdr:cNvPr id="878" name="楕円 877"/>
        <xdr:cNvSpPr/>
      </xdr:nvSpPr>
      <xdr:spPr>
        <a:xfrm>
          <a:off x="19494500" y="126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41483</xdr:rowOff>
    </xdr:from>
    <xdr:ext cx="534377" cy="259045"/>
    <xdr:sp macro="" textlink="">
      <xdr:nvSpPr>
        <xdr:cNvPr id="879" name="テキスト ボックス 878"/>
        <xdr:cNvSpPr txBox="1"/>
      </xdr:nvSpPr>
      <xdr:spPr>
        <a:xfrm>
          <a:off x="19278111" y="1238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6242</xdr:rowOff>
    </xdr:from>
    <xdr:to>
      <xdr:col>98</xdr:col>
      <xdr:colOff>38100</xdr:colOff>
      <xdr:row>74</xdr:row>
      <xdr:rowOff>107842</xdr:rowOff>
    </xdr:to>
    <xdr:sp macro="" textlink="">
      <xdr:nvSpPr>
        <xdr:cNvPr id="880" name="楕円 879"/>
        <xdr:cNvSpPr/>
      </xdr:nvSpPr>
      <xdr:spPr>
        <a:xfrm>
          <a:off x="18605500" y="1269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124369</xdr:rowOff>
    </xdr:from>
    <xdr:ext cx="534377" cy="259045"/>
    <xdr:sp macro="" textlink="">
      <xdr:nvSpPr>
        <xdr:cNvPr id="881" name="テキスト ボックス 880"/>
        <xdr:cNvSpPr txBox="1"/>
      </xdr:nvSpPr>
      <xdr:spPr>
        <a:xfrm>
          <a:off x="18389111" y="1246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107,428</a:t>
          </a:r>
          <a:r>
            <a:rPr kumimoji="1" lang="ja-JP" altLang="en-US" sz="1300">
              <a:latin typeface="ＭＳ Ｐゴシック" panose="020B0600070205080204" pitchFamily="50" charset="-128"/>
              <a:ea typeface="ＭＳ Ｐゴシック" panose="020B0600070205080204" pitchFamily="50" charset="-128"/>
            </a:rPr>
            <a:t>円、補助費等も住民一人当たり</a:t>
          </a:r>
          <a:r>
            <a:rPr kumimoji="1" lang="en-US" altLang="ja-JP" sz="1300">
              <a:latin typeface="ＭＳ Ｐゴシック" panose="020B0600070205080204" pitchFamily="50" charset="-128"/>
              <a:ea typeface="ＭＳ Ｐゴシック" panose="020B0600070205080204" pitchFamily="50" charset="-128"/>
            </a:rPr>
            <a:t>100,420</a:t>
          </a:r>
          <a:r>
            <a:rPr kumimoji="1" lang="ja-JP" altLang="en-US" sz="1300">
              <a:latin typeface="ＭＳ Ｐゴシック" panose="020B0600070205080204" pitchFamily="50" charset="-128"/>
              <a:ea typeface="ＭＳ Ｐゴシック" panose="020B0600070205080204" pitchFamily="50" charset="-128"/>
            </a:rPr>
            <a:t>円となっており、ともに類似団体と比較して一人当たりコストが非常に高い状況となっている。扶助費については、保育所運営費や障がい者に対する自立支援給付費事業に係る経費が主な要素である。補助費等については、町独自の福祉施策である次世代育成クーポン支給や高齢者医療費助成事業などに係る経費により高水準を示している。</a:t>
          </a:r>
        </a:p>
        <a:p>
          <a:r>
            <a:rPr kumimoji="1" lang="ja-JP" altLang="en-US" sz="1300">
              <a:latin typeface="ＭＳ Ｐゴシック" panose="020B0600070205080204" pitchFamily="50" charset="-128"/>
              <a:ea typeface="ＭＳ Ｐゴシック" panose="020B0600070205080204" pitchFamily="50" charset="-128"/>
            </a:rPr>
            <a:t>　前年度決算と比較すると補助費等については対象者減により次世代育成クーポン交付金が減少したことなどにより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％の減、扶助費については臨時福祉給付金や保育所運営費の減により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％減となっている。今後も徹底した検証・事業精査・見直しを行ない、効率的な事業運営、自主財源の確保、自己改革力の向上に努めていくこととしている。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16,732
16,650
28.07
8,950,906
8,717,506
233,400
4,242,261
5,879,066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94742</xdr:rowOff>
    </xdr:from>
    <xdr:to>
      <xdr:col>24</xdr:col>
      <xdr:colOff>62865</xdr:colOff>
      <xdr:row>37</xdr:row>
      <xdr:rowOff>115888</xdr:rowOff>
    </xdr:to>
    <xdr:cxnSp macro="">
      <xdr:nvCxnSpPr>
        <xdr:cNvPr id="56" name="直線コネクタ 55"/>
        <xdr:cNvCxnSpPr/>
      </xdr:nvCxnSpPr>
      <xdr:spPr>
        <a:xfrm flipV="1">
          <a:off x="4633595" y="5581142"/>
          <a:ext cx="1270" cy="878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119715</xdr:rowOff>
    </xdr:from>
    <xdr:ext cx="469744" cy="259045"/>
    <xdr:sp macro="" textlink="">
      <xdr:nvSpPr>
        <xdr:cNvPr id="57" name="議会費最小値テキスト"/>
        <xdr:cNvSpPr txBox="1"/>
      </xdr:nvSpPr>
      <xdr:spPr>
        <a:xfrm>
          <a:off x="4686300" y="646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115888</xdr:rowOff>
    </xdr:from>
    <xdr:to>
      <xdr:col>24</xdr:col>
      <xdr:colOff>152400</xdr:colOff>
      <xdr:row>37</xdr:row>
      <xdr:rowOff>115888</xdr:rowOff>
    </xdr:to>
    <xdr:cxnSp macro="">
      <xdr:nvCxnSpPr>
        <xdr:cNvPr id="58" name="直線コネクタ 57"/>
        <xdr:cNvCxnSpPr/>
      </xdr:nvCxnSpPr>
      <xdr:spPr>
        <a:xfrm>
          <a:off x="4546600" y="6459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41419</xdr:rowOff>
    </xdr:from>
    <xdr:ext cx="469744" cy="259045"/>
    <xdr:sp macro="" textlink="">
      <xdr:nvSpPr>
        <xdr:cNvPr id="59" name="議会費最大値テキスト"/>
        <xdr:cNvSpPr txBox="1"/>
      </xdr:nvSpPr>
      <xdr:spPr>
        <a:xfrm>
          <a:off x="4686300" y="535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94742</xdr:rowOff>
    </xdr:from>
    <xdr:to>
      <xdr:col>24</xdr:col>
      <xdr:colOff>152400</xdr:colOff>
      <xdr:row>32</xdr:row>
      <xdr:rowOff>94742</xdr:rowOff>
    </xdr:to>
    <xdr:cxnSp macro="">
      <xdr:nvCxnSpPr>
        <xdr:cNvPr id="60" name="直線コネクタ 59"/>
        <xdr:cNvCxnSpPr/>
      </xdr:nvCxnSpPr>
      <xdr:spPr>
        <a:xfrm>
          <a:off x="4546600" y="558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94742</xdr:rowOff>
    </xdr:from>
    <xdr:to>
      <xdr:col>24</xdr:col>
      <xdr:colOff>63500</xdr:colOff>
      <xdr:row>32</xdr:row>
      <xdr:rowOff>140462</xdr:rowOff>
    </xdr:to>
    <xdr:cxnSp macro="">
      <xdr:nvCxnSpPr>
        <xdr:cNvPr id="61" name="直線コネクタ 60"/>
        <xdr:cNvCxnSpPr/>
      </xdr:nvCxnSpPr>
      <xdr:spPr>
        <a:xfrm flipV="1">
          <a:off x="3797300" y="558114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124286</xdr:rowOff>
    </xdr:from>
    <xdr:ext cx="469744" cy="259045"/>
    <xdr:sp macro="" textlink="">
      <xdr:nvSpPr>
        <xdr:cNvPr id="62" name="議会費平均値テキスト"/>
        <xdr:cNvSpPr txBox="1"/>
      </xdr:nvSpPr>
      <xdr:spPr>
        <a:xfrm>
          <a:off x="4686300" y="5953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145859</xdr:rowOff>
    </xdr:from>
    <xdr:to>
      <xdr:col>24</xdr:col>
      <xdr:colOff>114300</xdr:colOff>
      <xdr:row>35</xdr:row>
      <xdr:rowOff>76009</xdr:rowOff>
    </xdr:to>
    <xdr:sp macro="" textlink="">
      <xdr:nvSpPr>
        <xdr:cNvPr id="63" name="フローチャート: 判断 62"/>
        <xdr:cNvSpPr/>
      </xdr:nvSpPr>
      <xdr:spPr>
        <a:xfrm>
          <a:off x="4584700" y="5975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108458</xdr:rowOff>
    </xdr:from>
    <xdr:to>
      <xdr:col>19</xdr:col>
      <xdr:colOff>177800</xdr:colOff>
      <xdr:row>32</xdr:row>
      <xdr:rowOff>140462</xdr:rowOff>
    </xdr:to>
    <xdr:cxnSp macro="">
      <xdr:nvCxnSpPr>
        <xdr:cNvPr id="64" name="直線コネクタ 63"/>
        <xdr:cNvCxnSpPr/>
      </xdr:nvCxnSpPr>
      <xdr:spPr>
        <a:xfrm>
          <a:off x="2908300" y="559485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135191</xdr:rowOff>
    </xdr:from>
    <xdr:to>
      <xdr:col>20</xdr:col>
      <xdr:colOff>38100</xdr:colOff>
      <xdr:row>35</xdr:row>
      <xdr:rowOff>65341</xdr:rowOff>
    </xdr:to>
    <xdr:sp macro="" textlink="">
      <xdr:nvSpPr>
        <xdr:cNvPr id="65" name="フローチャート: 判断 64"/>
        <xdr:cNvSpPr/>
      </xdr:nvSpPr>
      <xdr:spPr>
        <a:xfrm>
          <a:off x="3746500" y="596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56468</xdr:rowOff>
    </xdr:from>
    <xdr:ext cx="469744" cy="259045"/>
    <xdr:sp macro="" textlink="">
      <xdr:nvSpPr>
        <xdr:cNvPr id="66" name="テキスト ボックス 65"/>
        <xdr:cNvSpPr txBox="1"/>
      </xdr:nvSpPr>
      <xdr:spPr>
        <a:xfrm>
          <a:off x="3562428" y="605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139891</xdr:rowOff>
    </xdr:from>
    <xdr:to>
      <xdr:col>15</xdr:col>
      <xdr:colOff>50800</xdr:colOff>
      <xdr:row>32</xdr:row>
      <xdr:rowOff>108458</xdr:rowOff>
    </xdr:to>
    <xdr:cxnSp macro="">
      <xdr:nvCxnSpPr>
        <xdr:cNvPr id="67" name="直線コネクタ 66"/>
        <xdr:cNvCxnSpPr/>
      </xdr:nvCxnSpPr>
      <xdr:spPr>
        <a:xfrm>
          <a:off x="2019300" y="5454841"/>
          <a:ext cx="889000" cy="14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138240</xdr:rowOff>
    </xdr:from>
    <xdr:to>
      <xdr:col>15</xdr:col>
      <xdr:colOff>101600</xdr:colOff>
      <xdr:row>35</xdr:row>
      <xdr:rowOff>68390</xdr:rowOff>
    </xdr:to>
    <xdr:sp macro="" textlink="">
      <xdr:nvSpPr>
        <xdr:cNvPr id="68" name="フローチャート: 判断 67"/>
        <xdr:cNvSpPr/>
      </xdr:nvSpPr>
      <xdr:spPr>
        <a:xfrm>
          <a:off x="2857500" y="596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59517</xdr:rowOff>
    </xdr:from>
    <xdr:ext cx="469744" cy="259045"/>
    <xdr:sp macro="" textlink="">
      <xdr:nvSpPr>
        <xdr:cNvPr id="69" name="テキスト ボックス 68"/>
        <xdr:cNvSpPr txBox="1"/>
      </xdr:nvSpPr>
      <xdr:spPr>
        <a:xfrm>
          <a:off x="2673428" y="606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139891</xdr:rowOff>
    </xdr:from>
    <xdr:to>
      <xdr:col>10</xdr:col>
      <xdr:colOff>114300</xdr:colOff>
      <xdr:row>32</xdr:row>
      <xdr:rowOff>15494</xdr:rowOff>
    </xdr:to>
    <xdr:cxnSp macro="">
      <xdr:nvCxnSpPr>
        <xdr:cNvPr id="70" name="直線コネクタ 69"/>
        <xdr:cNvCxnSpPr/>
      </xdr:nvCxnSpPr>
      <xdr:spPr>
        <a:xfrm flipV="1">
          <a:off x="1130300" y="5454841"/>
          <a:ext cx="88900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42609</xdr:rowOff>
    </xdr:from>
    <xdr:to>
      <xdr:col>10</xdr:col>
      <xdr:colOff>165100</xdr:colOff>
      <xdr:row>34</xdr:row>
      <xdr:rowOff>144209</xdr:rowOff>
    </xdr:to>
    <xdr:sp macro="" textlink="">
      <xdr:nvSpPr>
        <xdr:cNvPr id="71" name="フローチャート: 判断 70"/>
        <xdr:cNvSpPr/>
      </xdr:nvSpPr>
      <xdr:spPr>
        <a:xfrm>
          <a:off x="1968500" y="58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135336</xdr:rowOff>
    </xdr:from>
    <xdr:ext cx="469744" cy="259045"/>
    <xdr:sp macro="" textlink="">
      <xdr:nvSpPr>
        <xdr:cNvPr id="72" name="テキスト ボックス 71"/>
        <xdr:cNvSpPr txBox="1"/>
      </xdr:nvSpPr>
      <xdr:spPr>
        <a:xfrm>
          <a:off x="1784428" y="596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94615</xdr:rowOff>
    </xdr:from>
    <xdr:to>
      <xdr:col>6</xdr:col>
      <xdr:colOff>38100</xdr:colOff>
      <xdr:row>35</xdr:row>
      <xdr:rowOff>24765</xdr:rowOff>
    </xdr:to>
    <xdr:sp macro="" textlink="">
      <xdr:nvSpPr>
        <xdr:cNvPr id="73" name="フローチャート: 判断 72"/>
        <xdr:cNvSpPr/>
      </xdr:nvSpPr>
      <xdr:spPr>
        <a:xfrm>
          <a:off x="10795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15892</xdr:rowOff>
    </xdr:from>
    <xdr:ext cx="469744" cy="259045"/>
    <xdr:sp macro="" textlink="">
      <xdr:nvSpPr>
        <xdr:cNvPr id="74" name="テキスト ボックス 73"/>
        <xdr:cNvSpPr txBox="1"/>
      </xdr:nvSpPr>
      <xdr:spPr>
        <a:xfrm>
          <a:off x="895428" y="601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43942</xdr:rowOff>
    </xdr:from>
    <xdr:to>
      <xdr:col>24</xdr:col>
      <xdr:colOff>114300</xdr:colOff>
      <xdr:row>32</xdr:row>
      <xdr:rowOff>145542</xdr:rowOff>
    </xdr:to>
    <xdr:sp macro="" textlink="">
      <xdr:nvSpPr>
        <xdr:cNvPr id="80" name="楕円 79"/>
        <xdr:cNvSpPr/>
      </xdr:nvSpPr>
      <xdr:spPr>
        <a:xfrm>
          <a:off x="4584700" y="553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168419</xdr:rowOff>
    </xdr:from>
    <xdr:ext cx="469744" cy="259045"/>
    <xdr:sp macro="" textlink="">
      <xdr:nvSpPr>
        <xdr:cNvPr id="81" name="議会費該当値テキスト"/>
        <xdr:cNvSpPr txBox="1"/>
      </xdr:nvSpPr>
      <xdr:spPr>
        <a:xfrm>
          <a:off x="4686300" y="548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89662</xdr:rowOff>
    </xdr:from>
    <xdr:to>
      <xdr:col>20</xdr:col>
      <xdr:colOff>38100</xdr:colOff>
      <xdr:row>33</xdr:row>
      <xdr:rowOff>19812</xdr:rowOff>
    </xdr:to>
    <xdr:sp macro="" textlink="">
      <xdr:nvSpPr>
        <xdr:cNvPr id="82" name="楕円 81"/>
        <xdr:cNvSpPr/>
      </xdr:nvSpPr>
      <xdr:spPr>
        <a:xfrm>
          <a:off x="3746500" y="557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36339</xdr:rowOff>
    </xdr:from>
    <xdr:ext cx="469744" cy="259045"/>
    <xdr:sp macro="" textlink="">
      <xdr:nvSpPr>
        <xdr:cNvPr id="83" name="テキスト ボックス 82"/>
        <xdr:cNvSpPr txBox="1"/>
      </xdr:nvSpPr>
      <xdr:spPr>
        <a:xfrm>
          <a:off x="3562428" y="535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57658</xdr:rowOff>
    </xdr:from>
    <xdr:to>
      <xdr:col>15</xdr:col>
      <xdr:colOff>101600</xdr:colOff>
      <xdr:row>32</xdr:row>
      <xdr:rowOff>159258</xdr:rowOff>
    </xdr:to>
    <xdr:sp macro="" textlink="">
      <xdr:nvSpPr>
        <xdr:cNvPr id="84" name="楕円 83"/>
        <xdr:cNvSpPr/>
      </xdr:nvSpPr>
      <xdr:spPr>
        <a:xfrm>
          <a:off x="2857500" y="554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4335</xdr:rowOff>
    </xdr:from>
    <xdr:ext cx="469744" cy="259045"/>
    <xdr:sp macro="" textlink="">
      <xdr:nvSpPr>
        <xdr:cNvPr id="85" name="テキスト ボックス 84"/>
        <xdr:cNvSpPr txBox="1"/>
      </xdr:nvSpPr>
      <xdr:spPr>
        <a:xfrm>
          <a:off x="2673428" y="531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89091</xdr:rowOff>
    </xdr:from>
    <xdr:to>
      <xdr:col>10</xdr:col>
      <xdr:colOff>165100</xdr:colOff>
      <xdr:row>32</xdr:row>
      <xdr:rowOff>19241</xdr:rowOff>
    </xdr:to>
    <xdr:sp macro="" textlink="">
      <xdr:nvSpPr>
        <xdr:cNvPr id="86" name="楕円 85"/>
        <xdr:cNvSpPr/>
      </xdr:nvSpPr>
      <xdr:spPr>
        <a:xfrm>
          <a:off x="1968500" y="540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35768</xdr:rowOff>
    </xdr:from>
    <xdr:ext cx="469744" cy="259045"/>
    <xdr:sp macro="" textlink="">
      <xdr:nvSpPr>
        <xdr:cNvPr id="87" name="テキスト ボックス 86"/>
        <xdr:cNvSpPr txBox="1"/>
      </xdr:nvSpPr>
      <xdr:spPr>
        <a:xfrm>
          <a:off x="1784428" y="517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136144</xdr:rowOff>
    </xdr:from>
    <xdr:to>
      <xdr:col>6</xdr:col>
      <xdr:colOff>38100</xdr:colOff>
      <xdr:row>32</xdr:row>
      <xdr:rowOff>66294</xdr:rowOff>
    </xdr:to>
    <xdr:sp macro="" textlink="">
      <xdr:nvSpPr>
        <xdr:cNvPr id="88" name="楕円 87"/>
        <xdr:cNvSpPr/>
      </xdr:nvSpPr>
      <xdr:spPr>
        <a:xfrm>
          <a:off x="1079500" y="54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82821</xdr:rowOff>
    </xdr:from>
    <xdr:ext cx="469744" cy="259045"/>
    <xdr:sp macro="" textlink="">
      <xdr:nvSpPr>
        <xdr:cNvPr id="89" name="テキスト ボックス 88"/>
        <xdr:cNvSpPr txBox="1"/>
      </xdr:nvSpPr>
      <xdr:spPr>
        <a:xfrm>
          <a:off x="895428" y="522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3" name="直線コネクタ 112"/>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4" name="総務費最小値テキスト"/>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5" name="直線コネクタ 114"/>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6" name="総務費最大値テキスト"/>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7" name="直線コネクタ 116"/>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118955</xdr:rowOff>
    </xdr:from>
    <xdr:to>
      <xdr:col>24</xdr:col>
      <xdr:colOff>63500</xdr:colOff>
      <xdr:row>58</xdr:row>
      <xdr:rowOff>132897</xdr:rowOff>
    </xdr:to>
    <xdr:cxnSp macro="">
      <xdr:nvCxnSpPr>
        <xdr:cNvPr id="118" name="直線コネクタ 117"/>
        <xdr:cNvCxnSpPr/>
      </xdr:nvCxnSpPr>
      <xdr:spPr>
        <a:xfrm flipV="1">
          <a:off x="3797300" y="10063055"/>
          <a:ext cx="838200" cy="1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19" name="総務費平均値テキスト"/>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0" name="フローチャート: 判断 119"/>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130706</xdr:rowOff>
    </xdr:from>
    <xdr:to>
      <xdr:col>19</xdr:col>
      <xdr:colOff>177800</xdr:colOff>
      <xdr:row>58</xdr:row>
      <xdr:rowOff>132897</xdr:rowOff>
    </xdr:to>
    <xdr:cxnSp macro="">
      <xdr:nvCxnSpPr>
        <xdr:cNvPr id="121" name="直線コネクタ 120"/>
        <xdr:cNvCxnSpPr/>
      </xdr:nvCxnSpPr>
      <xdr:spPr>
        <a:xfrm>
          <a:off x="2908300" y="10074806"/>
          <a:ext cx="8890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2" name="フローチャート: 判断 121"/>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6797</xdr:rowOff>
    </xdr:from>
    <xdr:ext cx="534377" cy="259045"/>
    <xdr:sp macro="" textlink="">
      <xdr:nvSpPr>
        <xdr:cNvPr id="123" name="テキスト ボックス 122"/>
        <xdr:cNvSpPr txBox="1"/>
      </xdr:nvSpPr>
      <xdr:spPr>
        <a:xfrm>
          <a:off x="3530111" y="97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118252</xdr:rowOff>
    </xdr:from>
    <xdr:to>
      <xdr:col>15</xdr:col>
      <xdr:colOff>50800</xdr:colOff>
      <xdr:row>58</xdr:row>
      <xdr:rowOff>130706</xdr:rowOff>
    </xdr:to>
    <xdr:cxnSp macro="">
      <xdr:nvCxnSpPr>
        <xdr:cNvPr id="124" name="直線コネクタ 123"/>
        <xdr:cNvCxnSpPr/>
      </xdr:nvCxnSpPr>
      <xdr:spPr>
        <a:xfrm>
          <a:off x="2019300" y="10062352"/>
          <a:ext cx="889000" cy="1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5" name="フローチャート: 判断 124"/>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8534</xdr:rowOff>
    </xdr:from>
    <xdr:ext cx="534377" cy="259045"/>
    <xdr:sp macro="" textlink="">
      <xdr:nvSpPr>
        <xdr:cNvPr id="126" name="テキスト ボックス 125"/>
        <xdr:cNvSpPr txBox="1"/>
      </xdr:nvSpPr>
      <xdr:spPr>
        <a:xfrm>
          <a:off x="2641111" y="97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118252</xdr:rowOff>
    </xdr:from>
    <xdr:to>
      <xdr:col>10</xdr:col>
      <xdr:colOff>114300</xdr:colOff>
      <xdr:row>58</xdr:row>
      <xdr:rowOff>134488</xdr:rowOff>
    </xdr:to>
    <xdr:cxnSp macro="">
      <xdr:nvCxnSpPr>
        <xdr:cNvPr id="127" name="直線コネクタ 126"/>
        <xdr:cNvCxnSpPr/>
      </xdr:nvCxnSpPr>
      <xdr:spPr>
        <a:xfrm flipV="1">
          <a:off x="1130300" y="10062352"/>
          <a:ext cx="889000" cy="1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28" name="フローチャート: 判断 127"/>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10666</xdr:rowOff>
    </xdr:from>
    <xdr:ext cx="534377" cy="259045"/>
    <xdr:sp macro="" textlink="">
      <xdr:nvSpPr>
        <xdr:cNvPr id="129" name="テキスト ボックス 128"/>
        <xdr:cNvSpPr txBox="1"/>
      </xdr:nvSpPr>
      <xdr:spPr>
        <a:xfrm>
          <a:off x="1752111" y="97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0" name="フローチャート: 判断 129"/>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11358</xdr:rowOff>
    </xdr:from>
    <xdr:ext cx="534377" cy="259045"/>
    <xdr:sp macro="" textlink="">
      <xdr:nvSpPr>
        <xdr:cNvPr id="131" name="テキスト ボックス 130"/>
        <xdr:cNvSpPr txBox="1"/>
      </xdr:nvSpPr>
      <xdr:spPr>
        <a:xfrm>
          <a:off x="863111" y="97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68155</xdr:rowOff>
    </xdr:from>
    <xdr:to>
      <xdr:col>24</xdr:col>
      <xdr:colOff>114300</xdr:colOff>
      <xdr:row>58</xdr:row>
      <xdr:rowOff>169755</xdr:rowOff>
    </xdr:to>
    <xdr:sp macro="" textlink="">
      <xdr:nvSpPr>
        <xdr:cNvPr id="137" name="楕円 136"/>
        <xdr:cNvSpPr/>
      </xdr:nvSpPr>
      <xdr:spPr>
        <a:xfrm>
          <a:off x="4584700" y="1001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4916</xdr:rowOff>
    </xdr:from>
    <xdr:ext cx="534377" cy="259045"/>
    <xdr:sp macro="" textlink="">
      <xdr:nvSpPr>
        <xdr:cNvPr id="138" name="総務費該当値テキスト"/>
        <xdr:cNvSpPr txBox="1"/>
      </xdr:nvSpPr>
      <xdr:spPr>
        <a:xfrm>
          <a:off x="4686300" y="994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82097</xdr:rowOff>
    </xdr:from>
    <xdr:to>
      <xdr:col>20</xdr:col>
      <xdr:colOff>38100</xdr:colOff>
      <xdr:row>59</xdr:row>
      <xdr:rowOff>12247</xdr:rowOff>
    </xdr:to>
    <xdr:sp macro="" textlink="">
      <xdr:nvSpPr>
        <xdr:cNvPr id="139" name="楕円 138"/>
        <xdr:cNvSpPr/>
      </xdr:nvSpPr>
      <xdr:spPr>
        <a:xfrm>
          <a:off x="3746500" y="1002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3374</xdr:rowOff>
    </xdr:from>
    <xdr:ext cx="534377" cy="259045"/>
    <xdr:sp macro="" textlink="">
      <xdr:nvSpPr>
        <xdr:cNvPr id="140" name="テキスト ボックス 139"/>
        <xdr:cNvSpPr txBox="1"/>
      </xdr:nvSpPr>
      <xdr:spPr>
        <a:xfrm>
          <a:off x="3530111" y="1011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79906</xdr:rowOff>
    </xdr:from>
    <xdr:to>
      <xdr:col>15</xdr:col>
      <xdr:colOff>101600</xdr:colOff>
      <xdr:row>59</xdr:row>
      <xdr:rowOff>10056</xdr:rowOff>
    </xdr:to>
    <xdr:sp macro="" textlink="">
      <xdr:nvSpPr>
        <xdr:cNvPr id="141" name="楕円 140"/>
        <xdr:cNvSpPr/>
      </xdr:nvSpPr>
      <xdr:spPr>
        <a:xfrm>
          <a:off x="2857500" y="1002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1183</xdr:rowOff>
    </xdr:from>
    <xdr:ext cx="534377" cy="259045"/>
    <xdr:sp macro="" textlink="">
      <xdr:nvSpPr>
        <xdr:cNvPr id="142" name="テキスト ボックス 141"/>
        <xdr:cNvSpPr txBox="1"/>
      </xdr:nvSpPr>
      <xdr:spPr>
        <a:xfrm>
          <a:off x="2641111" y="1011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67452</xdr:rowOff>
    </xdr:from>
    <xdr:to>
      <xdr:col>10</xdr:col>
      <xdr:colOff>165100</xdr:colOff>
      <xdr:row>58</xdr:row>
      <xdr:rowOff>169052</xdr:rowOff>
    </xdr:to>
    <xdr:sp macro="" textlink="">
      <xdr:nvSpPr>
        <xdr:cNvPr id="143" name="楕円 142"/>
        <xdr:cNvSpPr/>
      </xdr:nvSpPr>
      <xdr:spPr>
        <a:xfrm>
          <a:off x="1968500" y="1001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160179</xdr:rowOff>
    </xdr:from>
    <xdr:ext cx="534377" cy="259045"/>
    <xdr:sp macro="" textlink="">
      <xdr:nvSpPr>
        <xdr:cNvPr id="144" name="テキスト ボックス 143"/>
        <xdr:cNvSpPr txBox="1"/>
      </xdr:nvSpPr>
      <xdr:spPr>
        <a:xfrm>
          <a:off x="1752111" y="1010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83688</xdr:rowOff>
    </xdr:from>
    <xdr:to>
      <xdr:col>6</xdr:col>
      <xdr:colOff>38100</xdr:colOff>
      <xdr:row>59</xdr:row>
      <xdr:rowOff>13838</xdr:rowOff>
    </xdr:to>
    <xdr:sp macro="" textlink="">
      <xdr:nvSpPr>
        <xdr:cNvPr id="145" name="楕円 144"/>
        <xdr:cNvSpPr/>
      </xdr:nvSpPr>
      <xdr:spPr>
        <a:xfrm>
          <a:off x="1079500" y="1002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4965</xdr:rowOff>
    </xdr:from>
    <xdr:ext cx="534377" cy="259045"/>
    <xdr:sp macro="" textlink="">
      <xdr:nvSpPr>
        <xdr:cNvPr id="146" name="テキスト ボックス 145"/>
        <xdr:cNvSpPr txBox="1"/>
      </xdr:nvSpPr>
      <xdr:spPr>
        <a:xfrm>
          <a:off x="863111" y="1012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3" name="直線コネクタ 172"/>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4" name="民生費最小値テキスト"/>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5" name="直線コネクタ 174"/>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6" name="民生費最大値テキスト"/>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7" name="直線コネクタ 176"/>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127660</xdr:rowOff>
    </xdr:from>
    <xdr:to>
      <xdr:col>24</xdr:col>
      <xdr:colOff>63500</xdr:colOff>
      <xdr:row>71</xdr:row>
      <xdr:rowOff>37603</xdr:rowOff>
    </xdr:to>
    <xdr:cxnSp macro="">
      <xdr:nvCxnSpPr>
        <xdr:cNvPr id="178" name="直線コネクタ 177"/>
        <xdr:cNvCxnSpPr/>
      </xdr:nvCxnSpPr>
      <xdr:spPr>
        <a:xfrm>
          <a:off x="3797300" y="12129160"/>
          <a:ext cx="838200" cy="8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126185</xdr:rowOff>
    </xdr:from>
    <xdr:ext cx="599010" cy="259045"/>
    <xdr:sp macro="" textlink="">
      <xdr:nvSpPr>
        <xdr:cNvPr id="179" name="民生費平均値テキスト"/>
        <xdr:cNvSpPr txBox="1"/>
      </xdr:nvSpPr>
      <xdr:spPr>
        <a:xfrm>
          <a:off x="4686300" y="129849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0" name="フローチャート: 判断 179"/>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127660</xdr:rowOff>
    </xdr:from>
    <xdr:to>
      <xdr:col>19</xdr:col>
      <xdr:colOff>177800</xdr:colOff>
      <xdr:row>71</xdr:row>
      <xdr:rowOff>91139</xdr:rowOff>
    </xdr:to>
    <xdr:cxnSp macro="">
      <xdr:nvCxnSpPr>
        <xdr:cNvPr id="181" name="直線コネクタ 180"/>
        <xdr:cNvCxnSpPr/>
      </xdr:nvCxnSpPr>
      <xdr:spPr>
        <a:xfrm flipV="1">
          <a:off x="2908300" y="12129160"/>
          <a:ext cx="889000" cy="13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2" name="フローチャート: 判断 181"/>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89936</xdr:rowOff>
    </xdr:from>
    <xdr:ext cx="599010" cy="259045"/>
    <xdr:sp macro="" textlink="">
      <xdr:nvSpPr>
        <xdr:cNvPr id="183" name="テキスト ボックス 182"/>
        <xdr:cNvSpPr txBox="1"/>
      </xdr:nvSpPr>
      <xdr:spPr>
        <a:xfrm>
          <a:off x="3497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91139</xdr:rowOff>
    </xdr:from>
    <xdr:to>
      <xdr:col>15</xdr:col>
      <xdr:colOff>50800</xdr:colOff>
      <xdr:row>71</xdr:row>
      <xdr:rowOff>133027</xdr:rowOff>
    </xdr:to>
    <xdr:cxnSp macro="">
      <xdr:nvCxnSpPr>
        <xdr:cNvPr id="184" name="直線コネクタ 183"/>
        <xdr:cNvCxnSpPr/>
      </xdr:nvCxnSpPr>
      <xdr:spPr>
        <a:xfrm flipV="1">
          <a:off x="2019300" y="12264089"/>
          <a:ext cx="889000" cy="4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5" name="フローチャート: 判断 184"/>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102999</xdr:rowOff>
    </xdr:from>
    <xdr:ext cx="599010" cy="259045"/>
    <xdr:sp macro="" textlink="">
      <xdr:nvSpPr>
        <xdr:cNvPr id="186" name="テキスト ボックス 185"/>
        <xdr:cNvSpPr txBox="1"/>
      </xdr:nvSpPr>
      <xdr:spPr>
        <a:xfrm>
          <a:off x="2608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133027</xdr:rowOff>
    </xdr:from>
    <xdr:to>
      <xdr:col>10</xdr:col>
      <xdr:colOff>114300</xdr:colOff>
      <xdr:row>72</xdr:row>
      <xdr:rowOff>12174</xdr:rowOff>
    </xdr:to>
    <xdr:cxnSp macro="">
      <xdr:nvCxnSpPr>
        <xdr:cNvPr id="187" name="直線コネクタ 186"/>
        <xdr:cNvCxnSpPr/>
      </xdr:nvCxnSpPr>
      <xdr:spPr>
        <a:xfrm flipV="1">
          <a:off x="1130300" y="12305977"/>
          <a:ext cx="889000" cy="5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88" name="フローチャート: 判断 187"/>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34648</xdr:rowOff>
    </xdr:from>
    <xdr:ext cx="599010" cy="259045"/>
    <xdr:sp macro="" textlink="">
      <xdr:nvSpPr>
        <xdr:cNvPr id="189" name="テキスト ボックス 188"/>
        <xdr:cNvSpPr txBox="1"/>
      </xdr:nvSpPr>
      <xdr:spPr>
        <a:xfrm>
          <a:off x="1719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0" name="フローチャート: 判断 189"/>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156078</xdr:rowOff>
    </xdr:from>
    <xdr:ext cx="599010" cy="259045"/>
    <xdr:sp macro="" textlink="">
      <xdr:nvSpPr>
        <xdr:cNvPr id="191" name="テキスト ボックス 190"/>
        <xdr:cNvSpPr txBox="1"/>
      </xdr:nvSpPr>
      <xdr:spPr>
        <a:xfrm>
          <a:off x="830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158253</xdr:rowOff>
    </xdr:from>
    <xdr:to>
      <xdr:col>24</xdr:col>
      <xdr:colOff>114300</xdr:colOff>
      <xdr:row>71</xdr:row>
      <xdr:rowOff>88403</xdr:rowOff>
    </xdr:to>
    <xdr:sp macro="" textlink="">
      <xdr:nvSpPr>
        <xdr:cNvPr id="197" name="楕円 196"/>
        <xdr:cNvSpPr/>
      </xdr:nvSpPr>
      <xdr:spPr>
        <a:xfrm>
          <a:off x="4584700" y="1215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101646</xdr:rowOff>
    </xdr:from>
    <xdr:ext cx="599010" cy="259045"/>
    <xdr:sp macro="" textlink="">
      <xdr:nvSpPr>
        <xdr:cNvPr id="198" name="民生費該当値テキスト"/>
        <xdr:cNvSpPr txBox="1"/>
      </xdr:nvSpPr>
      <xdr:spPr>
        <a:xfrm>
          <a:off x="4686300" y="1210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76860</xdr:rowOff>
    </xdr:from>
    <xdr:to>
      <xdr:col>20</xdr:col>
      <xdr:colOff>38100</xdr:colOff>
      <xdr:row>71</xdr:row>
      <xdr:rowOff>7010</xdr:rowOff>
    </xdr:to>
    <xdr:sp macro="" textlink="">
      <xdr:nvSpPr>
        <xdr:cNvPr id="199" name="楕円 198"/>
        <xdr:cNvSpPr/>
      </xdr:nvSpPr>
      <xdr:spPr>
        <a:xfrm>
          <a:off x="3746500" y="1207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23537</xdr:rowOff>
    </xdr:from>
    <xdr:ext cx="599010" cy="259045"/>
    <xdr:sp macro="" textlink="">
      <xdr:nvSpPr>
        <xdr:cNvPr id="200" name="テキスト ボックス 199"/>
        <xdr:cNvSpPr txBox="1"/>
      </xdr:nvSpPr>
      <xdr:spPr>
        <a:xfrm>
          <a:off x="3497795" y="11853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40339</xdr:rowOff>
    </xdr:from>
    <xdr:to>
      <xdr:col>15</xdr:col>
      <xdr:colOff>101600</xdr:colOff>
      <xdr:row>71</xdr:row>
      <xdr:rowOff>141939</xdr:rowOff>
    </xdr:to>
    <xdr:sp macro="" textlink="">
      <xdr:nvSpPr>
        <xdr:cNvPr id="201" name="楕円 200"/>
        <xdr:cNvSpPr/>
      </xdr:nvSpPr>
      <xdr:spPr>
        <a:xfrm>
          <a:off x="2857500" y="1221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158466</xdr:rowOff>
    </xdr:from>
    <xdr:ext cx="599010" cy="259045"/>
    <xdr:sp macro="" textlink="">
      <xdr:nvSpPr>
        <xdr:cNvPr id="202" name="テキスト ボックス 201"/>
        <xdr:cNvSpPr txBox="1"/>
      </xdr:nvSpPr>
      <xdr:spPr>
        <a:xfrm>
          <a:off x="2608795" y="1198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82227</xdr:rowOff>
    </xdr:from>
    <xdr:to>
      <xdr:col>10</xdr:col>
      <xdr:colOff>165100</xdr:colOff>
      <xdr:row>72</xdr:row>
      <xdr:rowOff>12377</xdr:rowOff>
    </xdr:to>
    <xdr:sp macro="" textlink="">
      <xdr:nvSpPr>
        <xdr:cNvPr id="203" name="楕円 202"/>
        <xdr:cNvSpPr/>
      </xdr:nvSpPr>
      <xdr:spPr>
        <a:xfrm>
          <a:off x="1968500" y="1225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28904</xdr:rowOff>
    </xdr:from>
    <xdr:ext cx="599010" cy="259045"/>
    <xdr:sp macro="" textlink="">
      <xdr:nvSpPr>
        <xdr:cNvPr id="204" name="テキスト ボックス 203"/>
        <xdr:cNvSpPr txBox="1"/>
      </xdr:nvSpPr>
      <xdr:spPr>
        <a:xfrm>
          <a:off x="1719795" y="1203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132824</xdr:rowOff>
    </xdr:from>
    <xdr:to>
      <xdr:col>6</xdr:col>
      <xdr:colOff>38100</xdr:colOff>
      <xdr:row>72</xdr:row>
      <xdr:rowOff>62974</xdr:rowOff>
    </xdr:to>
    <xdr:sp macro="" textlink="">
      <xdr:nvSpPr>
        <xdr:cNvPr id="205" name="楕円 204"/>
        <xdr:cNvSpPr/>
      </xdr:nvSpPr>
      <xdr:spPr>
        <a:xfrm>
          <a:off x="1079500" y="123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79501</xdr:rowOff>
    </xdr:from>
    <xdr:ext cx="599010" cy="259045"/>
    <xdr:sp macro="" textlink="">
      <xdr:nvSpPr>
        <xdr:cNvPr id="206" name="テキスト ボックス 205"/>
        <xdr:cNvSpPr txBox="1"/>
      </xdr:nvSpPr>
      <xdr:spPr>
        <a:xfrm>
          <a:off x="830795" y="1208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3" name="直線コネクタ 232"/>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4" name="衛生費最小値テキスト"/>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5" name="直線コネクタ 234"/>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6" name="衛生費最大値テキスト"/>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7" name="直線コネクタ 236"/>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45174</xdr:rowOff>
    </xdr:from>
    <xdr:to>
      <xdr:col>24</xdr:col>
      <xdr:colOff>63500</xdr:colOff>
      <xdr:row>97</xdr:row>
      <xdr:rowOff>47461</xdr:rowOff>
    </xdr:to>
    <xdr:cxnSp macro="">
      <xdr:nvCxnSpPr>
        <xdr:cNvPr id="238" name="直線コネクタ 237"/>
        <xdr:cNvCxnSpPr/>
      </xdr:nvCxnSpPr>
      <xdr:spPr>
        <a:xfrm flipV="1">
          <a:off x="3797300" y="1667582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118373</xdr:rowOff>
    </xdr:from>
    <xdr:ext cx="534377" cy="259045"/>
    <xdr:sp macro="" textlink="">
      <xdr:nvSpPr>
        <xdr:cNvPr id="239" name="衛生費平均値テキスト"/>
        <xdr:cNvSpPr txBox="1"/>
      </xdr:nvSpPr>
      <xdr:spPr>
        <a:xfrm>
          <a:off x="4686300" y="16406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0" name="フローチャート: 判断 239"/>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47461</xdr:rowOff>
    </xdr:from>
    <xdr:to>
      <xdr:col>19</xdr:col>
      <xdr:colOff>177800</xdr:colOff>
      <xdr:row>97</xdr:row>
      <xdr:rowOff>74859</xdr:rowOff>
    </xdr:to>
    <xdr:cxnSp macro="">
      <xdr:nvCxnSpPr>
        <xdr:cNvPr id="241" name="直線コネクタ 240"/>
        <xdr:cNvCxnSpPr/>
      </xdr:nvCxnSpPr>
      <xdr:spPr>
        <a:xfrm flipV="1">
          <a:off x="2908300" y="16678111"/>
          <a:ext cx="889000" cy="2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2" name="フローチャート: 判断 241"/>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54289</xdr:rowOff>
    </xdr:from>
    <xdr:ext cx="534377" cy="259045"/>
    <xdr:sp macro="" textlink="">
      <xdr:nvSpPr>
        <xdr:cNvPr id="243" name="テキスト ボックス 242"/>
        <xdr:cNvSpPr txBox="1"/>
      </xdr:nvSpPr>
      <xdr:spPr>
        <a:xfrm>
          <a:off x="3530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74859</xdr:rowOff>
    </xdr:from>
    <xdr:to>
      <xdr:col>15</xdr:col>
      <xdr:colOff>50800</xdr:colOff>
      <xdr:row>97</xdr:row>
      <xdr:rowOff>85652</xdr:rowOff>
    </xdr:to>
    <xdr:cxnSp macro="">
      <xdr:nvCxnSpPr>
        <xdr:cNvPr id="244" name="直線コネクタ 243"/>
        <xdr:cNvCxnSpPr/>
      </xdr:nvCxnSpPr>
      <xdr:spPr>
        <a:xfrm flipV="1">
          <a:off x="2019300" y="16705509"/>
          <a:ext cx="889000" cy="1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5" name="フローチャート: 判断 244"/>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6" name="テキスト ボックス 245"/>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85652</xdr:rowOff>
    </xdr:from>
    <xdr:to>
      <xdr:col>10</xdr:col>
      <xdr:colOff>114300</xdr:colOff>
      <xdr:row>97</xdr:row>
      <xdr:rowOff>121265</xdr:rowOff>
    </xdr:to>
    <xdr:cxnSp macro="">
      <xdr:nvCxnSpPr>
        <xdr:cNvPr id="247" name="直線コネクタ 246"/>
        <xdr:cNvCxnSpPr/>
      </xdr:nvCxnSpPr>
      <xdr:spPr>
        <a:xfrm flipV="1">
          <a:off x="1130300" y="16716302"/>
          <a:ext cx="889000" cy="3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48" name="フローチャート: 判断 247"/>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125449</xdr:rowOff>
    </xdr:from>
    <xdr:ext cx="534377" cy="259045"/>
    <xdr:sp macro="" textlink="">
      <xdr:nvSpPr>
        <xdr:cNvPr id="249" name="テキスト ボックス 248"/>
        <xdr:cNvSpPr txBox="1"/>
      </xdr:nvSpPr>
      <xdr:spPr>
        <a:xfrm>
          <a:off x="1752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0" name="フローチャート: 判断 249"/>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51" name="テキスト ボックス 250"/>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165824</xdr:rowOff>
    </xdr:from>
    <xdr:to>
      <xdr:col>24</xdr:col>
      <xdr:colOff>114300</xdr:colOff>
      <xdr:row>97</xdr:row>
      <xdr:rowOff>95974</xdr:rowOff>
    </xdr:to>
    <xdr:sp macro="" textlink="">
      <xdr:nvSpPr>
        <xdr:cNvPr id="257" name="楕円 256"/>
        <xdr:cNvSpPr/>
      </xdr:nvSpPr>
      <xdr:spPr>
        <a:xfrm>
          <a:off x="4584700" y="1662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144251</xdr:rowOff>
    </xdr:from>
    <xdr:ext cx="534377" cy="259045"/>
    <xdr:sp macro="" textlink="">
      <xdr:nvSpPr>
        <xdr:cNvPr id="258" name="衛生費該当値テキスト"/>
        <xdr:cNvSpPr txBox="1"/>
      </xdr:nvSpPr>
      <xdr:spPr>
        <a:xfrm>
          <a:off x="4686300" y="1660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168111</xdr:rowOff>
    </xdr:from>
    <xdr:to>
      <xdr:col>20</xdr:col>
      <xdr:colOff>38100</xdr:colOff>
      <xdr:row>97</xdr:row>
      <xdr:rowOff>98261</xdr:rowOff>
    </xdr:to>
    <xdr:sp macro="" textlink="">
      <xdr:nvSpPr>
        <xdr:cNvPr id="259" name="楕円 258"/>
        <xdr:cNvSpPr/>
      </xdr:nvSpPr>
      <xdr:spPr>
        <a:xfrm>
          <a:off x="3746500" y="1662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89388</xdr:rowOff>
    </xdr:from>
    <xdr:ext cx="534377" cy="259045"/>
    <xdr:sp macro="" textlink="">
      <xdr:nvSpPr>
        <xdr:cNvPr id="260" name="テキスト ボックス 259"/>
        <xdr:cNvSpPr txBox="1"/>
      </xdr:nvSpPr>
      <xdr:spPr>
        <a:xfrm>
          <a:off x="3530111" y="167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24059</xdr:rowOff>
    </xdr:from>
    <xdr:to>
      <xdr:col>15</xdr:col>
      <xdr:colOff>101600</xdr:colOff>
      <xdr:row>97</xdr:row>
      <xdr:rowOff>125659</xdr:rowOff>
    </xdr:to>
    <xdr:sp macro="" textlink="">
      <xdr:nvSpPr>
        <xdr:cNvPr id="261" name="楕円 260"/>
        <xdr:cNvSpPr/>
      </xdr:nvSpPr>
      <xdr:spPr>
        <a:xfrm>
          <a:off x="2857500" y="1665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116786</xdr:rowOff>
    </xdr:from>
    <xdr:ext cx="534377" cy="259045"/>
    <xdr:sp macro="" textlink="">
      <xdr:nvSpPr>
        <xdr:cNvPr id="262" name="テキスト ボックス 261"/>
        <xdr:cNvSpPr txBox="1"/>
      </xdr:nvSpPr>
      <xdr:spPr>
        <a:xfrm>
          <a:off x="2641111" y="1674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34852</xdr:rowOff>
    </xdr:from>
    <xdr:to>
      <xdr:col>10</xdr:col>
      <xdr:colOff>165100</xdr:colOff>
      <xdr:row>97</xdr:row>
      <xdr:rowOff>136452</xdr:rowOff>
    </xdr:to>
    <xdr:sp macro="" textlink="">
      <xdr:nvSpPr>
        <xdr:cNvPr id="263" name="楕円 262"/>
        <xdr:cNvSpPr/>
      </xdr:nvSpPr>
      <xdr:spPr>
        <a:xfrm>
          <a:off x="1968500" y="1666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127579</xdr:rowOff>
    </xdr:from>
    <xdr:ext cx="534377" cy="259045"/>
    <xdr:sp macro="" textlink="">
      <xdr:nvSpPr>
        <xdr:cNvPr id="264" name="テキスト ボックス 263"/>
        <xdr:cNvSpPr txBox="1"/>
      </xdr:nvSpPr>
      <xdr:spPr>
        <a:xfrm>
          <a:off x="1752111" y="1675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70465</xdr:rowOff>
    </xdr:from>
    <xdr:to>
      <xdr:col>6</xdr:col>
      <xdr:colOff>38100</xdr:colOff>
      <xdr:row>98</xdr:row>
      <xdr:rowOff>615</xdr:rowOff>
    </xdr:to>
    <xdr:sp macro="" textlink="">
      <xdr:nvSpPr>
        <xdr:cNvPr id="265" name="楕円 264"/>
        <xdr:cNvSpPr/>
      </xdr:nvSpPr>
      <xdr:spPr>
        <a:xfrm>
          <a:off x="1079500" y="1670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163192</xdr:rowOff>
    </xdr:from>
    <xdr:ext cx="534377" cy="259045"/>
    <xdr:sp macro="" textlink="">
      <xdr:nvSpPr>
        <xdr:cNvPr id="266" name="テキスト ボックス 265"/>
        <xdr:cNvSpPr txBox="1"/>
      </xdr:nvSpPr>
      <xdr:spPr>
        <a:xfrm>
          <a:off x="863111" y="1679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0" name="テキスト ボックス 279"/>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2" name="テキスト ボックス 281"/>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4" name="テキスト ボックス 283"/>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6" name="テキスト ボックス 285"/>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8" name="テキスト ボックス 287"/>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0" name="テキスト ボックス 28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2" name="直線コネクタ 291"/>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3"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4" name="直線コネクタ 293"/>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5" name="労働費最大値テキスト"/>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6" name="直線コネクタ 295"/>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21481</xdr:rowOff>
    </xdr:from>
    <xdr:to>
      <xdr:col>55</xdr:col>
      <xdr:colOff>0</xdr:colOff>
      <xdr:row>30</xdr:row>
      <xdr:rowOff>23114</xdr:rowOff>
    </xdr:to>
    <xdr:cxnSp macro="">
      <xdr:nvCxnSpPr>
        <xdr:cNvPr id="297" name="直線コネクタ 296"/>
        <xdr:cNvCxnSpPr/>
      </xdr:nvCxnSpPr>
      <xdr:spPr>
        <a:xfrm flipV="1">
          <a:off x="9639300" y="516498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46100</xdr:rowOff>
    </xdr:from>
    <xdr:ext cx="378565" cy="259045"/>
    <xdr:sp macro="" textlink="">
      <xdr:nvSpPr>
        <xdr:cNvPr id="298" name="労働費平均値テキスト"/>
        <xdr:cNvSpPr txBox="1"/>
      </xdr:nvSpPr>
      <xdr:spPr>
        <a:xfrm>
          <a:off x="10528300" y="6561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299" name="フローチャート: 判断 298"/>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23114</xdr:rowOff>
    </xdr:from>
    <xdr:to>
      <xdr:col>50</xdr:col>
      <xdr:colOff>114300</xdr:colOff>
      <xdr:row>30</xdr:row>
      <xdr:rowOff>47280</xdr:rowOff>
    </xdr:to>
    <xdr:cxnSp macro="">
      <xdr:nvCxnSpPr>
        <xdr:cNvPr id="300" name="直線コネクタ 299"/>
        <xdr:cNvCxnSpPr/>
      </xdr:nvCxnSpPr>
      <xdr:spPr>
        <a:xfrm flipV="1">
          <a:off x="8750300" y="5166614"/>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1" name="フローチャート: 判断 300"/>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151582</xdr:rowOff>
    </xdr:from>
    <xdr:ext cx="378565" cy="259045"/>
    <xdr:sp macro="" textlink="">
      <xdr:nvSpPr>
        <xdr:cNvPr id="302" name="テキスト ボックス 301"/>
        <xdr:cNvSpPr txBox="1"/>
      </xdr:nvSpPr>
      <xdr:spPr>
        <a:xfrm>
          <a:off x="9450017" y="666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47280</xdr:rowOff>
    </xdr:from>
    <xdr:to>
      <xdr:col>45</xdr:col>
      <xdr:colOff>177800</xdr:colOff>
      <xdr:row>30</xdr:row>
      <xdr:rowOff>109982</xdr:rowOff>
    </xdr:to>
    <xdr:cxnSp macro="">
      <xdr:nvCxnSpPr>
        <xdr:cNvPr id="303" name="直線コネクタ 302"/>
        <xdr:cNvCxnSpPr/>
      </xdr:nvCxnSpPr>
      <xdr:spPr>
        <a:xfrm flipV="1">
          <a:off x="7861300" y="5190780"/>
          <a:ext cx="889000" cy="6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4" name="フローチャート: 判断 303"/>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143745</xdr:rowOff>
    </xdr:from>
    <xdr:ext cx="378565" cy="259045"/>
    <xdr:sp macro="" textlink="">
      <xdr:nvSpPr>
        <xdr:cNvPr id="305" name="テキスト ボックス 304"/>
        <xdr:cNvSpPr txBox="1"/>
      </xdr:nvSpPr>
      <xdr:spPr>
        <a:xfrm>
          <a:off x="8561017" y="6658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12011</xdr:rowOff>
    </xdr:from>
    <xdr:to>
      <xdr:col>41</xdr:col>
      <xdr:colOff>50800</xdr:colOff>
      <xdr:row>30</xdr:row>
      <xdr:rowOff>109982</xdr:rowOff>
    </xdr:to>
    <xdr:cxnSp macro="">
      <xdr:nvCxnSpPr>
        <xdr:cNvPr id="306" name="直線コネクタ 305"/>
        <xdr:cNvCxnSpPr/>
      </xdr:nvCxnSpPr>
      <xdr:spPr>
        <a:xfrm>
          <a:off x="6972300" y="5155511"/>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7" name="フローチャート: 判断 306"/>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94432</xdr:rowOff>
    </xdr:from>
    <xdr:ext cx="378565" cy="259045"/>
    <xdr:sp macro="" textlink="">
      <xdr:nvSpPr>
        <xdr:cNvPr id="308" name="テキスト ボックス 307"/>
        <xdr:cNvSpPr txBox="1"/>
      </xdr:nvSpPr>
      <xdr:spPr>
        <a:xfrm>
          <a:off x="7672017" y="66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09" name="フローチャート: 判断 308"/>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29771</xdr:rowOff>
    </xdr:from>
    <xdr:ext cx="469744" cy="259045"/>
    <xdr:sp macro="" textlink="">
      <xdr:nvSpPr>
        <xdr:cNvPr id="310" name="テキスト ボックス 309"/>
        <xdr:cNvSpPr txBox="1"/>
      </xdr:nvSpPr>
      <xdr:spPr>
        <a:xfrm>
          <a:off x="6737428"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142131</xdr:rowOff>
    </xdr:from>
    <xdr:to>
      <xdr:col>55</xdr:col>
      <xdr:colOff>50800</xdr:colOff>
      <xdr:row>30</xdr:row>
      <xdr:rowOff>72281</xdr:rowOff>
    </xdr:to>
    <xdr:sp macro="" textlink="">
      <xdr:nvSpPr>
        <xdr:cNvPr id="316" name="楕円 315"/>
        <xdr:cNvSpPr/>
      </xdr:nvSpPr>
      <xdr:spPr>
        <a:xfrm>
          <a:off x="10426700" y="51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95158</xdr:rowOff>
    </xdr:from>
    <xdr:ext cx="469744" cy="259045"/>
    <xdr:sp macro="" textlink="">
      <xdr:nvSpPr>
        <xdr:cNvPr id="317" name="労働費該当値テキスト"/>
        <xdr:cNvSpPr txBox="1"/>
      </xdr:nvSpPr>
      <xdr:spPr>
        <a:xfrm>
          <a:off x="10528300" y="506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143764</xdr:rowOff>
    </xdr:from>
    <xdr:to>
      <xdr:col>50</xdr:col>
      <xdr:colOff>165100</xdr:colOff>
      <xdr:row>30</xdr:row>
      <xdr:rowOff>73914</xdr:rowOff>
    </xdr:to>
    <xdr:sp macro="" textlink="">
      <xdr:nvSpPr>
        <xdr:cNvPr id="318" name="楕円 317"/>
        <xdr:cNvSpPr/>
      </xdr:nvSpPr>
      <xdr:spPr>
        <a:xfrm>
          <a:off x="9588500" y="511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28</xdr:row>
      <xdr:rowOff>90441</xdr:rowOff>
    </xdr:from>
    <xdr:ext cx="469744" cy="259045"/>
    <xdr:sp macro="" textlink="">
      <xdr:nvSpPr>
        <xdr:cNvPr id="319" name="テキスト ボックス 318"/>
        <xdr:cNvSpPr txBox="1"/>
      </xdr:nvSpPr>
      <xdr:spPr>
        <a:xfrm>
          <a:off x="9404428" y="489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167930</xdr:rowOff>
    </xdr:from>
    <xdr:to>
      <xdr:col>46</xdr:col>
      <xdr:colOff>38100</xdr:colOff>
      <xdr:row>30</xdr:row>
      <xdr:rowOff>98080</xdr:rowOff>
    </xdr:to>
    <xdr:sp macro="" textlink="">
      <xdr:nvSpPr>
        <xdr:cNvPr id="320" name="楕円 319"/>
        <xdr:cNvSpPr/>
      </xdr:nvSpPr>
      <xdr:spPr>
        <a:xfrm>
          <a:off x="8699500" y="513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28</xdr:row>
      <xdr:rowOff>114607</xdr:rowOff>
    </xdr:from>
    <xdr:ext cx="469744" cy="259045"/>
    <xdr:sp macro="" textlink="">
      <xdr:nvSpPr>
        <xdr:cNvPr id="321" name="テキスト ボックス 320"/>
        <xdr:cNvSpPr txBox="1"/>
      </xdr:nvSpPr>
      <xdr:spPr>
        <a:xfrm>
          <a:off x="8515428" y="491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59182</xdr:rowOff>
    </xdr:from>
    <xdr:to>
      <xdr:col>41</xdr:col>
      <xdr:colOff>101600</xdr:colOff>
      <xdr:row>30</xdr:row>
      <xdr:rowOff>160782</xdr:rowOff>
    </xdr:to>
    <xdr:sp macro="" textlink="">
      <xdr:nvSpPr>
        <xdr:cNvPr id="322" name="楕円 321"/>
        <xdr:cNvSpPr/>
      </xdr:nvSpPr>
      <xdr:spPr>
        <a:xfrm>
          <a:off x="7810500" y="520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5859</xdr:rowOff>
    </xdr:from>
    <xdr:ext cx="469744" cy="259045"/>
    <xdr:sp macro="" textlink="">
      <xdr:nvSpPr>
        <xdr:cNvPr id="323" name="テキスト ボックス 322"/>
        <xdr:cNvSpPr txBox="1"/>
      </xdr:nvSpPr>
      <xdr:spPr>
        <a:xfrm>
          <a:off x="7626428" y="497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132661</xdr:rowOff>
    </xdr:from>
    <xdr:to>
      <xdr:col>36</xdr:col>
      <xdr:colOff>165100</xdr:colOff>
      <xdr:row>30</xdr:row>
      <xdr:rowOff>62811</xdr:rowOff>
    </xdr:to>
    <xdr:sp macro="" textlink="">
      <xdr:nvSpPr>
        <xdr:cNvPr id="324" name="楕円 323"/>
        <xdr:cNvSpPr/>
      </xdr:nvSpPr>
      <xdr:spPr>
        <a:xfrm>
          <a:off x="6921500" y="510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79338</xdr:rowOff>
    </xdr:from>
    <xdr:ext cx="469744" cy="259045"/>
    <xdr:sp macro="" textlink="">
      <xdr:nvSpPr>
        <xdr:cNvPr id="325" name="テキスト ボックス 324"/>
        <xdr:cNvSpPr txBox="1"/>
      </xdr:nvSpPr>
      <xdr:spPr>
        <a:xfrm>
          <a:off x="6737428" y="487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3" name="テキスト ボックス 34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5" name="テキスト ボックス 34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49" name="直線コネクタ 348"/>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0" name="農林水産業費最小値テキスト"/>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1" name="直線コネクタ 350"/>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2" name="農林水産業費最大値テキスト"/>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3" name="直線コネクタ 352"/>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125375</xdr:rowOff>
    </xdr:from>
    <xdr:to>
      <xdr:col>55</xdr:col>
      <xdr:colOff>0</xdr:colOff>
      <xdr:row>57</xdr:row>
      <xdr:rowOff>154407</xdr:rowOff>
    </xdr:to>
    <xdr:cxnSp macro="">
      <xdr:nvCxnSpPr>
        <xdr:cNvPr id="354" name="直線コネクタ 353"/>
        <xdr:cNvCxnSpPr/>
      </xdr:nvCxnSpPr>
      <xdr:spPr>
        <a:xfrm>
          <a:off x="9639300" y="9898025"/>
          <a:ext cx="8382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102995</xdr:rowOff>
    </xdr:from>
    <xdr:ext cx="534377" cy="259045"/>
    <xdr:sp macro="" textlink="">
      <xdr:nvSpPr>
        <xdr:cNvPr id="355" name="農林水産業費平均値テキスト"/>
        <xdr:cNvSpPr txBox="1"/>
      </xdr:nvSpPr>
      <xdr:spPr>
        <a:xfrm>
          <a:off x="10528300" y="9532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6" name="フローチャート: 判断 355"/>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125375</xdr:rowOff>
    </xdr:from>
    <xdr:to>
      <xdr:col>50</xdr:col>
      <xdr:colOff>114300</xdr:colOff>
      <xdr:row>58</xdr:row>
      <xdr:rowOff>70758</xdr:rowOff>
    </xdr:to>
    <xdr:cxnSp macro="">
      <xdr:nvCxnSpPr>
        <xdr:cNvPr id="357" name="直線コネクタ 356"/>
        <xdr:cNvCxnSpPr/>
      </xdr:nvCxnSpPr>
      <xdr:spPr>
        <a:xfrm flipV="1">
          <a:off x="8750300" y="9898025"/>
          <a:ext cx="889000" cy="11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58" name="フローチャート: 判断 357"/>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61866</xdr:rowOff>
    </xdr:from>
    <xdr:ext cx="534377" cy="259045"/>
    <xdr:sp macro="" textlink="">
      <xdr:nvSpPr>
        <xdr:cNvPr id="359" name="テキスト ボックス 358"/>
        <xdr:cNvSpPr txBox="1"/>
      </xdr:nvSpPr>
      <xdr:spPr>
        <a:xfrm>
          <a:off x="9372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120250</xdr:rowOff>
    </xdr:from>
    <xdr:to>
      <xdr:col>45</xdr:col>
      <xdr:colOff>177800</xdr:colOff>
      <xdr:row>58</xdr:row>
      <xdr:rowOff>70758</xdr:rowOff>
    </xdr:to>
    <xdr:cxnSp macro="">
      <xdr:nvCxnSpPr>
        <xdr:cNvPr id="360" name="直線コネクタ 359"/>
        <xdr:cNvCxnSpPr/>
      </xdr:nvCxnSpPr>
      <xdr:spPr>
        <a:xfrm>
          <a:off x="7861300" y="9892900"/>
          <a:ext cx="889000" cy="1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1" name="フローチャート: 判断 360"/>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43311</xdr:rowOff>
    </xdr:from>
    <xdr:ext cx="534377" cy="259045"/>
    <xdr:sp macro="" textlink="">
      <xdr:nvSpPr>
        <xdr:cNvPr id="362" name="テキスト ボックス 361"/>
        <xdr:cNvSpPr txBox="1"/>
      </xdr:nvSpPr>
      <xdr:spPr>
        <a:xfrm>
          <a:off x="8483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119735</xdr:rowOff>
    </xdr:from>
    <xdr:to>
      <xdr:col>41</xdr:col>
      <xdr:colOff>50800</xdr:colOff>
      <xdr:row>57</xdr:row>
      <xdr:rowOff>120250</xdr:rowOff>
    </xdr:to>
    <xdr:cxnSp macro="">
      <xdr:nvCxnSpPr>
        <xdr:cNvPr id="363" name="直線コネクタ 362"/>
        <xdr:cNvCxnSpPr/>
      </xdr:nvCxnSpPr>
      <xdr:spPr>
        <a:xfrm>
          <a:off x="6972300" y="9892385"/>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4" name="フローチャート: 判断 363"/>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37634</xdr:rowOff>
    </xdr:from>
    <xdr:ext cx="534377" cy="259045"/>
    <xdr:sp macro="" textlink="">
      <xdr:nvSpPr>
        <xdr:cNvPr id="365" name="テキスト ボックス 364"/>
        <xdr:cNvSpPr txBox="1"/>
      </xdr:nvSpPr>
      <xdr:spPr>
        <a:xfrm>
          <a:off x="7594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6" name="フローチャート: 判断 365"/>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14927</xdr:rowOff>
    </xdr:from>
    <xdr:ext cx="534377" cy="259045"/>
    <xdr:sp macro="" textlink="">
      <xdr:nvSpPr>
        <xdr:cNvPr id="367" name="テキスト ボックス 366"/>
        <xdr:cNvSpPr txBox="1"/>
      </xdr:nvSpPr>
      <xdr:spPr>
        <a:xfrm>
          <a:off x="6705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103607</xdr:rowOff>
    </xdr:from>
    <xdr:to>
      <xdr:col>55</xdr:col>
      <xdr:colOff>50800</xdr:colOff>
      <xdr:row>58</xdr:row>
      <xdr:rowOff>33757</xdr:rowOff>
    </xdr:to>
    <xdr:sp macro="" textlink="">
      <xdr:nvSpPr>
        <xdr:cNvPr id="373" name="楕円 372"/>
        <xdr:cNvSpPr/>
      </xdr:nvSpPr>
      <xdr:spPr>
        <a:xfrm>
          <a:off x="10426700" y="987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82034</xdr:rowOff>
    </xdr:from>
    <xdr:ext cx="534377" cy="259045"/>
    <xdr:sp macro="" textlink="">
      <xdr:nvSpPr>
        <xdr:cNvPr id="374" name="農林水産業費該当値テキスト"/>
        <xdr:cNvSpPr txBox="1"/>
      </xdr:nvSpPr>
      <xdr:spPr>
        <a:xfrm>
          <a:off x="10528300" y="985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74575</xdr:rowOff>
    </xdr:from>
    <xdr:to>
      <xdr:col>50</xdr:col>
      <xdr:colOff>165100</xdr:colOff>
      <xdr:row>58</xdr:row>
      <xdr:rowOff>4725</xdr:rowOff>
    </xdr:to>
    <xdr:sp macro="" textlink="">
      <xdr:nvSpPr>
        <xdr:cNvPr id="375" name="楕円 374"/>
        <xdr:cNvSpPr/>
      </xdr:nvSpPr>
      <xdr:spPr>
        <a:xfrm>
          <a:off x="9588500" y="984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167302</xdr:rowOff>
    </xdr:from>
    <xdr:ext cx="534377" cy="259045"/>
    <xdr:sp macro="" textlink="">
      <xdr:nvSpPr>
        <xdr:cNvPr id="376" name="テキスト ボックス 375"/>
        <xdr:cNvSpPr txBox="1"/>
      </xdr:nvSpPr>
      <xdr:spPr>
        <a:xfrm>
          <a:off x="9372111" y="993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19958</xdr:rowOff>
    </xdr:from>
    <xdr:to>
      <xdr:col>46</xdr:col>
      <xdr:colOff>38100</xdr:colOff>
      <xdr:row>58</xdr:row>
      <xdr:rowOff>121558</xdr:rowOff>
    </xdr:to>
    <xdr:sp macro="" textlink="">
      <xdr:nvSpPr>
        <xdr:cNvPr id="377" name="楕円 376"/>
        <xdr:cNvSpPr/>
      </xdr:nvSpPr>
      <xdr:spPr>
        <a:xfrm>
          <a:off x="8699500" y="996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112685</xdr:rowOff>
    </xdr:from>
    <xdr:ext cx="469744" cy="259045"/>
    <xdr:sp macro="" textlink="">
      <xdr:nvSpPr>
        <xdr:cNvPr id="378" name="テキスト ボックス 377"/>
        <xdr:cNvSpPr txBox="1"/>
      </xdr:nvSpPr>
      <xdr:spPr>
        <a:xfrm>
          <a:off x="8515428" y="100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69450</xdr:rowOff>
    </xdr:from>
    <xdr:to>
      <xdr:col>41</xdr:col>
      <xdr:colOff>101600</xdr:colOff>
      <xdr:row>57</xdr:row>
      <xdr:rowOff>171050</xdr:rowOff>
    </xdr:to>
    <xdr:sp macro="" textlink="">
      <xdr:nvSpPr>
        <xdr:cNvPr id="379" name="楕円 378"/>
        <xdr:cNvSpPr/>
      </xdr:nvSpPr>
      <xdr:spPr>
        <a:xfrm>
          <a:off x="7810500" y="98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162177</xdr:rowOff>
    </xdr:from>
    <xdr:ext cx="534377" cy="259045"/>
    <xdr:sp macro="" textlink="">
      <xdr:nvSpPr>
        <xdr:cNvPr id="380" name="テキスト ボックス 379"/>
        <xdr:cNvSpPr txBox="1"/>
      </xdr:nvSpPr>
      <xdr:spPr>
        <a:xfrm>
          <a:off x="7594111" y="993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68935</xdr:rowOff>
    </xdr:from>
    <xdr:to>
      <xdr:col>36</xdr:col>
      <xdr:colOff>165100</xdr:colOff>
      <xdr:row>57</xdr:row>
      <xdr:rowOff>170535</xdr:rowOff>
    </xdr:to>
    <xdr:sp macro="" textlink="">
      <xdr:nvSpPr>
        <xdr:cNvPr id="381" name="楕円 380"/>
        <xdr:cNvSpPr/>
      </xdr:nvSpPr>
      <xdr:spPr>
        <a:xfrm>
          <a:off x="6921500" y="984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161662</xdr:rowOff>
    </xdr:from>
    <xdr:ext cx="534377" cy="259045"/>
    <xdr:sp macro="" textlink="">
      <xdr:nvSpPr>
        <xdr:cNvPr id="382" name="テキスト ボックス 381"/>
        <xdr:cNvSpPr txBox="1"/>
      </xdr:nvSpPr>
      <xdr:spPr>
        <a:xfrm>
          <a:off x="6705111" y="993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6" name="直線コネクタ 405"/>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7" name="商工費最小値テキスト"/>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08" name="直線コネクタ 407"/>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09" name="商工費最大値テキスト"/>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0" name="直線コネクタ 409"/>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6026</xdr:rowOff>
    </xdr:from>
    <xdr:to>
      <xdr:col>55</xdr:col>
      <xdr:colOff>0</xdr:colOff>
      <xdr:row>78</xdr:row>
      <xdr:rowOff>26676</xdr:rowOff>
    </xdr:to>
    <xdr:cxnSp macro="">
      <xdr:nvCxnSpPr>
        <xdr:cNvPr id="411" name="直線コネクタ 410"/>
        <xdr:cNvCxnSpPr/>
      </xdr:nvCxnSpPr>
      <xdr:spPr>
        <a:xfrm flipV="1">
          <a:off x="9639300" y="13379126"/>
          <a:ext cx="8382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130427</xdr:rowOff>
    </xdr:from>
    <xdr:ext cx="534377" cy="259045"/>
    <xdr:sp macro="" textlink="">
      <xdr:nvSpPr>
        <xdr:cNvPr id="412" name="商工費平均値テキスト"/>
        <xdr:cNvSpPr txBox="1"/>
      </xdr:nvSpPr>
      <xdr:spPr>
        <a:xfrm>
          <a:off x="10528300" y="1316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3" name="フローチャート: 判断 412"/>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26676</xdr:rowOff>
    </xdr:from>
    <xdr:to>
      <xdr:col>50</xdr:col>
      <xdr:colOff>114300</xdr:colOff>
      <xdr:row>78</xdr:row>
      <xdr:rowOff>78130</xdr:rowOff>
    </xdr:to>
    <xdr:cxnSp macro="">
      <xdr:nvCxnSpPr>
        <xdr:cNvPr id="414" name="直線コネクタ 413"/>
        <xdr:cNvCxnSpPr/>
      </xdr:nvCxnSpPr>
      <xdr:spPr>
        <a:xfrm flipV="1">
          <a:off x="8750300" y="13399776"/>
          <a:ext cx="889000" cy="5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5" name="フローチャート: 判断 414"/>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56266</xdr:rowOff>
    </xdr:from>
    <xdr:ext cx="534377" cy="259045"/>
    <xdr:sp macro="" textlink="">
      <xdr:nvSpPr>
        <xdr:cNvPr id="416" name="テキスト ボックス 415"/>
        <xdr:cNvSpPr txBox="1"/>
      </xdr:nvSpPr>
      <xdr:spPr>
        <a:xfrm>
          <a:off x="9372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3911</xdr:rowOff>
    </xdr:from>
    <xdr:to>
      <xdr:col>45</xdr:col>
      <xdr:colOff>177800</xdr:colOff>
      <xdr:row>78</xdr:row>
      <xdr:rowOff>78130</xdr:rowOff>
    </xdr:to>
    <xdr:cxnSp macro="">
      <xdr:nvCxnSpPr>
        <xdr:cNvPr id="417" name="直線コネクタ 416"/>
        <xdr:cNvCxnSpPr/>
      </xdr:nvCxnSpPr>
      <xdr:spPr>
        <a:xfrm>
          <a:off x="7861300" y="13377011"/>
          <a:ext cx="889000" cy="7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18" name="フローチャート: 判断 417"/>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54094</xdr:rowOff>
    </xdr:from>
    <xdr:ext cx="534377" cy="259045"/>
    <xdr:sp macro="" textlink="">
      <xdr:nvSpPr>
        <xdr:cNvPr id="419" name="テキスト ボックス 418"/>
        <xdr:cNvSpPr txBox="1"/>
      </xdr:nvSpPr>
      <xdr:spPr>
        <a:xfrm>
          <a:off x="8483111" y="130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3911</xdr:rowOff>
    </xdr:from>
    <xdr:to>
      <xdr:col>41</xdr:col>
      <xdr:colOff>50800</xdr:colOff>
      <xdr:row>78</xdr:row>
      <xdr:rowOff>96819</xdr:rowOff>
    </xdr:to>
    <xdr:cxnSp macro="">
      <xdr:nvCxnSpPr>
        <xdr:cNvPr id="420" name="直線コネクタ 419"/>
        <xdr:cNvCxnSpPr/>
      </xdr:nvCxnSpPr>
      <xdr:spPr>
        <a:xfrm flipV="1">
          <a:off x="6972300" y="13377011"/>
          <a:ext cx="889000" cy="9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1" name="フローチャート: 判断 420"/>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50525</xdr:rowOff>
    </xdr:from>
    <xdr:ext cx="534377" cy="259045"/>
    <xdr:sp macro="" textlink="">
      <xdr:nvSpPr>
        <xdr:cNvPr id="422" name="テキスト ボックス 421"/>
        <xdr:cNvSpPr txBox="1"/>
      </xdr:nvSpPr>
      <xdr:spPr>
        <a:xfrm>
          <a:off x="7594111" y="134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3" name="フローチャート: 判断 422"/>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106900</xdr:rowOff>
    </xdr:from>
    <xdr:ext cx="469744" cy="259045"/>
    <xdr:sp macro="" textlink="">
      <xdr:nvSpPr>
        <xdr:cNvPr id="424" name="テキスト ボックス 423"/>
        <xdr:cNvSpPr txBox="1"/>
      </xdr:nvSpPr>
      <xdr:spPr>
        <a:xfrm>
          <a:off x="6737428" y="131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126676</xdr:rowOff>
    </xdr:from>
    <xdr:to>
      <xdr:col>55</xdr:col>
      <xdr:colOff>50800</xdr:colOff>
      <xdr:row>78</xdr:row>
      <xdr:rowOff>56826</xdr:rowOff>
    </xdr:to>
    <xdr:sp macro="" textlink="">
      <xdr:nvSpPr>
        <xdr:cNvPr id="430" name="楕円 429"/>
        <xdr:cNvSpPr/>
      </xdr:nvSpPr>
      <xdr:spPr>
        <a:xfrm>
          <a:off x="10426700" y="133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105103</xdr:rowOff>
    </xdr:from>
    <xdr:ext cx="534377" cy="259045"/>
    <xdr:sp macro="" textlink="">
      <xdr:nvSpPr>
        <xdr:cNvPr id="431" name="商工費該当値テキスト"/>
        <xdr:cNvSpPr txBox="1"/>
      </xdr:nvSpPr>
      <xdr:spPr>
        <a:xfrm>
          <a:off x="10528300" y="1330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147326</xdr:rowOff>
    </xdr:from>
    <xdr:to>
      <xdr:col>50</xdr:col>
      <xdr:colOff>165100</xdr:colOff>
      <xdr:row>78</xdr:row>
      <xdr:rowOff>77476</xdr:rowOff>
    </xdr:to>
    <xdr:sp macro="" textlink="">
      <xdr:nvSpPr>
        <xdr:cNvPr id="432" name="楕円 431"/>
        <xdr:cNvSpPr/>
      </xdr:nvSpPr>
      <xdr:spPr>
        <a:xfrm>
          <a:off x="9588500" y="1334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68603</xdr:rowOff>
    </xdr:from>
    <xdr:ext cx="469744" cy="259045"/>
    <xdr:sp macro="" textlink="">
      <xdr:nvSpPr>
        <xdr:cNvPr id="433" name="テキスト ボックス 432"/>
        <xdr:cNvSpPr txBox="1"/>
      </xdr:nvSpPr>
      <xdr:spPr>
        <a:xfrm>
          <a:off x="9404428" y="1344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27330</xdr:rowOff>
    </xdr:from>
    <xdr:to>
      <xdr:col>46</xdr:col>
      <xdr:colOff>38100</xdr:colOff>
      <xdr:row>78</xdr:row>
      <xdr:rowOff>128930</xdr:rowOff>
    </xdr:to>
    <xdr:sp macro="" textlink="">
      <xdr:nvSpPr>
        <xdr:cNvPr id="434" name="楕円 433"/>
        <xdr:cNvSpPr/>
      </xdr:nvSpPr>
      <xdr:spPr>
        <a:xfrm>
          <a:off x="8699500" y="134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120057</xdr:rowOff>
    </xdr:from>
    <xdr:ext cx="469744" cy="259045"/>
    <xdr:sp macro="" textlink="">
      <xdr:nvSpPr>
        <xdr:cNvPr id="435" name="テキスト ボックス 434"/>
        <xdr:cNvSpPr txBox="1"/>
      </xdr:nvSpPr>
      <xdr:spPr>
        <a:xfrm>
          <a:off x="8515428" y="1349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124561</xdr:rowOff>
    </xdr:from>
    <xdr:to>
      <xdr:col>41</xdr:col>
      <xdr:colOff>101600</xdr:colOff>
      <xdr:row>78</xdr:row>
      <xdr:rowOff>54711</xdr:rowOff>
    </xdr:to>
    <xdr:sp macro="" textlink="">
      <xdr:nvSpPr>
        <xdr:cNvPr id="436" name="楕円 435"/>
        <xdr:cNvSpPr/>
      </xdr:nvSpPr>
      <xdr:spPr>
        <a:xfrm>
          <a:off x="7810500" y="133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71238</xdr:rowOff>
    </xdr:from>
    <xdr:ext cx="534377" cy="259045"/>
    <xdr:sp macro="" textlink="">
      <xdr:nvSpPr>
        <xdr:cNvPr id="437" name="テキスト ボックス 436"/>
        <xdr:cNvSpPr txBox="1"/>
      </xdr:nvSpPr>
      <xdr:spPr>
        <a:xfrm>
          <a:off x="7594111" y="1310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46019</xdr:rowOff>
    </xdr:from>
    <xdr:to>
      <xdr:col>36</xdr:col>
      <xdr:colOff>165100</xdr:colOff>
      <xdr:row>78</xdr:row>
      <xdr:rowOff>147619</xdr:rowOff>
    </xdr:to>
    <xdr:sp macro="" textlink="">
      <xdr:nvSpPr>
        <xdr:cNvPr id="438" name="楕円 437"/>
        <xdr:cNvSpPr/>
      </xdr:nvSpPr>
      <xdr:spPr>
        <a:xfrm>
          <a:off x="6921500" y="1341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138746</xdr:rowOff>
    </xdr:from>
    <xdr:ext cx="469744" cy="259045"/>
    <xdr:sp macro="" textlink="">
      <xdr:nvSpPr>
        <xdr:cNvPr id="439" name="テキスト ボックス 438"/>
        <xdr:cNvSpPr txBox="1"/>
      </xdr:nvSpPr>
      <xdr:spPr>
        <a:xfrm>
          <a:off x="6737428" y="1351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5" name="テキスト ボックス 45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7" name="テキスト ボックス 45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1" name="直線コネクタ 460"/>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2" name="土木費最小値テキスト"/>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3" name="直線コネクタ 462"/>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4" name="土木費最大値テキスト"/>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5" name="直線コネクタ 464"/>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85119</xdr:rowOff>
    </xdr:from>
    <xdr:to>
      <xdr:col>55</xdr:col>
      <xdr:colOff>0</xdr:colOff>
      <xdr:row>97</xdr:row>
      <xdr:rowOff>95512</xdr:rowOff>
    </xdr:to>
    <xdr:cxnSp macro="">
      <xdr:nvCxnSpPr>
        <xdr:cNvPr id="466" name="直線コネクタ 465"/>
        <xdr:cNvCxnSpPr/>
      </xdr:nvCxnSpPr>
      <xdr:spPr>
        <a:xfrm>
          <a:off x="9639300" y="16715769"/>
          <a:ext cx="838200" cy="1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27785</xdr:rowOff>
    </xdr:from>
    <xdr:ext cx="534377" cy="259045"/>
    <xdr:sp macro="" textlink="">
      <xdr:nvSpPr>
        <xdr:cNvPr id="467" name="土木費平均値テキスト"/>
        <xdr:cNvSpPr txBox="1"/>
      </xdr:nvSpPr>
      <xdr:spPr>
        <a:xfrm>
          <a:off x="10528300" y="16486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68" name="フローチャート: 判断 467"/>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35824</xdr:rowOff>
    </xdr:from>
    <xdr:to>
      <xdr:col>50</xdr:col>
      <xdr:colOff>114300</xdr:colOff>
      <xdr:row>97</xdr:row>
      <xdr:rowOff>85119</xdr:rowOff>
    </xdr:to>
    <xdr:cxnSp macro="">
      <xdr:nvCxnSpPr>
        <xdr:cNvPr id="469" name="直線コネクタ 468"/>
        <xdr:cNvCxnSpPr/>
      </xdr:nvCxnSpPr>
      <xdr:spPr>
        <a:xfrm>
          <a:off x="8750300" y="16666474"/>
          <a:ext cx="889000" cy="4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0" name="フローチャート: 判断 469"/>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121248</xdr:rowOff>
    </xdr:from>
    <xdr:ext cx="534377" cy="259045"/>
    <xdr:sp macro="" textlink="">
      <xdr:nvSpPr>
        <xdr:cNvPr id="471" name="テキスト ボックス 470"/>
        <xdr:cNvSpPr txBox="1"/>
      </xdr:nvSpPr>
      <xdr:spPr>
        <a:xfrm>
          <a:off x="9372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35824</xdr:rowOff>
    </xdr:from>
    <xdr:to>
      <xdr:col>45</xdr:col>
      <xdr:colOff>177800</xdr:colOff>
      <xdr:row>97</xdr:row>
      <xdr:rowOff>80378</xdr:rowOff>
    </xdr:to>
    <xdr:cxnSp macro="">
      <xdr:nvCxnSpPr>
        <xdr:cNvPr id="472" name="直線コネクタ 471"/>
        <xdr:cNvCxnSpPr/>
      </xdr:nvCxnSpPr>
      <xdr:spPr>
        <a:xfrm flipV="1">
          <a:off x="7861300" y="16666474"/>
          <a:ext cx="889000" cy="4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3" name="フローチャート: 判断 472"/>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102151</xdr:rowOff>
    </xdr:from>
    <xdr:ext cx="534377" cy="259045"/>
    <xdr:sp macro="" textlink="">
      <xdr:nvSpPr>
        <xdr:cNvPr id="474" name="テキスト ボックス 473"/>
        <xdr:cNvSpPr txBox="1"/>
      </xdr:nvSpPr>
      <xdr:spPr>
        <a:xfrm>
          <a:off x="8483111" y="1673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80378</xdr:rowOff>
    </xdr:from>
    <xdr:to>
      <xdr:col>41</xdr:col>
      <xdr:colOff>50800</xdr:colOff>
      <xdr:row>97</xdr:row>
      <xdr:rowOff>122089</xdr:rowOff>
    </xdr:to>
    <xdr:cxnSp macro="">
      <xdr:nvCxnSpPr>
        <xdr:cNvPr id="475" name="直線コネクタ 474"/>
        <xdr:cNvCxnSpPr/>
      </xdr:nvCxnSpPr>
      <xdr:spPr>
        <a:xfrm flipV="1">
          <a:off x="6972300" y="16711028"/>
          <a:ext cx="889000" cy="4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6" name="フローチャート: 判断 475"/>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128340</xdr:rowOff>
    </xdr:from>
    <xdr:ext cx="534377" cy="259045"/>
    <xdr:sp macro="" textlink="">
      <xdr:nvSpPr>
        <xdr:cNvPr id="477" name="テキスト ボックス 476"/>
        <xdr:cNvSpPr txBox="1"/>
      </xdr:nvSpPr>
      <xdr:spPr>
        <a:xfrm>
          <a:off x="7594111" y="1675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78" name="フローチャート: 判断 477"/>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99215</xdr:rowOff>
    </xdr:from>
    <xdr:ext cx="534377" cy="259045"/>
    <xdr:sp macro="" textlink="">
      <xdr:nvSpPr>
        <xdr:cNvPr id="479" name="テキスト ボックス 478"/>
        <xdr:cNvSpPr txBox="1"/>
      </xdr:nvSpPr>
      <xdr:spPr>
        <a:xfrm>
          <a:off x="6705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44712</xdr:rowOff>
    </xdr:from>
    <xdr:to>
      <xdr:col>55</xdr:col>
      <xdr:colOff>50800</xdr:colOff>
      <xdr:row>97</xdr:row>
      <xdr:rowOff>146312</xdr:rowOff>
    </xdr:to>
    <xdr:sp macro="" textlink="">
      <xdr:nvSpPr>
        <xdr:cNvPr id="485" name="楕円 484"/>
        <xdr:cNvSpPr/>
      </xdr:nvSpPr>
      <xdr:spPr>
        <a:xfrm>
          <a:off x="10426700" y="166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23139</xdr:rowOff>
    </xdr:from>
    <xdr:ext cx="534377" cy="259045"/>
    <xdr:sp macro="" textlink="">
      <xdr:nvSpPr>
        <xdr:cNvPr id="486" name="土木費該当値テキスト"/>
        <xdr:cNvSpPr txBox="1"/>
      </xdr:nvSpPr>
      <xdr:spPr>
        <a:xfrm>
          <a:off x="10528300" y="1665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34319</xdr:rowOff>
    </xdr:from>
    <xdr:to>
      <xdr:col>50</xdr:col>
      <xdr:colOff>165100</xdr:colOff>
      <xdr:row>97</xdr:row>
      <xdr:rowOff>135919</xdr:rowOff>
    </xdr:to>
    <xdr:sp macro="" textlink="">
      <xdr:nvSpPr>
        <xdr:cNvPr id="487" name="楕円 486"/>
        <xdr:cNvSpPr/>
      </xdr:nvSpPr>
      <xdr:spPr>
        <a:xfrm>
          <a:off x="9588500" y="1666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127046</xdr:rowOff>
    </xdr:from>
    <xdr:ext cx="534377" cy="259045"/>
    <xdr:sp macro="" textlink="">
      <xdr:nvSpPr>
        <xdr:cNvPr id="488" name="テキスト ボックス 487"/>
        <xdr:cNvSpPr txBox="1"/>
      </xdr:nvSpPr>
      <xdr:spPr>
        <a:xfrm>
          <a:off x="9372111" y="1675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156474</xdr:rowOff>
    </xdr:from>
    <xdr:to>
      <xdr:col>46</xdr:col>
      <xdr:colOff>38100</xdr:colOff>
      <xdr:row>97</xdr:row>
      <xdr:rowOff>86624</xdr:rowOff>
    </xdr:to>
    <xdr:sp macro="" textlink="">
      <xdr:nvSpPr>
        <xdr:cNvPr id="489" name="楕円 488"/>
        <xdr:cNvSpPr/>
      </xdr:nvSpPr>
      <xdr:spPr>
        <a:xfrm>
          <a:off x="8699500" y="1661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103151</xdr:rowOff>
    </xdr:from>
    <xdr:ext cx="534377" cy="259045"/>
    <xdr:sp macro="" textlink="">
      <xdr:nvSpPr>
        <xdr:cNvPr id="490" name="テキスト ボックス 489"/>
        <xdr:cNvSpPr txBox="1"/>
      </xdr:nvSpPr>
      <xdr:spPr>
        <a:xfrm>
          <a:off x="8483111" y="1639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29578</xdr:rowOff>
    </xdr:from>
    <xdr:to>
      <xdr:col>41</xdr:col>
      <xdr:colOff>101600</xdr:colOff>
      <xdr:row>97</xdr:row>
      <xdr:rowOff>131178</xdr:rowOff>
    </xdr:to>
    <xdr:sp macro="" textlink="">
      <xdr:nvSpPr>
        <xdr:cNvPr id="491" name="楕円 490"/>
        <xdr:cNvSpPr/>
      </xdr:nvSpPr>
      <xdr:spPr>
        <a:xfrm>
          <a:off x="7810500" y="166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147705</xdr:rowOff>
    </xdr:from>
    <xdr:ext cx="534377" cy="259045"/>
    <xdr:sp macro="" textlink="">
      <xdr:nvSpPr>
        <xdr:cNvPr id="492" name="テキスト ボックス 491"/>
        <xdr:cNvSpPr txBox="1"/>
      </xdr:nvSpPr>
      <xdr:spPr>
        <a:xfrm>
          <a:off x="7594111" y="1643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71289</xdr:rowOff>
    </xdr:from>
    <xdr:to>
      <xdr:col>36</xdr:col>
      <xdr:colOff>165100</xdr:colOff>
      <xdr:row>98</xdr:row>
      <xdr:rowOff>1439</xdr:rowOff>
    </xdr:to>
    <xdr:sp macro="" textlink="">
      <xdr:nvSpPr>
        <xdr:cNvPr id="493" name="楕円 492"/>
        <xdr:cNvSpPr/>
      </xdr:nvSpPr>
      <xdr:spPr>
        <a:xfrm>
          <a:off x="6921500" y="1670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164016</xdr:rowOff>
    </xdr:from>
    <xdr:ext cx="534377" cy="259045"/>
    <xdr:sp macro="" textlink="">
      <xdr:nvSpPr>
        <xdr:cNvPr id="494" name="テキスト ボックス 493"/>
        <xdr:cNvSpPr txBox="1"/>
      </xdr:nvSpPr>
      <xdr:spPr>
        <a:xfrm>
          <a:off x="6705111" y="1679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18" name="直線コネクタ 517"/>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19" name="消防費最小値テキスト"/>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0" name="直線コネクタ 519"/>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1" name="消防費最大値テキスト"/>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2" name="直線コネクタ 521"/>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123127</xdr:rowOff>
    </xdr:from>
    <xdr:to>
      <xdr:col>85</xdr:col>
      <xdr:colOff>127000</xdr:colOff>
      <xdr:row>36</xdr:row>
      <xdr:rowOff>130994</xdr:rowOff>
    </xdr:to>
    <xdr:cxnSp macro="">
      <xdr:nvCxnSpPr>
        <xdr:cNvPr id="523" name="直線コネクタ 522"/>
        <xdr:cNvCxnSpPr/>
      </xdr:nvCxnSpPr>
      <xdr:spPr>
        <a:xfrm>
          <a:off x="15481300" y="6295327"/>
          <a:ext cx="838200" cy="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60742</xdr:rowOff>
    </xdr:from>
    <xdr:ext cx="534377" cy="259045"/>
    <xdr:sp macro="" textlink="">
      <xdr:nvSpPr>
        <xdr:cNvPr id="524" name="消防費平均値テキスト"/>
        <xdr:cNvSpPr txBox="1"/>
      </xdr:nvSpPr>
      <xdr:spPr>
        <a:xfrm>
          <a:off x="16370300" y="606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5" name="フローチャート: 判断 524"/>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122517</xdr:rowOff>
    </xdr:from>
    <xdr:to>
      <xdr:col>81</xdr:col>
      <xdr:colOff>50800</xdr:colOff>
      <xdr:row>36</xdr:row>
      <xdr:rowOff>123127</xdr:rowOff>
    </xdr:to>
    <xdr:cxnSp macro="">
      <xdr:nvCxnSpPr>
        <xdr:cNvPr id="526" name="直線コネクタ 525"/>
        <xdr:cNvCxnSpPr/>
      </xdr:nvCxnSpPr>
      <xdr:spPr>
        <a:xfrm>
          <a:off x="14592300" y="6294717"/>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7" name="フローチャート: 判断 526"/>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28" name="テキスト ボックス 527"/>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93885</xdr:rowOff>
    </xdr:from>
    <xdr:to>
      <xdr:col>76</xdr:col>
      <xdr:colOff>114300</xdr:colOff>
      <xdr:row>36</xdr:row>
      <xdr:rowOff>122517</xdr:rowOff>
    </xdr:to>
    <xdr:cxnSp macro="">
      <xdr:nvCxnSpPr>
        <xdr:cNvPr id="529" name="直線コネクタ 528"/>
        <xdr:cNvCxnSpPr/>
      </xdr:nvCxnSpPr>
      <xdr:spPr>
        <a:xfrm>
          <a:off x="13703300" y="6266085"/>
          <a:ext cx="889000" cy="2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0" name="フローチャート: 判断 529"/>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5148</xdr:rowOff>
    </xdr:from>
    <xdr:ext cx="534377" cy="259045"/>
    <xdr:sp macro="" textlink="">
      <xdr:nvSpPr>
        <xdr:cNvPr id="531" name="テキスト ボックス 530"/>
        <xdr:cNvSpPr txBox="1"/>
      </xdr:nvSpPr>
      <xdr:spPr>
        <a:xfrm>
          <a:off x="14325111"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93885</xdr:rowOff>
    </xdr:from>
    <xdr:to>
      <xdr:col>71</xdr:col>
      <xdr:colOff>177800</xdr:colOff>
      <xdr:row>36</xdr:row>
      <xdr:rowOff>94380</xdr:rowOff>
    </xdr:to>
    <xdr:cxnSp macro="">
      <xdr:nvCxnSpPr>
        <xdr:cNvPr id="532" name="直線コネクタ 531"/>
        <xdr:cNvCxnSpPr/>
      </xdr:nvCxnSpPr>
      <xdr:spPr>
        <a:xfrm flipV="1">
          <a:off x="12814300" y="6266085"/>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3" name="フローチャート: 判断 532"/>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153014</xdr:rowOff>
    </xdr:from>
    <xdr:ext cx="534377" cy="259045"/>
    <xdr:sp macro="" textlink="">
      <xdr:nvSpPr>
        <xdr:cNvPr id="534" name="テキスト ボックス 533"/>
        <xdr:cNvSpPr txBox="1"/>
      </xdr:nvSpPr>
      <xdr:spPr>
        <a:xfrm>
          <a:off x="13436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5" name="フローチャート: 判断 534"/>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147585</xdr:rowOff>
    </xdr:from>
    <xdr:ext cx="534377" cy="259045"/>
    <xdr:sp macro="" textlink="">
      <xdr:nvSpPr>
        <xdr:cNvPr id="536" name="テキスト ボックス 535"/>
        <xdr:cNvSpPr txBox="1"/>
      </xdr:nvSpPr>
      <xdr:spPr>
        <a:xfrm>
          <a:off x="12547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80194</xdr:rowOff>
    </xdr:from>
    <xdr:to>
      <xdr:col>85</xdr:col>
      <xdr:colOff>177800</xdr:colOff>
      <xdr:row>37</xdr:row>
      <xdr:rowOff>10344</xdr:rowOff>
    </xdr:to>
    <xdr:sp macro="" textlink="">
      <xdr:nvSpPr>
        <xdr:cNvPr id="542" name="楕円 541"/>
        <xdr:cNvSpPr/>
      </xdr:nvSpPr>
      <xdr:spPr>
        <a:xfrm>
          <a:off x="16268700" y="625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58621</xdr:rowOff>
    </xdr:from>
    <xdr:ext cx="534377" cy="259045"/>
    <xdr:sp macro="" textlink="">
      <xdr:nvSpPr>
        <xdr:cNvPr id="543" name="消防費該当値テキスト"/>
        <xdr:cNvSpPr txBox="1"/>
      </xdr:nvSpPr>
      <xdr:spPr>
        <a:xfrm>
          <a:off x="16370300" y="623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72327</xdr:rowOff>
    </xdr:from>
    <xdr:to>
      <xdr:col>81</xdr:col>
      <xdr:colOff>101600</xdr:colOff>
      <xdr:row>37</xdr:row>
      <xdr:rowOff>2477</xdr:rowOff>
    </xdr:to>
    <xdr:sp macro="" textlink="">
      <xdr:nvSpPr>
        <xdr:cNvPr id="544" name="楕円 543"/>
        <xdr:cNvSpPr/>
      </xdr:nvSpPr>
      <xdr:spPr>
        <a:xfrm>
          <a:off x="15430500" y="624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165054</xdr:rowOff>
    </xdr:from>
    <xdr:ext cx="534377" cy="259045"/>
    <xdr:sp macro="" textlink="">
      <xdr:nvSpPr>
        <xdr:cNvPr id="545" name="テキスト ボックス 544"/>
        <xdr:cNvSpPr txBox="1"/>
      </xdr:nvSpPr>
      <xdr:spPr>
        <a:xfrm>
          <a:off x="15214111" y="63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71717</xdr:rowOff>
    </xdr:from>
    <xdr:to>
      <xdr:col>76</xdr:col>
      <xdr:colOff>165100</xdr:colOff>
      <xdr:row>37</xdr:row>
      <xdr:rowOff>1867</xdr:rowOff>
    </xdr:to>
    <xdr:sp macro="" textlink="">
      <xdr:nvSpPr>
        <xdr:cNvPr id="546" name="楕円 545"/>
        <xdr:cNvSpPr/>
      </xdr:nvSpPr>
      <xdr:spPr>
        <a:xfrm>
          <a:off x="14541500" y="624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18394</xdr:rowOff>
    </xdr:from>
    <xdr:ext cx="534377" cy="259045"/>
    <xdr:sp macro="" textlink="">
      <xdr:nvSpPr>
        <xdr:cNvPr id="547" name="テキスト ボックス 546"/>
        <xdr:cNvSpPr txBox="1"/>
      </xdr:nvSpPr>
      <xdr:spPr>
        <a:xfrm>
          <a:off x="14325111" y="601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43085</xdr:rowOff>
    </xdr:from>
    <xdr:to>
      <xdr:col>72</xdr:col>
      <xdr:colOff>38100</xdr:colOff>
      <xdr:row>36</xdr:row>
      <xdr:rowOff>144685</xdr:rowOff>
    </xdr:to>
    <xdr:sp macro="" textlink="">
      <xdr:nvSpPr>
        <xdr:cNvPr id="548" name="楕円 547"/>
        <xdr:cNvSpPr/>
      </xdr:nvSpPr>
      <xdr:spPr>
        <a:xfrm>
          <a:off x="13652500" y="621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161212</xdr:rowOff>
    </xdr:from>
    <xdr:ext cx="534377" cy="259045"/>
    <xdr:sp macro="" textlink="">
      <xdr:nvSpPr>
        <xdr:cNvPr id="549" name="テキスト ボックス 548"/>
        <xdr:cNvSpPr txBox="1"/>
      </xdr:nvSpPr>
      <xdr:spPr>
        <a:xfrm>
          <a:off x="13436111" y="599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43580</xdr:rowOff>
    </xdr:from>
    <xdr:to>
      <xdr:col>67</xdr:col>
      <xdr:colOff>101600</xdr:colOff>
      <xdr:row>36</xdr:row>
      <xdr:rowOff>145180</xdr:rowOff>
    </xdr:to>
    <xdr:sp macro="" textlink="">
      <xdr:nvSpPr>
        <xdr:cNvPr id="550" name="楕円 549"/>
        <xdr:cNvSpPr/>
      </xdr:nvSpPr>
      <xdr:spPr>
        <a:xfrm>
          <a:off x="12763500" y="621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161707</xdr:rowOff>
    </xdr:from>
    <xdr:ext cx="534377" cy="259045"/>
    <xdr:sp macro="" textlink="">
      <xdr:nvSpPr>
        <xdr:cNvPr id="551" name="テキスト ボックス 550"/>
        <xdr:cNvSpPr txBox="1"/>
      </xdr:nvSpPr>
      <xdr:spPr>
        <a:xfrm>
          <a:off x="12547111" y="599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3" name="テキスト ボックス 56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5" name="テキスト ボックス 56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7" name="テキスト ボックス 56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3" name="直線コネクタ 572"/>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4" name="教育費最小値テキスト"/>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5" name="直線コネクタ 574"/>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6" name="教育費最大値テキスト"/>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7" name="直線コネクタ 576"/>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124978</xdr:rowOff>
    </xdr:from>
    <xdr:to>
      <xdr:col>85</xdr:col>
      <xdr:colOff>127000</xdr:colOff>
      <xdr:row>57</xdr:row>
      <xdr:rowOff>132751</xdr:rowOff>
    </xdr:to>
    <xdr:cxnSp macro="">
      <xdr:nvCxnSpPr>
        <xdr:cNvPr id="578" name="直線コネクタ 577"/>
        <xdr:cNvCxnSpPr/>
      </xdr:nvCxnSpPr>
      <xdr:spPr>
        <a:xfrm flipV="1">
          <a:off x="15481300" y="9897628"/>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170591</xdr:rowOff>
    </xdr:from>
    <xdr:ext cx="534377" cy="259045"/>
    <xdr:sp macro="" textlink="">
      <xdr:nvSpPr>
        <xdr:cNvPr id="579" name="教育費平均値テキスト"/>
        <xdr:cNvSpPr txBox="1"/>
      </xdr:nvSpPr>
      <xdr:spPr>
        <a:xfrm>
          <a:off x="16370300" y="9600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0" name="フローチャート: 判断 579"/>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131959</xdr:rowOff>
    </xdr:from>
    <xdr:to>
      <xdr:col>81</xdr:col>
      <xdr:colOff>50800</xdr:colOff>
      <xdr:row>57</xdr:row>
      <xdr:rowOff>132751</xdr:rowOff>
    </xdr:to>
    <xdr:cxnSp macro="">
      <xdr:nvCxnSpPr>
        <xdr:cNvPr id="581" name="直線コネクタ 580"/>
        <xdr:cNvCxnSpPr/>
      </xdr:nvCxnSpPr>
      <xdr:spPr>
        <a:xfrm>
          <a:off x="14592300" y="9904609"/>
          <a:ext cx="889000" cy="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2" name="フローチャート: 判断 581"/>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119158</xdr:rowOff>
    </xdr:from>
    <xdr:ext cx="534377" cy="259045"/>
    <xdr:sp macro="" textlink="">
      <xdr:nvSpPr>
        <xdr:cNvPr id="583" name="テキスト ボックス 582"/>
        <xdr:cNvSpPr txBox="1"/>
      </xdr:nvSpPr>
      <xdr:spPr>
        <a:xfrm>
          <a:off x="15214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115601</xdr:rowOff>
    </xdr:from>
    <xdr:to>
      <xdr:col>76</xdr:col>
      <xdr:colOff>114300</xdr:colOff>
      <xdr:row>57</xdr:row>
      <xdr:rowOff>131959</xdr:rowOff>
    </xdr:to>
    <xdr:cxnSp macro="">
      <xdr:nvCxnSpPr>
        <xdr:cNvPr id="584" name="直線コネクタ 583"/>
        <xdr:cNvCxnSpPr/>
      </xdr:nvCxnSpPr>
      <xdr:spPr>
        <a:xfrm>
          <a:off x="13703300" y="9888251"/>
          <a:ext cx="889000" cy="1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5" name="フローチャート: 判断 584"/>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129120</xdr:rowOff>
    </xdr:from>
    <xdr:ext cx="534377" cy="259045"/>
    <xdr:sp macro="" textlink="">
      <xdr:nvSpPr>
        <xdr:cNvPr id="586" name="テキスト ボックス 585"/>
        <xdr:cNvSpPr txBox="1"/>
      </xdr:nvSpPr>
      <xdr:spPr>
        <a:xfrm>
          <a:off x="14325111" y="95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1488</xdr:rowOff>
    </xdr:from>
    <xdr:to>
      <xdr:col>71</xdr:col>
      <xdr:colOff>177800</xdr:colOff>
      <xdr:row>57</xdr:row>
      <xdr:rowOff>115601</xdr:rowOff>
    </xdr:to>
    <xdr:cxnSp macro="">
      <xdr:nvCxnSpPr>
        <xdr:cNvPr id="587" name="直線コネクタ 586"/>
        <xdr:cNvCxnSpPr/>
      </xdr:nvCxnSpPr>
      <xdr:spPr>
        <a:xfrm>
          <a:off x="12814300" y="9774138"/>
          <a:ext cx="889000" cy="11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88" name="フローチャート: 判断 587"/>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104582</xdr:rowOff>
    </xdr:from>
    <xdr:ext cx="534377" cy="259045"/>
    <xdr:sp macro="" textlink="">
      <xdr:nvSpPr>
        <xdr:cNvPr id="589" name="テキスト ボックス 588"/>
        <xdr:cNvSpPr txBox="1"/>
      </xdr:nvSpPr>
      <xdr:spPr>
        <a:xfrm>
          <a:off x="13436111" y="95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0" name="フローチャート: 判断 589"/>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80330</xdr:rowOff>
    </xdr:from>
    <xdr:ext cx="534377" cy="259045"/>
    <xdr:sp macro="" textlink="">
      <xdr:nvSpPr>
        <xdr:cNvPr id="591" name="テキスト ボックス 590"/>
        <xdr:cNvSpPr txBox="1"/>
      </xdr:nvSpPr>
      <xdr:spPr>
        <a:xfrm>
          <a:off x="12547111" y="98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74178</xdr:rowOff>
    </xdr:from>
    <xdr:to>
      <xdr:col>85</xdr:col>
      <xdr:colOff>177800</xdr:colOff>
      <xdr:row>58</xdr:row>
      <xdr:rowOff>4328</xdr:rowOff>
    </xdr:to>
    <xdr:sp macro="" textlink="">
      <xdr:nvSpPr>
        <xdr:cNvPr id="597" name="楕円 596"/>
        <xdr:cNvSpPr/>
      </xdr:nvSpPr>
      <xdr:spPr>
        <a:xfrm>
          <a:off x="16268700" y="984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160555</xdr:rowOff>
    </xdr:from>
    <xdr:ext cx="534377" cy="259045"/>
    <xdr:sp macro="" textlink="">
      <xdr:nvSpPr>
        <xdr:cNvPr id="598" name="教育費該当値テキスト"/>
        <xdr:cNvSpPr txBox="1"/>
      </xdr:nvSpPr>
      <xdr:spPr>
        <a:xfrm>
          <a:off x="16370300" y="976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81951</xdr:rowOff>
    </xdr:from>
    <xdr:to>
      <xdr:col>81</xdr:col>
      <xdr:colOff>101600</xdr:colOff>
      <xdr:row>58</xdr:row>
      <xdr:rowOff>12101</xdr:rowOff>
    </xdr:to>
    <xdr:sp macro="" textlink="">
      <xdr:nvSpPr>
        <xdr:cNvPr id="599" name="楕円 598"/>
        <xdr:cNvSpPr/>
      </xdr:nvSpPr>
      <xdr:spPr>
        <a:xfrm>
          <a:off x="15430500" y="985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3228</xdr:rowOff>
    </xdr:from>
    <xdr:ext cx="534377" cy="259045"/>
    <xdr:sp macro="" textlink="">
      <xdr:nvSpPr>
        <xdr:cNvPr id="600" name="テキスト ボックス 599"/>
        <xdr:cNvSpPr txBox="1"/>
      </xdr:nvSpPr>
      <xdr:spPr>
        <a:xfrm>
          <a:off x="15214111" y="99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81159</xdr:rowOff>
    </xdr:from>
    <xdr:to>
      <xdr:col>76</xdr:col>
      <xdr:colOff>165100</xdr:colOff>
      <xdr:row>58</xdr:row>
      <xdr:rowOff>11309</xdr:rowOff>
    </xdr:to>
    <xdr:sp macro="" textlink="">
      <xdr:nvSpPr>
        <xdr:cNvPr id="601" name="楕円 600"/>
        <xdr:cNvSpPr/>
      </xdr:nvSpPr>
      <xdr:spPr>
        <a:xfrm>
          <a:off x="14541500" y="985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2436</xdr:rowOff>
    </xdr:from>
    <xdr:ext cx="534377" cy="259045"/>
    <xdr:sp macro="" textlink="">
      <xdr:nvSpPr>
        <xdr:cNvPr id="602" name="テキスト ボックス 601"/>
        <xdr:cNvSpPr txBox="1"/>
      </xdr:nvSpPr>
      <xdr:spPr>
        <a:xfrm>
          <a:off x="14325111" y="994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64801</xdr:rowOff>
    </xdr:from>
    <xdr:to>
      <xdr:col>72</xdr:col>
      <xdr:colOff>38100</xdr:colOff>
      <xdr:row>57</xdr:row>
      <xdr:rowOff>166401</xdr:rowOff>
    </xdr:to>
    <xdr:sp macro="" textlink="">
      <xdr:nvSpPr>
        <xdr:cNvPr id="603" name="楕円 602"/>
        <xdr:cNvSpPr/>
      </xdr:nvSpPr>
      <xdr:spPr>
        <a:xfrm>
          <a:off x="13652500" y="983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157528</xdr:rowOff>
    </xdr:from>
    <xdr:ext cx="534377" cy="259045"/>
    <xdr:sp macro="" textlink="">
      <xdr:nvSpPr>
        <xdr:cNvPr id="604" name="テキスト ボックス 603"/>
        <xdr:cNvSpPr txBox="1"/>
      </xdr:nvSpPr>
      <xdr:spPr>
        <a:xfrm>
          <a:off x="13436111" y="993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122138</xdr:rowOff>
    </xdr:from>
    <xdr:to>
      <xdr:col>67</xdr:col>
      <xdr:colOff>101600</xdr:colOff>
      <xdr:row>57</xdr:row>
      <xdr:rowOff>52288</xdr:rowOff>
    </xdr:to>
    <xdr:sp macro="" textlink="">
      <xdr:nvSpPr>
        <xdr:cNvPr id="605" name="楕円 604"/>
        <xdr:cNvSpPr/>
      </xdr:nvSpPr>
      <xdr:spPr>
        <a:xfrm>
          <a:off x="12763500" y="972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68815</xdr:rowOff>
    </xdr:from>
    <xdr:ext cx="534377" cy="259045"/>
    <xdr:sp macro="" textlink="">
      <xdr:nvSpPr>
        <xdr:cNvPr id="606" name="テキスト ボックス 605"/>
        <xdr:cNvSpPr txBox="1"/>
      </xdr:nvSpPr>
      <xdr:spPr>
        <a:xfrm>
          <a:off x="12547111" y="949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7" name="直線コネクタ 61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8" name="テキスト ボックス 61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1" name="直線コネクタ 62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2" name="テキスト ボックス 62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6" name="直線コネクタ 625"/>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7" name="災害復旧費最小値テキスト"/>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8" name="直線コネクタ 627"/>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29" name="災害復旧費最大値テキスト"/>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0" name="直線コネクタ 629"/>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23034</xdr:rowOff>
    </xdr:from>
    <xdr:to>
      <xdr:col>85</xdr:col>
      <xdr:colOff>127000</xdr:colOff>
      <xdr:row>78</xdr:row>
      <xdr:rowOff>24519</xdr:rowOff>
    </xdr:to>
    <xdr:cxnSp macro="">
      <xdr:nvCxnSpPr>
        <xdr:cNvPr id="631" name="直線コネクタ 630"/>
        <xdr:cNvCxnSpPr/>
      </xdr:nvCxnSpPr>
      <xdr:spPr>
        <a:xfrm flipV="1">
          <a:off x="15481300" y="13396134"/>
          <a:ext cx="8382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2" name="災害復旧費平均値テキスト"/>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3" name="フローチャート: 判断 632"/>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22330</xdr:rowOff>
    </xdr:from>
    <xdr:to>
      <xdr:col>81</xdr:col>
      <xdr:colOff>50800</xdr:colOff>
      <xdr:row>78</xdr:row>
      <xdr:rowOff>24519</xdr:rowOff>
    </xdr:to>
    <xdr:cxnSp macro="">
      <xdr:nvCxnSpPr>
        <xdr:cNvPr id="634" name="直線コネクタ 633"/>
        <xdr:cNvCxnSpPr/>
      </xdr:nvCxnSpPr>
      <xdr:spPr>
        <a:xfrm>
          <a:off x="14592300" y="13395430"/>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5" name="フローチャート: 判断 634"/>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6" name="テキスト ボックス 635"/>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22330</xdr:rowOff>
    </xdr:from>
    <xdr:to>
      <xdr:col>76</xdr:col>
      <xdr:colOff>114300</xdr:colOff>
      <xdr:row>78</xdr:row>
      <xdr:rowOff>24657</xdr:rowOff>
    </xdr:to>
    <xdr:cxnSp macro="">
      <xdr:nvCxnSpPr>
        <xdr:cNvPr id="637" name="直線コネクタ 636"/>
        <xdr:cNvCxnSpPr/>
      </xdr:nvCxnSpPr>
      <xdr:spPr>
        <a:xfrm flipV="1">
          <a:off x="13703300" y="13395430"/>
          <a:ext cx="889000" cy="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38" name="フローチャート: 判断 637"/>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39" name="テキスト ボックス 638"/>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10427</xdr:rowOff>
    </xdr:from>
    <xdr:to>
      <xdr:col>71</xdr:col>
      <xdr:colOff>177800</xdr:colOff>
      <xdr:row>78</xdr:row>
      <xdr:rowOff>24657</xdr:rowOff>
    </xdr:to>
    <xdr:cxnSp macro="">
      <xdr:nvCxnSpPr>
        <xdr:cNvPr id="640" name="直線コネクタ 639"/>
        <xdr:cNvCxnSpPr/>
      </xdr:nvCxnSpPr>
      <xdr:spPr>
        <a:xfrm>
          <a:off x="12814300" y="13383527"/>
          <a:ext cx="889000" cy="1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1" name="フローチャート: 判断 640"/>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83543</xdr:rowOff>
    </xdr:from>
    <xdr:ext cx="469744" cy="259045"/>
    <xdr:sp macro="" textlink="">
      <xdr:nvSpPr>
        <xdr:cNvPr id="642" name="テキスト ボックス 641"/>
        <xdr:cNvSpPr txBox="1"/>
      </xdr:nvSpPr>
      <xdr:spPr>
        <a:xfrm>
          <a:off x="13468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3" name="フローチャート: 判断 642"/>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4" name="テキスト ボックス 643"/>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143684</xdr:rowOff>
    </xdr:from>
    <xdr:to>
      <xdr:col>85</xdr:col>
      <xdr:colOff>177800</xdr:colOff>
      <xdr:row>78</xdr:row>
      <xdr:rowOff>73834</xdr:rowOff>
    </xdr:to>
    <xdr:sp macro="" textlink="">
      <xdr:nvSpPr>
        <xdr:cNvPr id="650" name="楕円 649"/>
        <xdr:cNvSpPr/>
      </xdr:nvSpPr>
      <xdr:spPr>
        <a:xfrm>
          <a:off x="16268700" y="1334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102749</xdr:rowOff>
    </xdr:from>
    <xdr:ext cx="378565" cy="259045"/>
    <xdr:sp macro="" textlink="">
      <xdr:nvSpPr>
        <xdr:cNvPr id="651" name="災害復旧費該当値テキスト"/>
        <xdr:cNvSpPr txBox="1"/>
      </xdr:nvSpPr>
      <xdr:spPr>
        <a:xfrm>
          <a:off x="16370300" y="13304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145169</xdr:rowOff>
    </xdr:from>
    <xdr:to>
      <xdr:col>81</xdr:col>
      <xdr:colOff>101600</xdr:colOff>
      <xdr:row>78</xdr:row>
      <xdr:rowOff>75319</xdr:rowOff>
    </xdr:to>
    <xdr:sp macro="" textlink="">
      <xdr:nvSpPr>
        <xdr:cNvPr id="652" name="楕円 651"/>
        <xdr:cNvSpPr/>
      </xdr:nvSpPr>
      <xdr:spPr>
        <a:xfrm>
          <a:off x="15430500" y="1334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66446</xdr:rowOff>
    </xdr:from>
    <xdr:ext cx="378565" cy="259045"/>
    <xdr:sp macro="" textlink="">
      <xdr:nvSpPr>
        <xdr:cNvPr id="653" name="テキスト ボックス 652"/>
        <xdr:cNvSpPr txBox="1"/>
      </xdr:nvSpPr>
      <xdr:spPr>
        <a:xfrm>
          <a:off x="15292017" y="13439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142980</xdr:rowOff>
    </xdr:from>
    <xdr:to>
      <xdr:col>76</xdr:col>
      <xdr:colOff>165100</xdr:colOff>
      <xdr:row>78</xdr:row>
      <xdr:rowOff>73130</xdr:rowOff>
    </xdr:to>
    <xdr:sp macro="" textlink="">
      <xdr:nvSpPr>
        <xdr:cNvPr id="654" name="楕円 653"/>
        <xdr:cNvSpPr/>
      </xdr:nvSpPr>
      <xdr:spPr>
        <a:xfrm>
          <a:off x="14541500" y="1334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64257</xdr:rowOff>
    </xdr:from>
    <xdr:ext cx="378565" cy="259045"/>
    <xdr:sp macro="" textlink="">
      <xdr:nvSpPr>
        <xdr:cNvPr id="655" name="テキスト ボックス 654"/>
        <xdr:cNvSpPr txBox="1"/>
      </xdr:nvSpPr>
      <xdr:spPr>
        <a:xfrm>
          <a:off x="14403017" y="13437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145307</xdr:rowOff>
    </xdr:from>
    <xdr:to>
      <xdr:col>72</xdr:col>
      <xdr:colOff>38100</xdr:colOff>
      <xdr:row>78</xdr:row>
      <xdr:rowOff>75457</xdr:rowOff>
    </xdr:to>
    <xdr:sp macro="" textlink="">
      <xdr:nvSpPr>
        <xdr:cNvPr id="656" name="楕円 655"/>
        <xdr:cNvSpPr/>
      </xdr:nvSpPr>
      <xdr:spPr>
        <a:xfrm>
          <a:off x="13652500" y="1334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66584</xdr:rowOff>
    </xdr:from>
    <xdr:ext cx="378565" cy="259045"/>
    <xdr:sp macro="" textlink="">
      <xdr:nvSpPr>
        <xdr:cNvPr id="657" name="テキスト ボックス 656"/>
        <xdr:cNvSpPr txBox="1"/>
      </xdr:nvSpPr>
      <xdr:spPr>
        <a:xfrm>
          <a:off x="13514017" y="13439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131077</xdr:rowOff>
    </xdr:from>
    <xdr:to>
      <xdr:col>67</xdr:col>
      <xdr:colOff>101600</xdr:colOff>
      <xdr:row>78</xdr:row>
      <xdr:rowOff>61227</xdr:rowOff>
    </xdr:to>
    <xdr:sp macro="" textlink="">
      <xdr:nvSpPr>
        <xdr:cNvPr id="658" name="楕円 657"/>
        <xdr:cNvSpPr/>
      </xdr:nvSpPr>
      <xdr:spPr>
        <a:xfrm>
          <a:off x="12763500" y="1333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52354</xdr:rowOff>
    </xdr:from>
    <xdr:ext cx="469744" cy="259045"/>
    <xdr:sp macro="" textlink="">
      <xdr:nvSpPr>
        <xdr:cNvPr id="659" name="テキスト ボックス 658"/>
        <xdr:cNvSpPr txBox="1"/>
      </xdr:nvSpPr>
      <xdr:spPr>
        <a:xfrm>
          <a:off x="12579428" y="1342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79" name="直線コネクタ 678"/>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0" name="公債費最小値テキスト"/>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1" name="直線コネクタ 680"/>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2" name="公債費最大値テキスト"/>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3" name="直線コネクタ 682"/>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15370</xdr:rowOff>
    </xdr:from>
    <xdr:to>
      <xdr:col>85</xdr:col>
      <xdr:colOff>127000</xdr:colOff>
      <xdr:row>97</xdr:row>
      <xdr:rowOff>24874</xdr:rowOff>
    </xdr:to>
    <xdr:cxnSp macro="">
      <xdr:nvCxnSpPr>
        <xdr:cNvPr id="684" name="直線コネクタ 683"/>
        <xdr:cNvCxnSpPr/>
      </xdr:nvCxnSpPr>
      <xdr:spPr>
        <a:xfrm flipV="1">
          <a:off x="15481300" y="16646020"/>
          <a:ext cx="838200" cy="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5" name="公債費平均値テキスト"/>
        <xdr:cNvSpPr txBox="1"/>
      </xdr:nvSpPr>
      <xdr:spPr>
        <a:xfrm>
          <a:off x="16370300" y="1632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6" name="フローチャート: 判断 685"/>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7598</xdr:rowOff>
    </xdr:from>
    <xdr:to>
      <xdr:col>81</xdr:col>
      <xdr:colOff>50800</xdr:colOff>
      <xdr:row>97</xdr:row>
      <xdr:rowOff>24874</xdr:rowOff>
    </xdr:to>
    <xdr:cxnSp macro="">
      <xdr:nvCxnSpPr>
        <xdr:cNvPr id="687" name="直線コネクタ 686"/>
        <xdr:cNvCxnSpPr/>
      </xdr:nvCxnSpPr>
      <xdr:spPr>
        <a:xfrm>
          <a:off x="14592300" y="16638248"/>
          <a:ext cx="889000" cy="1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88" name="フローチャート: 判断 687"/>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142733</xdr:rowOff>
    </xdr:from>
    <xdr:ext cx="534377" cy="259045"/>
    <xdr:sp macro="" textlink="">
      <xdr:nvSpPr>
        <xdr:cNvPr id="689" name="テキスト ボックス 688"/>
        <xdr:cNvSpPr txBox="1"/>
      </xdr:nvSpPr>
      <xdr:spPr>
        <a:xfrm>
          <a:off x="15214111"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7598</xdr:rowOff>
    </xdr:from>
    <xdr:to>
      <xdr:col>76</xdr:col>
      <xdr:colOff>114300</xdr:colOff>
      <xdr:row>97</xdr:row>
      <xdr:rowOff>8243</xdr:rowOff>
    </xdr:to>
    <xdr:cxnSp macro="">
      <xdr:nvCxnSpPr>
        <xdr:cNvPr id="690" name="直線コネクタ 689"/>
        <xdr:cNvCxnSpPr/>
      </xdr:nvCxnSpPr>
      <xdr:spPr>
        <a:xfrm flipV="1">
          <a:off x="13703300" y="16638248"/>
          <a:ext cx="8890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1" name="フローチャート: 判断 690"/>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147352</xdr:rowOff>
    </xdr:from>
    <xdr:ext cx="534377" cy="259045"/>
    <xdr:sp macro="" textlink="">
      <xdr:nvSpPr>
        <xdr:cNvPr id="692" name="テキスト ボックス 691"/>
        <xdr:cNvSpPr txBox="1"/>
      </xdr:nvSpPr>
      <xdr:spPr>
        <a:xfrm>
          <a:off x="14325111" y="16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162999</xdr:rowOff>
    </xdr:from>
    <xdr:to>
      <xdr:col>71</xdr:col>
      <xdr:colOff>177800</xdr:colOff>
      <xdr:row>97</xdr:row>
      <xdr:rowOff>8243</xdr:rowOff>
    </xdr:to>
    <xdr:cxnSp macro="">
      <xdr:nvCxnSpPr>
        <xdr:cNvPr id="693" name="直線コネクタ 692"/>
        <xdr:cNvCxnSpPr/>
      </xdr:nvCxnSpPr>
      <xdr:spPr>
        <a:xfrm>
          <a:off x="12814300" y="16622199"/>
          <a:ext cx="889000" cy="1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4" name="フローチャート: 判断 693"/>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152409</xdr:rowOff>
    </xdr:from>
    <xdr:ext cx="534377" cy="259045"/>
    <xdr:sp macro="" textlink="">
      <xdr:nvSpPr>
        <xdr:cNvPr id="695" name="テキスト ボックス 694"/>
        <xdr:cNvSpPr txBox="1"/>
      </xdr:nvSpPr>
      <xdr:spPr>
        <a:xfrm>
          <a:off x="13436111" y="162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6" name="フローチャート: 判断 695"/>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122993</xdr:rowOff>
    </xdr:from>
    <xdr:ext cx="534377" cy="259045"/>
    <xdr:sp macro="" textlink="">
      <xdr:nvSpPr>
        <xdr:cNvPr id="697" name="テキスト ボックス 696"/>
        <xdr:cNvSpPr txBox="1"/>
      </xdr:nvSpPr>
      <xdr:spPr>
        <a:xfrm>
          <a:off x="12547111" y="162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136020</xdr:rowOff>
    </xdr:from>
    <xdr:to>
      <xdr:col>85</xdr:col>
      <xdr:colOff>177800</xdr:colOff>
      <xdr:row>97</xdr:row>
      <xdr:rowOff>66170</xdr:rowOff>
    </xdr:to>
    <xdr:sp macro="" textlink="">
      <xdr:nvSpPr>
        <xdr:cNvPr id="703" name="楕円 702"/>
        <xdr:cNvSpPr/>
      </xdr:nvSpPr>
      <xdr:spPr>
        <a:xfrm>
          <a:off x="16268700" y="1659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114447</xdr:rowOff>
    </xdr:from>
    <xdr:ext cx="534377" cy="259045"/>
    <xdr:sp macro="" textlink="">
      <xdr:nvSpPr>
        <xdr:cNvPr id="704" name="公債費該当値テキスト"/>
        <xdr:cNvSpPr txBox="1"/>
      </xdr:nvSpPr>
      <xdr:spPr>
        <a:xfrm>
          <a:off x="16370300" y="1657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145524</xdr:rowOff>
    </xdr:from>
    <xdr:to>
      <xdr:col>81</xdr:col>
      <xdr:colOff>101600</xdr:colOff>
      <xdr:row>97</xdr:row>
      <xdr:rowOff>75674</xdr:rowOff>
    </xdr:to>
    <xdr:sp macro="" textlink="">
      <xdr:nvSpPr>
        <xdr:cNvPr id="705" name="楕円 704"/>
        <xdr:cNvSpPr/>
      </xdr:nvSpPr>
      <xdr:spPr>
        <a:xfrm>
          <a:off x="15430500" y="1660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66801</xdr:rowOff>
    </xdr:from>
    <xdr:ext cx="534377" cy="259045"/>
    <xdr:sp macro="" textlink="">
      <xdr:nvSpPr>
        <xdr:cNvPr id="706" name="テキスト ボックス 705"/>
        <xdr:cNvSpPr txBox="1"/>
      </xdr:nvSpPr>
      <xdr:spPr>
        <a:xfrm>
          <a:off x="15214111" y="1669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128248</xdr:rowOff>
    </xdr:from>
    <xdr:to>
      <xdr:col>76</xdr:col>
      <xdr:colOff>165100</xdr:colOff>
      <xdr:row>97</xdr:row>
      <xdr:rowOff>58398</xdr:rowOff>
    </xdr:to>
    <xdr:sp macro="" textlink="">
      <xdr:nvSpPr>
        <xdr:cNvPr id="707" name="楕円 706"/>
        <xdr:cNvSpPr/>
      </xdr:nvSpPr>
      <xdr:spPr>
        <a:xfrm>
          <a:off x="14541500" y="1658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49525</xdr:rowOff>
    </xdr:from>
    <xdr:ext cx="534377" cy="259045"/>
    <xdr:sp macro="" textlink="">
      <xdr:nvSpPr>
        <xdr:cNvPr id="708" name="テキスト ボックス 707"/>
        <xdr:cNvSpPr txBox="1"/>
      </xdr:nvSpPr>
      <xdr:spPr>
        <a:xfrm>
          <a:off x="14325111" y="1668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128893</xdr:rowOff>
    </xdr:from>
    <xdr:to>
      <xdr:col>72</xdr:col>
      <xdr:colOff>38100</xdr:colOff>
      <xdr:row>97</xdr:row>
      <xdr:rowOff>59043</xdr:rowOff>
    </xdr:to>
    <xdr:sp macro="" textlink="">
      <xdr:nvSpPr>
        <xdr:cNvPr id="709" name="楕円 708"/>
        <xdr:cNvSpPr/>
      </xdr:nvSpPr>
      <xdr:spPr>
        <a:xfrm>
          <a:off x="13652500" y="1658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50170</xdr:rowOff>
    </xdr:from>
    <xdr:ext cx="534377" cy="259045"/>
    <xdr:sp macro="" textlink="">
      <xdr:nvSpPr>
        <xdr:cNvPr id="710" name="テキスト ボックス 709"/>
        <xdr:cNvSpPr txBox="1"/>
      </xdr:nvSpPr>
      <xdr:spPr>
        <a:xfrm>
          <a:off x="13436111" y="1668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112199</xdr:rowOff>
    </xdr:from>
    <xdr:to>
      <xdr:col>67</xdr:col>
      <xdr:colOff>101600</xdr:colOff>
      <xdr:row>97</xdr:row>
      <xdr:rowOff>42349</xdr:rowOff>
    </xdr:to>
    <xdr:sp macro="" textlink="">
      <xdr:nvSpPr>
        <xdr:cNvPr id="711" name="楕円 710"/>
        <xdr:cNvSpPr/>
      </xdr:nvSpPr>
      <xdr:spPr>
        <a:xfrm>
          <a:off x="12763500" y="1657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33476</xdr:rowOff>
    </xdr:from>
    <xdr:ext cx="534377" cy="259045"/>
    <xdr:sp macro="" textlink="">
      <xdr:nvSpPr>
        <xdr:cNvPr id="712" name="テキスト ボックス 711"/>
        <xdr:cNvSpPr txBox="1"/>
      </xdr:nvSpPr>
      <xdr:spPr>
        <a:xfrm>
          <a:off x="12547111" y="166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4" name="直線コネクタ 733"/>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5" name="諸支出金最小値テキスト"/>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7" name="諸支出金最大値テキスト"/>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38" name="直線コネクタ 737"/>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0" name="諸支出金平均値テキスト"/>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1" name="フローチャート: 判断 740"/>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3" name="フローチャート: 判断 742"/>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4" name="テキスト ボックス 743"/>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6" name="フローチャート: 判断 745"/>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7" name="テキスト ボックス 746"/>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49" name="フローチャート: 判断 748"/>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0" name="テキスト ボックス 749"/>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1" name="フローチャート: 判断 750"/>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2" name="テキスト ボックス 751"/>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59" name="諸支出金該当値テキスト"/>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・議会費及び労働費がそれぞれ住民一人当たり</a:t>
          </a:r>
          <a:r>
            <a:rPr kumimoji="1" lang="en-US" altLang="ja-JP" sz="1300">
              <a:latin typeface="ＭＳ Ｐゴシック" panose="020B0600070205080204" pitchFamily="50" charset="-128"/>
              <a:ea typeface="ＭＳ Ｐゴシック" panose="020B0600070205080204" pitchFamily="50" charset="-128"/>
            </a:rPr>
            <a:t>8,036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4,962</a:t>
          </a:r>
          <a:r>
            <a:rPr kumimoji="1" lang="ja-JP" altLang="en-US" sz="1300">
              <a:latin typeface="ＭＳ Ｐゴシック" panose="020B0600070205080204" pitchFamily="50" charset="-128"/>
              <a:ea typeface="ＭＳ Ｐゴシック" panose="020B0600070205080204" pitchFamily="50" charset="-128"/>
            </a:rPr>
            <a:t>円となっており、共に類似団体内順位</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位と経費が増大している。議会費については、その経費における</a:t>
          </a:r>
          <a:r>
            <a:rPr kumimoji="1" lang="en-US" altLang="ja-JP" sz="1300">
              <a:latin typeface="ＭＳ Ｐゴシック" panose="020B0600070205080204" pitchFamily="50" charset="-128"/>
              <a:ea typeface="ＭＳ Ｐゴシック" panose="020B0600070205080204" pitchFamily="50" charset="-128"/>
            </a:rPr>
            <a:t>73.9</a:t>
          </a:r>
          <a:r>
            <a:rPr kumimoji="1" lang="ja-JP" altLang="en-US" sz="1300">
              <a:latin typeface="ＭＳ Ｐゴシック" panose="020B0600070205080204" pitchFamily="50" charset="-128"/>
              <a:ea typeface="ＭＳ Ｐゴシック" panose="020B0600070205080204" pitchFamily="50" charset="-128"/>
            </a:rPr>
            <a:t>％を議員報酬、手当等で占めている。労働費については、その経費全てが労働諸費に区分されるものであり、シルバー人材センターへの委託経費が</a:t>
          </a:r>
          <a:r>
            <a:rPr kumimoji="1" lang="en-US" altLang="ja-JP" sz="1300">
              <a:latin typeface="ＭＳ Ｐゴシック" panose="020B0600070205080204" pitchFamily="50" charset="-128"/>
              <a:ea typeface="ＭＳ Ｐゴシック" panose="020B0600070205080204" pitchFamily="50" charset="-128"/>
            </a:rPr>
            <a:t>64.4</a:t>
          </a:r>
          <a:r>
            <a:rPr kumimoji="1" lang="ja-JP" altLang="en-US" sz="1300">
              <a:latin typeface="ＭＳ Ｐゴシック" panose="020B0600070205080204" pitchFamily="50" charset="-128"/>
              <a:ea typeface="ＭＳ Ｐゴシック" panose="020B0600070205080204" pitchFamily="50" charset="-128"/>
            </a:rPr>
            <a:t>％を占めている。いずれも経常的な経費であり、それぞれの経費の適正化に取り組んでいく必要がある。</a:t>
          </a:r>
        </a:p>
        <a:p>
          <a:r>
            <a:rPr kumimoji="1" lang="ja-JP" altLang="en-US" sz="1300">
              <a:latin typeface="ＭＳ Ｐゴシック" panose="020B0600070205080204" pitchFamily="50" charset="-128"/>
              <a:ea typeface="ＭＳ Ｐゴシック" panose="020B0600070205080204" pitchFamily="50" charset="-128"/>
            </a:rPr>
            <a:t> また、民生費も住民一人当たり</a:t>
          </a:r>
          <a:r>
            <a:rPr kumimoji="1" lang="en-US" altLang="ja-JP" sz="1300">
              <a:latin typeface="ＭＳ Ｐゴシック" panose="020B0600070205080204" pitchFamily="50" charset="-128"/>
              <a:ea typeface="ＭＳ Ｐゴシック" panose="020B0600070205080204" pitchFamily="50" charset="-128"/>
            </a:rPr>
            <a:t>221,629</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円となっており、類似団体と比較して一人当たりコストが非常に高い状況となっている。また、前年度決算と比較すると民生費については</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％減となっている。決算額全体でみると、民生費の構成比率は歳出の</a:t>
          </a:r>
          <a:r>
            <a:rPr kumimoji="1" lang="en-US" altLang="ja-JP" sz="1300">
              <a:latin typeface="ＭＳ Ｐゴシック" panose="020B0600070205080204" pitchFamily="50" charset="-128"/>
              <a:ea typeface="ＭＳ Ｐゴシック" panose="020B0600070205080204" pitchFamily="50" charset="-128"/>
            </a:rPr>
            <a:t>42.6</a:t>
          </a:r>
          <a:r>
            <a:rPr kumimoji="1" lang="ja-JP" altLang="en-US" sz="1300">
              <a:latin typeface="ＭＳ Ｐゴシック" panose="020B0600070205080204" pitchFamily="50" charset="-128"/>
              <a:ea typeface="ＭＳ Ｐゴシック" panose="020B0600070205080204" pitchFamily="50" charset="-128"/>
            </a:rPr>
            <a:t>％であり、うち児童福祉行政に要する経費である児童福祉費が半分を占めている。これは、町が掲げる「日本一の福祉の町づくり」の推進による子育て支援策などの充実を図るため、保育所運営事業など幅広く事業展開し、重点的に取り組んでき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東京都日の出町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については、歳入確保や歳出削減、不用額の捻出など、経費の効率化に留意し、基金保有額の増加を図ることを最大の課題として取り組んでいる。その結果、実質収支を安定的に生み出すと同時に、基金残高を目標に向けて確実に増加させてきたところであるが、</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では、前年度決算剰余金の積立等により財政調整基金残高が増となった。また歳入確保・歳出削減に取り組んだ結果、前年度比で標準財政規模比率は減少しているものの、実質収支額及び実質単年度収支はいずれも継続的に黒字を確保している。</a:t>
          </a:r>
          <a:endParaRPr kumimoji="1" lang="en-US" altLang="ja-JP" sz="12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東京都日の出町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通じて赤字は生じていないので問題ないと考えている。国民健康保険会計においては、保険税で賄わなければならない部分を一般会計が赤字繰出しを行うことにより補てんしている状況にある。独立採算の原則からも保険税の適正化を実施し、税収を主な財源とする一般会計の負担を減らしていかなくてはならない。その他の会計においても引き続き会計本来の財源確保の検討・見直しを継続的に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
78</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
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
80</v>
      </c>
      <c r="C3" s="440"/>
      <c r="D3" s="440"/>
      <c r="E3" s="441"/>
      <c r="F3" s="441"/>
      <c r="G3" s="441"/>
      <c r="H3" s="441"/>
      <c r="I3" s="441"/>
      <c r="J3" s="441"/>
      <c r="K3" s="441"/>
      <c r="L3" s="441" t="s">
        <v>
81</v>
      </c>
      <c r="M3" s="441"/>
      <c r="N3" s="441"/>
      <c r="O3" s="441"/>
      <c r="P3" s="441"/>
      <c r="Q3" s="441"/>
      <c r="R3" s="448"/>
      <c r="S3" s="448"/>
      <c r="T3" s="448"/>
      <c r="U3" s="448"/>
      <c r="V3" s="449"/>
      <c r="W3" s="423" t="s">
        <v>
82</v>
      </c>
      <c r="X3" s="424"/>
      <c r="Y3" s="424"/>
      <c r="Z3" s="424"/>
      <c r="AA3" s="424"/>
      <c r="AB3" s="440"/>
      <c r="AC3" s="448" t="s">
        <v>
83</v>
      </c>
      <c r="AD3" s="424"/>
      <c r="AE3" s="424"/>
      <c r="AF3" s="424"/>
      <c r="AG3" s="424"/>
      <c r="AH3" s="424"/>
      <c r="AI3" s="424"/>
      <c r="AJ3" s="424"/>
      <c r="AK3" s="424"/>
      <c r="AL3" s="425"/>
      <c r="AM3" s="423" t="s">
        <v>
84</v>
      </c>
      <c r="AN3" s="424"/>
      <c r="AO3" s="424"/>
      <c r="AP3" s="424"/>
      <c r="AQ3" s="424"/>
      <c r="AR3" s="424"/>
      <c r="AS3" s="424"/>
      <c r="AT3" s="424"/>
      <c r="AU3" s="424"/>
      <c r="AV3" s="424"/>
      <c r="AW3" s="424"/>
      <c r="AX3" s="425"/>
      <c r="AY3" s="460" t="s">
        <v>
1</v>
      </c>
      <c r="AZ3" s="461"/>
      <c r="BA3" s="461"/>
      <c r="BB3" s="461"/>
      <c r="BC3" s="461"/>
      <c r="BD3" s="461"/>
      <c r="BE3" s="461"/>
      <c r="BF3" s="461"/>
      <c r="BG3" s="461"/>
      <c r="BH3" s="461"/>
      <c r="BI3" s="461"/>
      <c r="BJ3" s="461"/>
      <c r="BK3" s="461"/>
      <c r="BL3" s="461"/>
      <c r="BM3" s="462"/>
      <c r="BN3" s="423" t="s">
        <v>
85</v>
      </c>
      <c r="BO3" s="424"/>
      <c r="BP3" s="424"/>
      <c r="BQ3" s="424"/>
      <c r="BR3" s="424"/>
      <c r="BS3" s="424"/>
      <c r="BT3" s="424"/>
      <c r="BU3" s="425"/>
      <c r="BV3" s="423" t="s">
        <v>
86</v>
      </c>
      <c r="BW3" s="424"/>
      <c r="BX3" s="424"/>
      <c r="BY3" s="424"/>
      <c r="BZ3" s="424"/>
      <c r="CA3" s="424"/>
      <c r="CB3" s="424"/>
      <c r="CC3" s="425"/>
      <c r="CD3" s="460" t="s">
        <v>
1</v>
      </c>
      <c r="CE3" s="461"/>
      <c r="CF3" s="461"/>
      <c r="CG3" s="461"/>
      <c r="CH3" s="461"/>
      <c r="CI3" s="461"/>
      <c r="CJ3" s="461"/>
      <c r="CK3" s="461"/>
      <c r="CL3" s="461"/>
      <c r="CM3" s="461"/>
      <c r="CN3" s="461"/>
      <c r="CO3" s="461"/>
      <c r="CP3" s="461"/>
      <c r="CQ3" s="461"/>
      <c r="CR3" s="461"/>
      <c r="CS3" s="462"/>
      <c r="CT3" s="423" t="s">
        <v>
87</v>
      </c>
      <c r="CU3" s="424"/>
      <c r="CV3" s="424"/>
      <c r="CW3" s="424"/>
      <c r="CX3" s="424"/>
      <c r="CY3" s="424"/>
      <c r="CZ3" s="424"/>
      <c r="DA3" s="425"/>
      <c r="DB3" s="423" t="s">
        <v>
88</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
89</v>
      </c>
      <c r="AZ4" s="427"/>
      <c r="BA4" s="427"/>
      <c r="BB4" s="427"/>
      <c r="BC4" s="427"/>
      <c r="BD4" s="427"/>
      <c r="BE4" s="427"/>
      <c r="BF4" s="427"/>
      <c r="BG4" s="427"/>
      <c r="BH4" s="427"/>
      <c r="BI4" s="427"/>
      <c r="BJ4" s="427"/>
      <c r="BK4" s="427"/>
      <c r="BL4" s="427"/>
      <c r="BM4" s="428"/>
      <c r="BN4" s="429">
        <v>
8950906</v>
      </c>
      <c r="BO4" s="430"/>
      <c r="BP4" s="430"/>
      <c r="BQ4" s="430"/>
      <c r="BR4" s="430"/>
      <c r="BS4" s="430"/>
      <c r="BT4" s="430"/>
      <c r="BU4" s="431"/>
      <c r="BV4" s="429">
        <v>
9153204</v>
      </c>
      <c r="BW4" s="430"/>
      <c r="BX4" s="430"/>
      <c r="BY4" s="430"/>
      <c r="BZ4" s="430"/>
      <c r="CA4" s="430"/>
      <c r="CB4" s="430"/>
      <c r="CC4" s="431"/>
      <c r="CD4" s="432" t="s">
        <v>
90</v>
      </c>
      <c r="CE4" s="433"/>
      <c r="CF4" s="433"/>
      <c r="CG4" s="433"/>
      <c r="CH4" s="433"/>
      <c r="CI4" s="433"/>
      <c r="CJ4" s="433"/>
      <c r="CK4" s="433"/>
      <c r="CL4" s="433"/>
      <c r="CM4" s="433"/>
      <c r="CN4" s="433"/>
      <c r="CO4" s="433"/>
      <c r="CP4" s="433"/>
      <c r="CQ4" s="433"/>
      <c r="CR4" s="433"/>
      <c r="CS4" s="434"/>
      <c r="CT4" s="435">
        <v>
5.5</v>
      </c>
      <c r="CU4" s="436"/>
      <c r="CV4" s="436"/>
      <c r="CW4" s="436"/>
      <c r="CX4" s="436"/>
      <c r="CY4" s="436"/>
      <c r="CZ4" s="436"/>
      <c r="DA4" s="437"/>
      <c r="DB4" s="435">
        <v>
9.4</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
91</v>
      </c>
      <c r="AN5" s="496"/>
      <c r="AO5" s="496"/>
      <c r="AP5" s="496"/>
      <c r="AQ5" s="496"/>
      <c r="AR5" s="496"/>
      <c r="AS5" s="496"/>
      <c r="AT5" s="497"/>
      <c r="AU5" s="498" t="s">
        <v>
92</v>
      </c>
      <c r="AV5" s="499"/>
      <c r="AW5" s="499"/>
      <c r="AX5" s="499"/>
      <c r="AY5" s="500" t="s">
        <v>
93</v>
      </c>
      <c r="AZ5" s="501"/>
      <c r="BA5" s="501"/>
      <c r="BB5" s="501"/>
      <c r="BC5" s="501"/>
      <c r="BD5" s="501"/>
      <c r="BE5" s="501"/>
      <c r="BF5" s="501"/>
      <c r="BG5" s="501"/>
      <c r="BH5" s="501"/>
      <c r="BI5" s="501"/>
      <c r="BJ5" s="501"/>
      <c r="BK5" s="501"/>
      <c r="BL5" s="501"/>
      <c r="BM5" s="502"/>
      <c r="BN5" s="466">
        <v>
8717506</v>
      </c>
      <c r="BO5" s="467"/>
      <c r="BP5" s="467"/>
      <c r="BQ5" s="467"/>
      <c r="BR5" s="467"/>
      <c r="BS5" s="467"/>
      <c r="BT5" s="467"/>
      <c r="BU5" s="468"/>
      <c r="BV5" s="466">
        <v>
8761413</v>
      </c>
      <c r="BW5" s="467"/>
      <c r="BX5" s="467"/>
      <c r="BY5" s="467"/>
      <c r="BZ5" s="467"/>
      <c r="CA5" s="467"/>
      <c r="CB5" s="467"/>
      <c r="CC5" s="468"/>
      <c r="CD5" s="469" t="s">
        <v>
94</v>
      </c>
      <c r="CE5" s="470"/>
      <c r="CF5" s="470"/>
      <c r="CG5" s="470"/>
      <c r="CH5" s="470"/>
      <c r="CI5" s="470"/>
      <c r="CJ5" s="470"/>
      <c r="CK5" s="470"/>
      <c r="CL5" s="470"/>
      <c r="CM5" s="470"/>
      <c r="CN5" s="470"/>
      <c r="CO5" s="470"/>
      <c r="CP5" s="470"/>
      <c r="CQ5" s="470"/>
      <c r="CR5" s="470"/>
      <c r="CS5" s="471"/>
      <c r="CT5" s="463">
        <v>
109.7</v>
      </c>
      <c r="CU5" s="464"/>
      <c r="CV5" s="464"/>
      <c r="CW5" s="464"/>
      <c r="CX5" s="464"/>
      <c r="CY5" s="464"/>
      <c r="CZ5" s="464"/>
      <c r="DA5" s="465"/>
      <c r="DB5" s="463">
        <v>
108.3</v>
      </c>
      <c r="DC5" s="464"/>
      <c r="DD5" s="464"/>
      <c r="DE5" s="464"/>
      <c r="DF5" s="464"/>
      <c r="DG5" s="464"/>
      <c r="DH5" s="464"/>
      <c r="DI5" s="465"/>
      <c r="DJ5" s="185"/>
      <c r="DK5" s="185"/>
      <c r="DL5" s="185"/>
      <c r="DM5" s="185"/>
      <c r="DN5" s="185"/>
      <c r="DO5" s="185"/>
    </row>
    <row r="6" spans="1:119" ht="18.75" customHeight="1" x14ac:dyDescent="0.2">
      <c r="A6" s="186"/>
      <c r="B6" s="472" t="s">
        <v>
95</v>
      </c>
      <c r="C6" s="473"/>
      <c r="D6" s="473"/>
      <c r="E6" s="474"/>
      <c r="F6" s="474"/>
      <c r="G6" s="474"/>
      <c r="H6" s="474"/>
      <c r="I6" s="474"/>
      <c r="J6" s="474"/>
      <c r="K6" s="474"/>
      <c r="L6" s="474" t="s">
        <v>
96</v>
      </c>
      <c r="M6" s="474"/>
      <c r="N6" s="474"/>
      <c r="O6" s="474"/>
      <c r="P6" s="474"/>
      <c r="Q6" s="474"/>
      <c r="R6" s="478"/>
      <c r="S6" s="478"/>
      <c r="T6" s="478"/>
      <c r="U6" s="478"/>
      <c r="V6" s="479"/>
      <c r="W6" s="482" t="s">
        <v>
97</v>
      </c>
      <c r="X6" s="483"/>
      <c r="Y6" s="483"/>
      <c r="Z6" s="483"/>
      <c r="AA6" s="483"/>
      <c r="AB6" s="473"/>
      <c r="AC6" s="486" t="s">
        <v>
98</v>
      </c>
      <c r="AD6" s="487"/>
      <c r="AE6" s="487"/>
      <c r="AF6" s="487"/>
      <c r="AG6" s="487"/>
      <c r="AH6" s="487"/>
      <c r="AI6" s="487"/>
      <c r="AJ6" s="487"/>
      <c r="AK6" s="487"/>
      <c r="AL6" s="488"/>
      <c r="AM6" s="495" t="s">
        <v>
99</v>
      </c>
      <c r="AN6" s="496"/>
      <c r="AO6" s="496"/>
      <c r="AP6" s="496"/>
      <c r="AQ6" s="496"/>
      <c r="AR6" s="496"/>
      <c r="AS6" s="496"/>
      <c r="AT6" s="497"/>
      <c r="AU6" s="498" t="s">
        <v>
100</v>
      </c>
      <c r="AV6" s="499"/>
      <c r="AW6" s="499"/>
      <c r="AX6" s="499"/>
      <c r="AY6" s="500" t="s">
        <v>
101</v>
      </c>
      <c r="AZ6" s="501"/>
      <c r="BA6" s="501"/>
      <c r="BB6" s="501"/>
      <c r="BC6" s="501"/>
      <c r="BD6" s="501"/>
      <c r="BE6" s="501"/>
      <c r="BF6" s="501"/>
      <c r="BG6" s="501"/>
      <c r="BH6" s="501"/>
      <c r="BI6" s="501"/>
      <c r="BJ6" s="501"/>
      <c r="BK6" s="501"/>
      <c r="BL6" s="501"/>
      <c r="BM6" s="502"/>
      <c r="BN6" s="466">
        <v>
233400</v>
      </c>
      <c r="BO6" s="467"/>
      <c r="BP6" s="467"/>
      <c r="BQ6" s="467"/>
      <c r="BR6" s="467"/>
      <c r="BS6" s="467"/>
      <c r="BT6" s="467"/>
      <c r="BU6" s="468"/>
      <c r="BV6" s="466">
        <v>
391791</v>
      </c>
      <c r="BW6" s="467"/>
      <c r="BX6" s="467"/>
      <c r="BY6" s="467"/>
      <c r="BZ6" s="467"/>
      <c r="CA6" s="467"/>
      <c r="CB6" s="467"/>
      <c r="CC6" s="468"/>
      <c r="CD6" s="469" t="s">
        <v>
102</v>
      </c>
      <c r="CE6" s="470"/>
      <c r="CF6" s="470"/>
      <c r="CG6" s="470"/>
      <c r="CH6" s="470"/>
      <c r="CI6" s="470"/>
      <c r="CJ6" s="470"/>
      <c r="CK6" s="470"/>
      <c r="CL6" s="470"/>
      <c r="CM6" s="470"/>
      <c r="CN6" s="470"/>
      <c r="CO6" s="470"/>
      <c r="CP6" s="470"/>
      <c r="CQ6" s="470"/>
      <c r="CR6" s="470"/>
      <c r="CS6" s="471"/>
      <c r="CT6" s="503">
        <v>
119.6</v>
      </c>
      <c r="CU6" s="504"/>
      <c r="CV6" s="504"/>
      <c r="CW6" s="504"/>
      <c r="CX6" s="504"/>
      <c r="CY6" s="504"/>
      <c r="CZ6" s="504"/>
      <c r="DA6" s="505"/>
      <c r="DB6" s="503">
        <v>
118.2</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
103</v>
      </c>
      <c r="AN7" s="496"/>
      <c r="AO7" s="496"/>
      <c r="AP7" s="496"/>
      <c r="AQ7" s="496"/>
      <c r="AR7" s="496"/>
      <c r="AS7" s="496"/>
      <c r="AT7" s="497"/>
      <c r="AU7" s="498" t="s">
        <v>
104</v>
      </c>
      <c r="AV7" s="499"/>
      <c r="AW7" s="499"/>
      <c r="AX7" s="499"/>
      <c r="AY7" s="500" t="s">
        <v>
105</v>
      </c>
      <c r="AZ7" s="501"/>
      <c r="BA7" s="501"/>
      <c r="BB7" s="501"/>
      <c r="BC7" s="501"/>
      <c r="BD7" s="501"/>
      <c r="BE7" s="501"/>
      <c r="BF7" s="501"/>
      <c r="BG7" s="501"/>
      <c r="BH7" s="501"/>
      <c r="BI7" s="501"/>
      <c r="BJ7" s="501"/>
      <c r="BK7" s="501"/>
      <c r="BL7" s="501"/>
      <c r="BM7" s="502"/>
      <c r="BN7" s="466">
        <v>
0</v>
      </c>
      <c r="BO7" s="467"/>
      <c r="BP7" s="467"/>
      <c r="BQ7" s="467"/>
      <c r="BR7" s="467"/>
      <c r="BS7" s="467"/>
      <c r="BT7" s="467"/>
      <c r="BU7" s="468"/>
      <c r="BV7" s="466">
        <v>
0</v>
      </c>
      <c r="BW7" s="467"/>
      <c r="BX7" s="467"/>
      <c r="BY7" s="467"/>
      <c r="BZ7" s="467"/>
      <c r="CA7" s="467"/>
      <c r="CB7" s="467"/>
      <c r="CC7" s="468"/>
      <c r="CD7" s="469" t="s">
        <v>
106</v>
      </c>
      <c r="CE7" s="470"/>
      <c r="CF7" s="470"/>
      <c r="CG7" s="470"/>
      <c r="CH7" s="470"/>
      <c r="CI7" s="470"/>
      <c r="CJ7" s="470"/>
      <c r="CK7" s="470"/>
      <c r="CL7" s="470"/>
      <c r="CM7" s="470"/>
      <c r="CN7" s="470"/>
      <c r="CO7" s="470"/>
      <c r="CP7" s="470"/>
      <c r="CQ7" s="470"/>
      <c r="CR7" s="470"/>
      <c r="CS7" s="471"/>
      <c r="CT7" s="466">
        <v>
4242261</v>
      </c>
      <c r="CU7" s="467"/>
      <c r="CV7" s="467"/>
      <c r="CW7" s="467"/>
      <c r="CX7" s="467"/>
      <c r="CY7" s="467"/>
      <c r="CZ7" s="467"/>
      <c r="DA7" s="468"/>
      <c r="DB7" s="466">
        <v>
4159989</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
107</v>
      </c>
      <c r="AN8" s="496"/>
      <c r="AO8" s="496"/>
      <c r="AP8" s="496"/>
      <c r="AQ8" s="496"/>
      <c r="AR8" s="496"/>
      <c r="AS8" s="496"/>
      <c r="AT8" s="497"/>
      <c r="AU8" s="498" t="s">
        <v>
100</v>
      </c>
      <c r="AV8" s="499"/>
      <c r="AW8" s="499"/>
      <c r="AX8" s="499"/>
      <c r="AY8" s="500" t="s">
        <v>
108</v>
      </c>
      <c r="AZ8" s="501"/>
      <c r="BA8" s="501"/>
      <c r="BB8" s="501"/>
      <c r="BC8" s="501"/>
      <c r="BD8" s="501"/>
      <c r="BE8" s="501"/>
      <c r="BF8" s="501"/>
      <c r="BG8" s="501"/>
      <c r="BH8" s="501"/>
      <c r="BI8" s="501"/>
      <c r="BJ8" s="501"/>
      <c r="BK8" s="501"/>
      <c r="BL8" s="501"/>
      <c r="BM8" s="502"/>
      <c r="BN8" s="466">
        <v>
233400</v>
      </c>
      <c r="BO8" s="467"/>
      <c r="BP8" s="467"/>
      <c r="BQ8" s="467"/>
      <c r="BR8" s="467"/>
      <c r="BS8" s="467"/>
      <c r="BT8" s="467"/>
      <c r="BU8" s="468"/>
      <c r="BV8" s="466">
        <v>
391791</v>
      </c>
      <c r="BW8" s="467"/>
      <c r="BX8" s="467"/>
      <c r="BY8" s="467"/>
      <c r="BZ8" s="467"/>
      <c r="CA8" s="467"/>
      <c r="CB8" s="467"/>
      <c r="CC8" s="468"/>
      <c r="CD8" s="469" t="s">
        <v>
109</v>
      </c>
      <c r="CE8" s="470"/>
      <c r="CF8" s="470"/>
      <c r="CG8" s="470"/>
      <c r="CH8" s="470"/>
      <c r="CI8" s="470"/>
      <c r="CJ8" s="470"/>
      <c r="CK8" s="470"/>
      <c r="CL8" s="470"/>
      <c r="CM8" s="470"/>
      <c r="CN8" s="470"/>
      <c r="CO8" s="470"/>
      <c r="CP8" s="470"/>
      <c r="CQ8" s="470"/>
      <c r="CR8" s="470"/>
      <c r="CS8" s="471"/>
      <c r="CT8" s="506">
        <v>
0.7</v>
      </c>
      <c r="CU8" s="507"/>
      <c r="CV8" s="507"/>
      <c r="CW8" s="507"/>
      <c r="CX8" s="507"/>
      <c r="CY8" s="507"/>
      <c r="CZ8" s="507"/>
      <c r="DA8" s="508"/>
      <c r="DB8" s="506">
        <v>
0.72</v>
      </c>
      <c r="DC8" s="507"/>
      <c r="DD8" s="507"/>
      <c r="DE8" s="507"/>
      <c r="DF8" s="507"/>
      <c r="DG8" s="507"/>
      <c r="DH8" s="507"/>
      <c r="DI8" s="508"/>
      <c r="DJ8" s="185"/>
      <c r="DK8" s="185"/>
      <c r="DL8" s="185"/>
      <c r="DM8" s="185"/>
      <c r="DN8" s="185"/>
      <c r="DO8" s="185"/>
    </row>
    <row r="9" spans="1:119" ht="18.75" customHeight="1" thickBot="1" x14ac:dyDescent="0.25">
      <c r="A9" s="186"/>
      <c r="B9" s="460" t="s">
        <v>
110</v>
      </c>
      <c r="C9" s="461"/>
      <c r="D9" s="461"/>
      <c r="E9" s="461"/>
      <c r="F9" s="461"/>
      <c r="G9" s="461"/>
      <c r="H9" s="461"/>
      <c r="I9" s="461"/>
      <c r="J9" s="461"/>
      <c r="K9" s="509"/>
      <c r="L9" s="510" t="s">
        <v>
111</v>
      </c>
      <c r="M9" s="511"/>
      <c r="N9" s="511"/>
      <c r="O9" s="511"/>
      <c r="P9" s="511"/>
      <c r="Q9" s="512"/>
      <c r="R9" s="513">
        <v>
17446</v>
      </c>
      <c r="S9" s="514"/>
      <c r="T9" s="514"/>
      <c r="U9" s="514"/>
      <c r="V9" s="515"/>
      <c r="W9" s="423" t="s">
        <v>
112</v>
      </c>
      <c r="X9" s="424"/>
      <c r="Y9" s="424"/>
      <c r="Z9" s="424"/>
      <c r="AA9" s="424"/>
      <c r="AB9" s="424"/>
      <c r="AC9" s="424"/>
      <c r="AD9" s="424"/>
      <c r="AE9" s="424"/>
      <c r="AF9" s="424"/>
      <c r="AG9" s="424"/>
      <c r="AH9" s="424"/>
      <c r="AI9" s="424"/>
      <c r="AJ9" s="424"/>
      <c r="AK9" s="424"/>
      <c r="AL9" s="425"/>
      <c r="AM9" s="495" t="s">
        <v>
113</v>
      </c>
      <c r="AN9" s="496"/>
      <c r="AO9" s="496"/>
      <c r="AP9" s="496"/>
      <c r="AQ9" s="496"/>
      <c r="AR9" s="496"/>
      <c r="AS9" s="496"/>
      <c r="AT9" s="497"/>
      <c r="AU9" s="498" t="s">
        <v>
100</v>
      </c>
      <c r="AV9" s="499"/>
      <c r="AW9" s="499"/>
      <c r="AX9" s="499"/>
      <c r="AY9" s="500" t="s">
        <v>
114</v>
      </c>
      <c r="AZ9" s="501"/>
      <c r="BA9" s="501"/>
      <c r="BB9" s="501"/>
      <c r="BC9" s="501"/>
      <c r="BD9" s="501"/>
      <c r="BE9" s="501"/>
      <c r="BF9" s="501"/>
      <c r="BG9" s="501"/>
      <c r="BH9" s="501"/>
      <c r="BI9" s="501"/>
      <c r="BJ9" s="501"/>
      <c r="BK9" s="501"/>
      <c r="BL9" s="501"/>
      <c r="BM9" s="502"/>
      <c r="BN9" s="466">
        <v>
-158391</v>
      </c>
      <c r="BO9" s="467"/>
      <c r="BP9" s="467"/>
      <c r="BQ9" s="467"/>
      <c r="BR9" s="467"/>
      <c r="BS9" s="467"/>
      <c r="BT9" s="467"/>
      <c r="BU9" s="468"/>
      <c r="BV9" s="466">
        <v>
147311</v>
      </c>
      <c r="BW9" s="467"/>
      <c r="BX9" s="467"/>
      <c r="BY9" s="467"/>
      <c r="BZ9" s="467"/>
      <c r="CA9" s="467"/>
      <c r="CB9" s="467"/>
      <c r="CC9" s="468"/>
      <c r="CD9" s="469" t="s">
        <v>
115</v>
      </c>
      <c r="CE9" s="470"/>
      <c r="CF9" s="470"/>
      <c r="CG9" s="470"/>
      <c r="CH9" s="470"/>
      <c r="CI9" s="470"/>
      <c r="CJ9" s="470"/>
      <c r="CK9" s="470"/>
      <c r="CL9" s="470"/>
      <c r="CM9" s="470"/>
      <c r="CN9" s="470"/>
      <c r="CO9" s="470"/>
      <c r="CP9" s="470"/>
      <c r="CQ9" s="470"/>
      <c r="CR9" s="470"/>
      <c r="CS9" s="471"/>
      <c r="CT9" s="463">
        <v>
8.9</v>
      </c>
      <c r="CU9" s="464"/>
      <c r="CV9" s="464"/>
      <c r="CW9" s="464"/>
      <c r="CX9" s="464"/>
      <c r="CY9" s="464"/>
      <c r="CZ9" s="464"/>
      <c r="DA9" s="465"/>
      <c r="DB9" s="463">
        <v>
8.6</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
116</v>
      </c>
      <c r="M10" s="496"/>
      <c r="N10" s="496"/>
      <c r="O10" s="496"/>
      <c r="P10" s="496"/>
      <c r="Q10" s="497"/>
      <c r="R10" s="517">
        <v>
16650</v>
      </c>
      <c r="S10" s="518"/>
      <c r="T10" s="518"/>
      <c r="U10" s="518"/>
      <c r="V10" s="519"/>
      <c r="W10" s="454"/>
      <c r="X10" s="455"/>
      <c r="Y10" s="455"/>
      <c r="Z10" s="455"/>
      <c r="AA10" s="455"/>
      <c r="AB10" s="455"/>
      <c r="AC10" s="455"/>
      <c r="AD10" s="455"/>
      <c r="AE10" s="455"/>
      <c r="AF10" s="455"/>
      <c r="AG10" s="455"/>
      <c r="AH10" s="455"/>
      <c r="AI10" s="455"/>
      <c r="AJ10" s="455"/>
      <c r="AK10" s="455"/>
      <c r="AL10" s="458"/>
      <c r="AM10" s="495" t="s">
        <v>
117</v>
      </c>
      <c r="AN10" s="496"/>
      <c r="AO10" s="496"/>
      <c r="AP10" s="496"/>
      <c r="AQ10" s="496"/>
      <c r="AR10" s="496"/>
      <c r="AS10" s="496"/>
      <c r="AT10" s="497"/>
      <c r="AU10" s="498" t="s">
        <v>
100</v>
      </c>
      <c r="AV10" s="499"/>
      <c r="AW10" s="499"/>
      <c r="AX10" s="499"/>
      <c r="AY10" s="500" t="s">
        <v>
118</v>
      </c>
      <c r="AZ10" s="501"/>
      <c r="BA10" s="501"/>
      <c r="BB10" s="501"/>
      <c r="BC10" s="501"/>
      <c r="BD10" s="501"/>
      <c r="BE10" s="501"/>
      <c r="BF10" s="501"/>
      <c r="BG10" s="501"/>
      <c r="BH10" s="501"/>
      <c r="BI10" s="501"/>
      <c r="BJ10" s="501"/>
      <c r="BK10" s="501"/>
      <c r="BL10" s="501"/>
      <c r="BM10" s="502"/>
      <c r="BN10" s="466">
        <v>
183161</v>
      </c>
      <c r="BO10" s="467"/>
      <c r="BP10" s="467"/>
      <c r="BQ10" s="467"/>
      <c r="BR10" s="467"/>
      <c r="BS10" s="467"/>
      <c r="BT10" s="467"/>
      <c r="BU10" s="468"/>
      <c r="BV10" s="466">
        <v>
109914</v>
      </c>
      <c r="BW10" s="467"/>
      <c r="BX10" s="467"/>
      <c r="BY10" s="467"/>
      <c r="BZ10" s="467"/>
      <c r="CA10" s="467"/>
      <c r="CB10" s="467"/>
      <c r="CC10" s="468"/>
      <c r="CD10" s="190" t="s">
        <v>
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
120</v>
      </c>
      <c r="M11" s="521"/>
      <c r="N11" s="521"/>
      <c r="O11" s="521"/>
      <c r="P11" s="521"/>
      <c r="Q11" s="522"/>
      <c r="R11" s="523" t="s">
        <v>
121</v>
      </c>
      <c r="S11" s="524"/>
      <c r="T11" s="524"/>
      <c r="U11" s="524"/>
      <c r="V11" s="525"/>
      <c r="W11" s="454"/>
      <c r="X11" s="455"/>
      <c r="Y11" s="455"/>
      <c r="Z11" s="455"/>
      <c r="AA11" s="455"/>
      <c r="AB11" s="455"/>
      <c r="AC11" s="455"/>
      <c r="AD11" s="455"/>
      <c r="AE11" s="455"/>
      <c r="AF11" s="455"/>
      <c r="AG11" s="455"/>
      <c r="AH11" s="455"/>
      <c r="AI11" s="455"/>
      <c r="AJ11" s="455"/>
      <c r="AK11" s="455"/>
      <c r="AL11" s="458"/>
      <c r="AM11" s="495" t="s">
        <v>
122</v>
      </c>
      <c r="AN11" s="496"/>
      <c r="AO11" s="496"/>
      <c r="AP11" s="496"/>
      <c r="AQ11" s="496"/>
      <c r="AR11" s="496"/>
      <c r="AS11" s="496"/>
      <c r="AT11" s="497"/>
      <c r="AU11" s="498" t="s">
        <v>
100</v>
      </c>
      <c r="AV11" s="499"/>
      <c r="AW11" s="499"/>
      <c r="AX11" s="499"/>
      <c r="AY11" s="500" t="s">
        <v>
123</v>
      </c>
      <c r="AZ11" s="501"/>
      <c r="BA11" s="501"/>
      <c r="BB11" s="501"/>
      <c r="BC11" s="501"/>
      <c r="BD11" s="501"/>
      <c r="BE11" s="501"/>
      <c r="BF11" s="501"/>
      <c r="BG11" s="501"/>
      <c r="BH11" s="501"/>
      <c r="BI11" s="501"/>
      <c r="BJ11" s="501"/>
      <c r="BK11" s="501"/>
      <c r="BL11" s="501"/>
      <c r="BM11" s="502"/>
      <c r="BN11" s="466">
        <v>
0</v>
      </c>
      <c r="BO11" s="467"/>
      <c r="BP11" s="467"/>
      <c r="BQ11" s="467"/>
      <c r="BR11" s="467"/>
      <c r="BS11" s="467"/>
      <c r="BT11" s="467"/>
      <c r="BU11" s="468"/>
      <c r="BV11" s="466">
        <v>
0</v>
      </c>
      <c r="BW11" s="467"/>
      <c r="BX11" s="467"/>
      <c r="BY11" s="467"/>
      <c r="BZ11" s="467"/>
      <c r="CA11" s="467"/>
      <c r="CB11" s="467"/>
      <c r="CC11" s="468"/>
      <c r="CD11" s="469" t="s">
        <v>
124</v>
      </c>
      <c r="CE11" s="470"/>
      <c r="CF11" s="470"/>
      <c r="CG11" s="470"/>
      <c r="CH11" s="470"/>
      <c r="CI11" s="470"/>
      <c r="CJ11" s="470"/>
      <c r="CK11" s="470"/>
      <c r="CL11" s="470"/>
      <c r="CM11" s="470"/>
      <c r="CN11" s="470"/>
      <c r="CO11" s="470"/>
      <c r="CP11" s="470"/>
      <c r="CQ11" s="470"/>
      <c r="CR11" s="470"/>
      <c r="CS11" s="471"/>
      <c r="CT11" s="506" t="s">
        <v>
125</v>
      </c>
      <c r="CU11" s="507"/>
      <c r="CV11" s="507"/>
      <c r="CW11" s="507"/>
      <c r="CX11" s="507"/>
      <c r="CY11" s="507"/>
      <c r="CZ11" s="507"/>
      <c r="DA11" s="508"/>
      <c r="DB11" s="506" t="s">
        <v>
125</v>
      </c>
      <c r="DC11" s="507"/>
      <c r="DD11" s="507"/>
      <c r="DE11" s="507"/>
      <c r="DF11" s="507"/>
      <c r="DG11" s="507"/>
      <c r="DH11" s="507"/>
      <c r="DI11" s="508"/>
      <c r="DJ11" s="185"/>
      <c r="DK11" s="185"/>
      <c r="DL11" s="185"/>
      <c r="DM11" s="185"/>
      <c r="DN11" s="185"/>
      <c r="DO11" s="185"/>
    </row>
    <row r="12" spans="1:119" ht="18.75" customHeight="1" x14ac:dyDescent="0.2">
      <c r="A12" s="186"/>
      <c r="B12" s="526" t="s">
        <v>
126</v>
      </c>
      <c r="C12" s="527"/>
      <c r="D12" s="527"/>
      <c r="E12" s="527"/>
      <c r="F12" s="527"/>
      <c r="G12" s="527"/>
      <c r="H12" s="527"/>
      <c r="I12" s="527"/>
      <c r="J12" s="527"/>
      <c r="K12" s="528"/>
      <c r="L12" s="535" t="s">
        <v>
127</v>
      </c>
      <c r="M12" s="536"/>
      <c r="N12" s="536"/>
      <c r="O12" s="536"/>
      <c r="P12" s="536"/>
      <c r="Q12" s="537"/>
      <c r="R12" s="538">
        <v>
16732</v>
      </c>
      <c r="S12" s="539"/>
      <c r="T12" s="539"/>
      <c r="U12" s="539"/>
      <c r="V12" s="540"/>
      <c r="W12" s="541" t="s">
        <v>
1</v>
      </c>
      <c r="X12" s="499"/>
      <c r="Y12" s="499"/>
      <c r="Z12" s="499"/>
      <c r="AA12" s="499"/>
      <c r="AB12" s="542"/>
      <c r="AC12" s="498" t="s">
        <v>
128</v>
      </c>
      <c r="AD12" s="499"/>
      <c r="AE12" s="499"/>
      <c r="AF12" s="499"/>
      <c r="AG12" s="542"/>
      <c r="AH12" s="498" t="s">
        <v>
129</v>
      </c>
      <c r="AI12" s="499"/>
      <c r="AJ12" s="499"/>
      <c r="AK12" s="499"/>
      <c r="AL12" s="543"/>
      <c r="AM12" s="495" t="s">
        <v>
130</v>
      </c>
      <c r="AN12" s="496"/>
      <c r="AO12" s="496"/>
      <c r="AP12" s="496"/>
      <c r="AQ12" s="496"/>
      <c r="AR12" s="496"/>
      <c r="AS12" s="496"/>
      <c r="AT12" s="497"/>
      <c r="AU12" s="498" t="s">
        <v>
100</v>
      </c>
      <c r="AV12" s="499"/>
      <c r="AW12" s="499"/>
      <c r="AX12" s="499"/>
      <c r="AY12" s="500" t="s">
        <v>
131</v>
      </c>
      <c r="AZ12" s="501"/>
      <c r="BA12" s="501"/>
      <c r="BB12" s="501"/>
      <c r="BC12" s="501"/>
      <c r="BD12" s="501"/>
      <c r="BE12" s="501"/>
      <c r="BF12" s="501"/>
      <c r="BG12" s="501"/>
      <c r="BH12" s="501"/>
      <c r="BI12" s="501"/>
      <c r="BJ12" s="501"/>
      <c r="BK12" s="501"/>
      <c r="BL12" s="501"/>
      <c r="BM12" s="502"/>
      <c r="BN12" s="466">
        <v>
0</v>
      </c>
      <c r="BO12" s="467"/>
      <c r="BP12" s="467"/>
      <c r="BQ12" s="467"/>
      <c r="BR12" s="467"/>
      <c r="BS12" s="467"/>
      <c r="BT12" s="467"/>
      <c r="BU12" s="468"/>
      <c r="BV12" s="466">
        <v>
0</v>
      </c>
      <c r="BW12" s="467"/>
      <c r="BX12" s="467"/>
      <c r="BY12" s="467"/>
      <c r="BZ12" s="467"/>
      <c r="CA12" s="467"/>
      <c r="CB12" s="467"/>
      <c r="CC12" s="468"/>
      <c r="CD12" s="469" t="s">
        <v>
132</v>
      </c>
      <c r="CE12" s="470"/>
      <c r="CF12" s="470"/>
      <c r="CG12" s="470"/>
      <c r="CH12" s="470"/>
      <c r="CI12" s="470"/>
      <c r="CJ12" s="470"/>
      <c r="CK12" s="470"/>
      <c r="CL12" s="470"/>
      <c r="CM12" s="470"/>
      <c r="CN12" s="470"/>
      <c r="CO12" s="470"/>
      <c r="CP12" s="470"/>
      <c r="CQ12" s="470"/>
      <c r="CR12" s="470"/>
      <c r="CS12" s="471"/>
      <c r="CT12" s="506" t="s">
        <v>
125</v>
      </c>
      <c r="CU12" s="507"/>
      <c r="CV12" s="507"/>
      <c r="CW12" s="507"/>
      <c r="CX12" s="507"/>
      <c r="CY12" s="507"/>
      <c r="CZ12" s="507"/>
      <c r="DA12" s="508"/>
      <c r="DB12" s="506" t="s">
        <v>
125</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
133</v>
      </c>
      <c r="N13" s="555"/>
      <c r="O13" s="555"/>
      <c r="P13" s="555"/>
      <c r="Q13" s="556"/>
      <c r="R13" s="547">
        <v>
16650</v>
      </c>
      <c r="S13" s="548"/>
      <c r="T13" s="548"/>
      <c r="U13" s="548"/>
      <c r="V13" s="549"/>
      <c r="W13" s="482" t="s">
        <v>
134</v>
      </c>
      <c r="X13" s="483"/>
      <c r="Y13" s="483"/>
      <c r="Z13" s="483"/>
      <c r="AA13" s="483"/>
      <c r="AB13" s="473"/>
      <c r="AC13" s="517">
        <v>
150</v>
      </c>
      <c r="AD13" s="518"/>
      <c r="AE13" s="518"/>
      <c r="AF13" s="518"/>
      <c r="AG13" s="557"/>
      <c r="AH13" s="517">
        <v>
150</v>
      </c>
      <c r="AI13" s="518"/>
      <c r="AJ13" s="518"/>
      <c r="AK13" s="518"/>
      <c r="AL13" s="519"/>
      <c r="AM13" s="495" t="s">
        <v>
135</v>
      </c>
      <c r="AN13" s="496"/>
      <c r="AO13" s="496"/>
      <c r="AP13" s="496"/>
      <c r="AQ13" s="496"/>
      <c r="AR13" s="496"/>
      <c r="AS13" s="496"/>
      <c r="AT13" s="497"/>
      <c r="AU13" s="498" t="s">
        <v>
136</v>
      </c>
      <c r="AV13" s="499"/>
      <c r="AW13" s="499"/>
      <c r="AX13" s="499"/>
      <c r="AY13" s="500" t="s">
        <v>
137</v>
      </c>
      <c r="AZ13" s="501"/>
      <c r="BA13" s="501"/>
      <c r="BB13" s="501"/>
      <c r="BC13" s="501"/>
      <c r="BD13" s="501"/>
      <c r="BE13" s="501"/>
      <c r="BF13" s="501"/>
      <c r="BG13" s="501"/>
      <c r="BH13" s="501"/>
      <c r="BI13" s="501"/>
      <c r="BJ13" s="501"/>
      <c r="BK13" s="501"/>
      <c r="BL13" s="501"/>
      <c r="BM13" s="502"/>
      <c r="BN13" s="466">
        <v>
24770</v>
      </c>
      <c r="BO13" s="467"/>
      <c r="BP13" s="467"/>
      <c r="BQ13" s="467"/>
      <c r="BR13" s="467"/>
      <c r="BS13" s="467"/>
      <c r="BT13" s="467"/>
      <c r="BU13" s="468"/>
      <c r="BV13" s="466">
        <v>
257225</v>
      </c>
      <c r="BW13" s="467"/>
      <c r="BX13" s="467"/>
      <c r="BY13" s="467"/>
      <c r="BZ13" s="467"/>
      <c r="CA13" s="467"/>
      <c r="CB13" s="467"/>
      <c r="CC13" s="468"/>
      <c r="CD13" s="469" t="s">
        <v>
138</v>
      </c>
      <c r="CE13" s="470"/>
      <c r="CF13" s="470"/>
      <c r="CG13" s="470"/>
      <c r="CH13" s="470"/>
      <c r="CI13" s="470"/>
      <c r="CJ13" s="470"/>
      <c r="CK13" s="470"/>
      <c r="CL13" s="470"/>
      <c r="CM13" s="470"/>
      <c r="CN13" s="470"/>
      <c r="CO13" s="470"/>
      <c r="CP13" s="470"/>
      <c r="CQ13" s="470"/>
      <c r="CR13" s="470"/>
      <c r="CS13" s="471"/>
      <c r="CT13" s="463">
        <v>
5.3</v>
      </c>
      <c r="CU13" s="464"/>
      <c r="CV13" s="464"/>
      <c r="CW13" s="464"/>
      <c r="CX13" s="464"/>
      <c r="CY13" s="464"/>
      <c r="CZ13" s="464"/>
      <c r="DA13" s="465"/>
      <c r="DB13" s="463">
        <v>
6</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
139</v>
      </c>
      <c r="M14" s="545"/>
      <c r="N14" s="545"/>
      <c r="O14" s="545"/>
      <c r="P14" s="545"/>
      <c r="Q14" s="546"/>
      <c r="R14" s="547">
        <v>
16959</v>
      </c>
      <c r="S14" s="548"/>
      <c r="T14" s="548"/>
      <c r="U14" s="548"/>
      <c r="V14" s="549"/>
      <c r="W14" s="456"/>
      <c r="X14" s="457"/>
      <c r="Y14" s="457"/>
      <c r="Z14" s="457"/>
      <c r="AA14" s="457"/>
      <c r="AB14" s="446"/>
      <c r="AC14" s="550">
        <v>
2.2000000000000002</v>
      </c>
      <c r="AD14" s="551"/>
      <c r="AE14" s="551"/>
      <c r="AF14" s="551"/>
      <c r="AG14" s="552"/>
      <c r="AH14" s="550">
        <v>
2.1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
140</v>
      </c>
      <c r="CE14" s="559"/>
      <c r="CF14" s="559"/>
      <c r="CG14" s="559"/>
      <c r="CH14" s="559"/>
      <c r="CI14" s="559"/>
      <c r="CJ14" s="559"/>
      <c r="CK14" s="559"/>
      <c r="CL14" s="559"/>
      <c r="CM14" s="559"/>
      <c r="CN14" s="559"/>
      <c r="CO14" s="559"/>
      <c r="CP14" s="559"/>
      <c r="CQ14" s="559"/>
      <c r="CR14" s="559"/>
      <c r="CS14" s="560"/>
      <c r="CT14" s="561" t="s">
        <v>
125</v>
      </c>
      <c r="CU14" s="562"/>
      <c r="CV14" s="562"/>
      <c r="CW14" s="562"/>
      <c r="CX14" s="562"/>
      <c r="CY14" s="562"/>
      <c r="CZ14" s="562"/>
      <c r="DA14" s="563"/>
      <c r="DB14" s="561">
        <v>
3.3</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
141</v>
      </c>
      <c r="N15" s="555"/>
      <c r="O15" s="555"/>
      <c r="P15" s="555"/>
      <c r="Q15" s="556"/>
      <c r="R15" s="547">
        <v>
16847</v>
      </c>
      <c r="S15" s="548"/>
      <c r="T15" s="548"/>
      <c r="U15" s="548"/>
      <c r="V15" s="549"/>
      <c r="W15" s="482" t="s">
        <v>
142</v>
      </c>
      <c r="X15" s="483"/>
      <c r="Y15" s="483"/>
      <c r="Z15" s="483"/>
      <c r="AA15" s="483"/>
      <c r="AB15" s="473"/>
      <c r="AC15" s="517">
        <v>
1828</v>
      </c>
      <c r="AD15" s="518"/>
      <c r="AE15" s="518"/>
      <c r="AF15" s="518"/>
      <c r="AG15" s="557"/>
      <c r="AH15" s="517">
        <v>
1913</v>
      </c>
      <c r="AI15" s="518"/>
      <c r="AJ15" s="518"/>
      <c r="AK15" s="518"/>
      <c r="AL15" s="519"/>
      <c r="AM15" s="495"/>
      <c r="AN15" s="496"/>
      <c r="AO15" s="496"/>
      <c r="AP15" s="496"/>
      <c r="AQ15" s="496"/>
      <c r="AR15" s="496"/>
      <c r="AS15" s="496"/>
      <c r="AT15" s="497"/>
      <c r="AU15" s="498"/>
      <c r="AV15" s="499"/>
      <c r="AW15" s="499"/>
      <c r="AX15" s="499"/>
      <c r="AY15" s="426" t="s">
        <v>
143</v>
      </c>
      <c r="AZ15" s="427"/>
      <c r="BA15" s="427"/>
      <c r="BB15" s="427"/>
      <c r="BC15" s="427"/>
      <c r="BD15" s="427"/>
      <c r="BE15" s="427"/>
      <c r="BF15" s="427"/>
      <c r="BG15" s="427"/>
      <c r="BH15" s="427"/>
      <c r="BI15" s="427"/>
      <c r="BJ15" s="427"/>
      <c r="BK15" s="427"/>
      <c r="BL15" s="427"/>
      <c r="BM15" s="428"/>
      <c r="BN15" s="429">
        <v>
2240621</v>
      </c>
      <c r="BO15" s="430"/>
      <c r="BP15" s="430"/>
      <c r="BQ15" s="430"/>
      <c r="BR15" s="430"/>
      <c r="BS15" s="430"/>
      <c r="BT15" s="430"/>
      <c r="BU15" s="431"/>
      <c r="BV15" s="429">
        <v>
2190465</v>
      </c>
      <c r="BW15" s="430"/>
      <c r="BX15" s="430"/>
      <c r="BY15" s="430"/>
      <c r="BZ15" s="430"/>
      <c r="CA15" s="430"/>
      <c r="CB15" s="430"/>
      <c r="CC15" s="431"/>
      <c r="CD15" s="564" t="s">
        <v>
144</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
145</v>
      </c>
      <c r="M16" s="575"/>
      <c r="N16" s="575"/>
      <c r="O16" s="575"/>
      <c r="P16" s="575"/>
      <c r="Q16" s="576"/>
      <c r="R16" s="567" t="s">
        <v>
146</v>
      </c>
      <c r="S16" s="568"/>
      <c r="T16" s="568"/>
      <c r="U16" s="568"/>
      <c r="V16" s="569"/>
      <c r="W16" s="456"/>
      <c r="X16" s="457"/>
      <c r="Y16" s="457"/>
      <c r="Z16" s="457"/>
      <c r="AA16" s="457"/>
      <c r="AB16" s="446"/>
      <c r="AC16" s="550">
        <v>
26.5</v>
      </c>
      <c r="AD16" s="551"/>
      <c r="AE16" s="551"/>
      <c r="AF16" s="551"/>
      <c r="AG16" s="552"/>
      <c r="AH16" s="550">
        <v>
26.7</v>
      </c>
      <c r="AI16" s="551"/>
      <c r="AJ16" s="551"/>
      <c r="AK16" s="551"/>
      <c r="AL16" s="553"/>
      <c r="AM16" s="495"/>
      <c r="AN16" s="496"/>
      <c r="AO16" s="496"/>
      <c r="AP16" s="496"/>
      <c r="AQ16" s="496"/>
      <c r="AR16" s="496"/>
      <c r="AS16" s="496"/>
      <c r="AT16" s="497"/>
      <c r="AU16" s="498"/>
      <c r="AV16" s="499"/>
      <c r="AW16" s="499"/>
      <c r="AX16" s="499"/>
      <c r="AY16" s="500" t="s">
        <v>
147</v>
      </c>
      <c r="AZ16" s="501"/>
      <c r="BA16" s="501"/>
      <c r="BB16" s="501"/>
      <c r="BC16" s="501"/>
      <c r="BD16" s="501"/>
      <c r="BE16" s="501"/>
      <c r="BF16" s="501"/>
      <c r="BG16" s="501"/>
      <c r="BH16" s="501"/>
      <c r="BI16" s="501"/>
      <c r="BJ16" s="501"/>
      <c r="BK16" s="501"/>
      <c r="BL16" s="501"/>
      <c r="BM16" s="502"/>
      <c r="BN16" s="466">
        <v>
3260147</v>
      </c>
      <c r="BO16" s="467"/>
      <c r="BP16" s="467"/>
      <c r="BQ16" s="467"/>
      <c r="BR16" s="467"/>
      <c r="BS16" s="467"/>
      <c r="BT16" s="467"/>
      <c r="BU16" s="468"/>
      <c r="BV16" s="466">
        <v>
3197904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
148</v>
      </c>
      <c r="N17" s="571"/>
      <c r="O17" s="571"/>
      <c r="P17" s="571"/>
      <c r="Q17" s="572"/>
      <c r="R17" s="567" t="s">
        <v>
149</v>
      </c>
      <c r="S17" s="568"/>
      <c r="T17" s="568"/>
      <c r="U17" s="568"/>
      <c r="V17" s="569"/>
      <c r="W17" s="482" t="s">
        <v>
150</v>
      </c>
      <c r="X17" s="483"/>
      <c r="Y17" s="483"/>
      <c r="Z17" s="483"/>
      <c r="AA17" s="483"/>
      <c r="AB17" s="473"/>
      <c r="AC17" s="517">
        <v>
4932</v>
      </c>
      <c r="AD17" s="518"/>
      <c r="AE17" s="518"/>
      <c r="AF17" s="518"/>
      <c r="AG17" s="557"/>
      <c r="AH17" s="517">
        <v>
5096</v>
      </c>
      <c r="AI17" s="518"/>
      <c r="AJ17" s="518"/>
      <c r="AK17" s="518"/>
      <c r="AL17" s="519"/>
      <c r="AM17" s="495"/>
      <c r="AN17" s="496"/>
      <c r="AO17" s="496"/>
      <c r="AP17" s="496"/>
      <c r="AQ17" s="496"/>
      <c r="AR17" s="496"/>
      <c r="AS17" s="496"/>
      <c r="AT17" s="497"/>
      <c r="AU17" s="498"/>
      <c r="AV17" s="499"/>
      <c r="AW17" s="499"/>
      <c r="AX17" s="499"/>
      <c r="AY17" s="500" t="s">
        <v>
151</v>
      </c>
      <c r="AZ17" s="501"/>
      <c r="BA17" s="501"/>
      <c r="BB17" s="501"/>
      <c r="BC17" s="501"/>
      <c r="BD17" s="501"/>
      <c r="BE17" s="501"/>
      <c r="BF17" s="501"/>
      <c r="BG17" s="501"/>
      <c r="BH17" s="501"/>
      <c r="BI17" s="501"/>
      <c r="BJ17" s="501"/>
      <c r="BK17" s="501"/>
      <c r="BL17" s="501"/>
      <c r="BM17" s="502"/>
      <c r="BN17" s="466">
        <v>
2863908</v>
      </c>
      <c r="BO17" s="467"/>
      <c r="BP17" s="467"/>
      <c r="BQ17" s="467"/>
      <c r="BR17" s="467"/>
      <c r="BS17" s="467"/>
      <c r="BT17" s="467"/>
      <c r="BU17" s="468"/>
      <c r="BV17" s="466">
        <v>
2788393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
152</v>
      </c>
      <c r="C18" s="509"/>
      <c r="D18" s="509"/>
      <c r="E18" s="578"/>
      <c r="F18" s="578"/>
      <c r="G18" s="578"/>
      <c r="H18" s="578"/>
      <c r="I18" s="578"/>
      <c r="J18" s="578"/>
      <c r="K18" s="578"/>
      <c r="L18" s="579">
        <v>
28.07</v>
      </c>
      <c r="M18" s="579"/>
      <c r="N18" s="579"/>
      <c r="O18" s="579"/>
      <c r="P18" s="579"/>
      <c r="Q18" s="579"/>
      <c r="R18" s="580"/>
      <c r="S18" s="580"/>
      <c r="T18" s="580"/>
      <c r="U18" s="580"/>
      <c r="V18" s="581"/>
      <c r="W18" s="484"/>
      <c r="X18" s="485"/>
      <c r="Y18" s="485"/>
      <c r="Z18" s="485"/>
      <c r="AA18" s="485"/>
      <c r="AB18" s="476"/>
      <c r="AC18" s="582">
        <v>
71.400000000000006</v>
      </c>
      <c r="AD18" s="583"/>
      <c r="AE18" s="583"/>
      <c r="AF18" s="583"/>
      <c r="AG18" s="584"/>
      <c r="AH18" s="582">
        <v>
71.2</v>
      </c>
      <c r="AI18" s="583"/>
      <c r="AJ18" s="583"/>
      <c r="AK18" s="583"/>
      <c r="AL18" s="585"/>
      <c r="AM18" s="495"/>
      <c r="AN18" s="496"/>
      <c r="AO18" s="496"/>
      <c r="AP18" s="496"/>
      <c r="AQ18" s="496"/>
      <c r="AR18" s="496"/>
      <c r="AS18" s="496"/>
      <c r="AT18" s="497"/>
      <c r="AU18" s="498"/>
      <c r="AV18" s="499"/>
      <c r="AW18" s="499"/>
      <c r="AX18" s="499"/>
      <c r="AY18" s="500" t="s">
        <v>
153</v>
      </c>
      <c r="AZ18" s="501"/>
      <c r="BA18" s="501"/>
      <c r="BB18" s="501"/>
      <c r="BC18" s="501"/>
      <c r="BD18" s="501"/>
      <c r="BE18" s="501"/>
      <c r="BF18" s="501"/>
      <c r="BG18" s="501"/>
      <c r="BH18" s="501"/>
      <c r="BI18" s="501"/>
      <c r="BJ18" s="501"/>
      <c r="BK18" s="501"/>
      <c r="BL18" s="501"/>
      <c r="BM18" s="502"/>
      <c r="BN18" s="466">
        <v>
4780363</v>
      </c>
      <c r="BO18" s="467"/>
      <c r="BP18" s="467"/>
      <c r="BQ18" s="467"/>
      <c r="BR18" s="467"/>
      <c r="BS18" s="467"/>
      <c r="BT18" s="467"/>
      <c r="BU18" s="468"/>
      <c r="BV18" s="466">
        <v>
4770526</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
154</v>
      </c>
      <c r="C19" s="509"/>
      <c r="D19" s="509"/>
      <c r="E19" s="578"/>
      <c r="F19" s="578"/>
      <c r="G19" s="578"/>
      <c r="H19" s="578"/>
      <c r="I19" s="578"/>
      <c r="J19" s="578"/>
      <c r="K19" s="578"/>
      <c r="L19" s="586">
        <v>
622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
155</v>
      </c>
      <c r="AZ19" s="501"/>
      <c r="BA19" s="501"/>
      <c r="BB19" s="501"/>
      <c r="BC19" s="501"/>
      <c r="BD19" s="501"/>
      <c r="BE19" s="501"/>
      <c r="BF19" s="501"/>
      <c r="BG19" s="501"/>
      <c r="BH19" s="501"/>
      <c r="BI19" s="501"/>
      <c r="BJ19" s="501"/>
      <c r="BK19" s="501"/>
      <c r="BL19" s="501"/>
      <c r="BM19" s="502"/>
      <c r="BN19" s="466">
        <v>
5753480</v>
      </c>
      <c r="BO19" s="467"/>
      <c r="BP19" s="467"/>
      <c r="BQ19" s="467"/>
      <c r="BR19" s="467"/>
      <c r="BS19" s="467"/>
      <c r="BT19" s="467"/>
      <c r="BU19" s="468"/>
      <c r="BV19" s="466">
        <v>
5707565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
156</v>
      </c>
      <c r="C20" s="509"/>
      <c r="D20" s="509"/>
      <c r="E20" s="578"/>
      <c r="F20" s="578"/>
      <c r="G20" s="578"/>
      <c r="H20" s="578"/>
      <c r="I20" s="578"/>
      <c r="J20" s="578"/>
      <c r="K20" s="578"/>
      <c r="L20" s="586">
        <v>
5800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
157</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
158</v>
      </c>
      <c r="C22" s="601"/>
      <c r="D22" s="602"/>
      <c r="E22" s="478" t="s">
        <v>
1</v>
      </c>
      <c r="F22" s="483"/>
      <c r="G22" s="483"/>
      <c r="H22" s="483"/>
      <c r="I22" s="483"/>
      <c r="J22" s="483"/>
      <c r="K22" s="473"/>
      <c r="L22" s="478" t="s">
        <v>
159</v>
      </c>
      <c r="M22" s="483"/>
      <c r="N22" s="483"/>
      <c r="O22" s="483"/>
      <c r="P22" s="473"/>
      <c r="Q22" s="609" t="s">
        <v>
160</v>
      </c>
      <c r="R22" s="610"/>
      <c r="S22" s="610"/>
      <c r="T22" s="610"/>
      <c r="U22" s="610"/>
      <c r="V22" s="611"/>
      <c r="W22" s="615" t="s">
        <v>
161</v>
      </c>
      <c r="X22" s="601"/>
      <c r="Y22" s="602"/>
      <c r="Z22" s="478" t="s">
        <v>
1</v>
      </c>
      <c r="AA22" s="483"/>
      <c r="AB22" s="483"/>
      <c r="AC22" s="483"/>
      <c r="AD22" s="483"/>
      <c r="AE22" s="483"/>
      <c r="AF22" s="483"/>
      <c r="AG22" s="473"/>
      <c r="AH22" s="628" t="s">
        <v>
162</v>
      </c>
      <c r="AI22" s="483"/>
      <c r="AJ22" s="483"/>
      <c r="AK22" s="483"/>
      <c r="AL22" s="473"/>
      <c r="AM22" s="628" t="s">
        <v>
163</v>
      </c>
      <c r="AN22" s="629"/>
      <c r="AO22" s="629"/>
      <c r="AP22" s="629"/>
      <c r="AQ22" s="629"/>
      <c r="AR22" s="630"/>
      <c r="AS22" s="609" t="s">
        <v>
160</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
164</v>
      </c>
      <c r="AZ23" s="427"/>
      <c r="BA23" s="427"/>
      <c r="BB23" s="427"/>
      <c r="BC23" s="427"/>
      <c r="BD23" s="427"/>
      <c r="BE23" s="427"/>
      <c r="BF23" s="427"/>
      <c r="BG23" s="427"/>
      <c r="BH23" s="427"/>
      <c r="BI23" s="427"/>
      <c r="BJ23" s="427"/>
      <c r="BK23" s="427"/>
      <c r="BL23" s="427"/>
      <c r="BM23" s="428"/>
      <c r="BN23" s="466">
        <v>
5879066</v>
      </c>
      <c r="BO23" s="467"/>
      <c r="BP23" s="467"/>
      <c r="BQ23" s="467"/>
      <c r="BR23" s="467"/>
      <c r="BS23" s="467"/>
      <c r="BT23" s="467"/>
      <c r="BU23" s="468"/>
      <c r="BV23" s="466">
        <v>
5926627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
165</v>
      </c>
      <c r="F24" s="496"/>
      <c r="G24" s="496"/>
      <c r="H24" s="496"/>
      <c r="I24" s="496"/>
      <c r="J24" s="496"/>
      <c r="K24" s="497"/>
      <c r="L24" s="517">
        <v>
1</v>
      </c>
      <c r="M24" s="518"/>
      <c r="N24" s="518"/>
      <c r="O24" s="518"/>
      <c r="P24" s="557"/>
      <c r="Q24" s="517">
        <v>
7900</v>
      </c>
      <c r="R24" s="518"/>
      <c r="S24" s="518"/>
      <c r="T24" s="518"/>
      <c r="U24" s="518"/>
      <c r="V24" s="557"/>
      <c r="W24" s="616"/>
      <c r="X24" s="604"/>
      <c r="Y24" s="605"/>
      <c r="Z24" s="516" t="s">
        <v>
166</v>
      </c>
      <c r="AA24" s="496"/>
      <c r="AB24" s="496"/>
      <c r="AC24" s="496"/>
      <c r="AD24" s="496"/>
      <c r="AE24" s="496"/>
      <c r="AF24" s="496"/>
      <c r="AG24" s="497"/>
      <c r="AH24" s="517">
        <v>
144</v>
      </c>
      <c r="AI24" s="518"/>
      <c r="AJ24" s="518"/>
      <c r="AK24" s="518"/>
      <c r="AL24" s="557"/>
      <c r="AM24" s="517">
        <v>
463248</v>
      </c>
      <c r="AN24" s="518"/>
      <c r="AO24" s="518"/>
      <c r="AP24" s="518"/>
      <c r="AQ24" s="518"/>
      <c r="AR24" s="557"/>
      <c r="AS24" s="517">
        <v>
3217</v>
      </c>
      <c r="AT24" s="518"/>
      <c r="AU24" s="518"/>
      <c r="AV24" s="518"/>
      <c r="AW24" s="518"/>
      <c r="AX24" s="519"/>
      <c r="AY24" s="636" t="s">
        <v>
167</v>
      </c>
      <c r="AZ24" s="637"/>
      <c r="BA24" s="637"/>
      <c r="BB24" s="637"/>
      <c r="BC24" s="637"/>
      <c r="BD24" s="637"/>
      <c r="BE24" s="637"/>
      <c r="BF24" s="637"/>
      <c r="BG24" s="637"/>
      <c r="BH24" s="637"/>
      <c r="BI24" s="637"/>
      <c r="BJ24" s="637"/>
      <c r="BK24" s="637"/>
      <c r="BL24" s="637"/>
      <c r="BM24" s="638"/>
      <c r="BN24" s="466">
        <v>
4295821</v>
      </c>
      <c r="BO24" s="467"/>
      <c r="BP24" s="467"/>
      <c r="BQ24" s="467"/>
      <c r="BR24" s="467"/>
      <c r="BS24" s="467"/>
      <c r="BT24" s="467"/>
      <c r="BU24" s="468"/>
      <c r="BV24" s="466">
        <v>
4181411</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
168</v>
      </c>
      <c r="F25" s="496"/>
      <c r="G25" s="496"/>
      <c r="H25" s="496"/>
      <c r="I25" s="496"/>
      <c r="J25" s="496"/>
      <c r="K25" s="497"/>
      <c r="L25" s="517">
        <v>
1</v>
      </c>
      <c r="M25" s="518"/>
      <c r="N25" s="518"/>
      <c r="O25" s="518"/>
      <c r="P25" s="557"/>
      <c r="Q25" s="517">
        <v>
6900</v>
      </c>
      <c r="R25" s="518"/>
      <c r="S25" s="518"/>
      <c r="T25" s="518"/>
      <c r="U25" s="518"/>
      <c r="V25" s="557"/>
      <c r="W25" s="616"/>
      <c r="X25" s="604"/>
      <c r="Y25" s="605"/>
      <c r="Z25" s="516" t="s">
        <v>
169</v>
      </c>
      <c r="AA25" s="496"/>
      <c r="AB25" s="496"/>
      <c r="AC25" s="496"/>
      <c r="AD25" s="496"/>
      <c r="AE25" s="496"/>
      <c r="AF25" s="496"/>
      <c r="AG25" s="497"/>
      <c r="AH25" s="517" t="s">
        <v>
170</v>
      </c>
      <c r="AI25" s="518"/>
      <c r="AJ25" s="518"/>
      <c r="AK25" s="518"/>
      <c r="AL25" s="557"/>
      <c r="AM25" s="517" t="s">
        <v>
125</v>
      </c>
      <c r="AN25" s="518"/>
      <c r="AO25" s="518"/>
      <c r="AP25" s="518"/>
      <c r="AQ25" s="518"/>
      <c r="AR25" s="557"/>
      <c r="AS25" s="517" t="s">
        <v>
125</v>
      </c>
      <c r="AT25" s="518"/>
      <c r="AU25" s="518"/>
      <c r="AV25" s="518"/>
      <c r="AW25" s="518"/>
      <c r="AX25" s="519"/>
      <c r="AY25" s="426" t="s">
        <v>
171</v>
      </c>
      <c r="AZ25" s="427"/>
      <c r="BA25" s="427"/>
      <c r="BB25" s="427"/>
      <c r="BC25" s="427"/>
      <c r="BD25" s="427"/>
      <c r="BE25" s="427"/>
      <c r="BF25" s="427"/>
      <c r="BG25" s="427"/>
      <c r="BH25" s="427"/>
      <c r="BI25" s="427"/>
      <c r="BJ25" s="427"/>
      <c r="BK25" s="427"/>
      <c r="BL25" s="427"/>
      <c r="BM25" s="428"/>
      <c r="BN25" s="429">
        <v>
654379</v>
      </c>
      <c r="BO25" s="430"/>
      <c r="BP25" s="430"/>
      <c r="BQ25" s="430"/>
      <c r="BR25" s="430"/>
      <c r="BS25" s="430"/>
      <c r="BT25" s="430"/>
      <c r="BU25" s="431"/>
      <c r="BV25" s="429">
        <v>
526957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
172</v>
      </c>
      <c r="F26" s="496"/>
      <c r="G26" s="496"/>
      <c r="H26" s="496"/>
      <c r="I26" s="496"/>
      <c r="J26" s="496"/>
      <c r="K26" s="497"/>
      <c r="L26" s="517">
        <v>
1</v>
      </c>
      <c r="M26" s="518"/>
      <c r="N26" s="518"/>
      <c r="O26" s="518"/>
      <c r="P26" s="557"/>
      <c r="Q26" s="517">
        <v>
6600</v>
      </c>
      <c r="R26" s="518"/>
      <c r="S26" s="518"/>
      <c r="T26" s="518"/>
      <c r="U26" s="518"/>
      <c r="V26" s="557"/>
      <c r="W26" s="616"/>
      <c r="X26" s="604"/>
      <c r="Y26" s="605"/>
      <c r="Z26" s="516" t="s">
        <v>
173</v>
      </c>
      <c r="AA26" s="626"/>
      <c r="AB26" s="626"/>
      <c r="AC26" s="626"/>
      <c r="AD26" s="626"/>
      <c r="AE26" s="626"/>
      <c r="AF26" s="626"/>
      <c r="AG26" s="627"/>
      <c r="AH26" s="517">
        <v>
5</v>
      </c>
      <c r="AI26" s="518"/>
      <c r="AJ26" s="518"/>
      <c r="AK26" s="518"/>
      <c r="AL26" s="557"/>
      <c r="AM26" s="517">
        <v>
14985</v>
      </c>
      <c r="AN26" s="518"/>
      <c r="AO26" s="518"/>
      <c r="AP26" s="518"/>
      <c r="AQ26" s="518"/>
      <c r="AR26" s="557"/>
      <c r="AS26" s="517">
        <v>
2997</v>
      </c>
      <c r="AT26" s="518"/>
      <c r="AU26" s="518"/>
      <c r="AV26" s="518"/>
      <c r="AW26" s="518"/>
      <c r="AX26" s="519"/>
      <c r="AY26" s="469" t="s">
        <v>
174</v>
      </c>
      <c r="AZ26" s="470"/>
      <c r="BA26" s="470"/>
      <c r="BB26" s="470"/>
      <c r="BC26" s="470"/>
      <c r="BD26" s="470"/>
      <c r="BE26" s="470"/>
      <c r="BF26" s="470"/>
      <c r="BG26" s="470"/>
      <c r="BH26" s="470"/>
      <c r="BI26" s="470"/>
      <c r="BJ26" s="470"/>
      <c r="BK26" s="470"/>
      <c r="BL26" s="470"/>
      <c r="BM26" s="471"/>
      <c r="BN26" s="466" t="s">
        <v>
175</v>
      </c>
      <c r="BO26" s="467"/>
      <c r="BP26" s="467"/>
      <c r="BQ26" s="467"/>
      <c r="BR26" s="467"/>
      <c r="BS26" s="467"/>
      <c r="BT26" s="467"/>
      <c r="BU26" s="468"/>
      <c r="BV26" s="466" t="s">
        <v>
125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
176</v>
      </c>
      <c r="F27" s="496"/>
      <c r="G27" s="496"/>
      <c r="H27" s="496"/>
      <c r="I27" s="496"/>
      <c r="J27" s="496"/>
      <c r="K27" s="497"/>
      <c r="L27" s="517">
        <v>
1</v>
      </c>
      <c r="M27" s="518"/>
      <c r="N27" s="518"/>
      <c r="O27" s="518"/>
      <c r="P27" s="557"/>
      <c r="Q27" s="517">
        <v>
4200</v>
      </c>
      <c r="R27" s="518"/>
      <c r="S27" s="518"/>
      <c r="T27" s="518"/>
      <c r="U27" s="518"/>
      <c r="V27" s="557"/>
      <c r="W27" s="616"/>
      <c r="X27" s="604"/>
      <c r="Y27" s="605"/>
      <c r="Z27" s="516" t="s">
        <v>
177</v>
      </c>
      <c r="AA27" s="496"/>
      <c r="AB27" s="496"/>
      <c r="AC27" s="496"/>
      <c r="AD27" s="496"/>
      <c r="AE27" s="496"/>
      <c r="AF27" s="496"/>
      <c r="AG27" s="497"/>
      <c r="AH27" s="517">
        <v>
1</v>
      </c>
      <c r="AI27" s="518"/>
      <c r="AJ27" s="518"/>
      <c r="AK27" s="518"/>
      <c r="AL27" s="557"/>
      <c r="AM27" s="517" t="s">
        <v>
178</v>
      </c>
      <c r="AN27" s="518"/>
      <c r="AO27" s="518"/>
      <c r="AP27" s="518"/>
      <c r="AQ27" s="518"/>
      <c r="AR27" s="557"/>
      <c r="AS27" s="517" t="s">
        <v>
178</v>
      </c>
      <c r="AT27" s="518"/>
      <c r="AU27" s="518"/>
      <c r="AV27" s="518"/>
      <c r="AW27" s="518"/>
      <c r="AX27" s="519"/>
      <c r="AY27" s="558" t="s">
        <v>
179</v>
      </c>
      <c r="AZ27" s="559"/>
      <c r="BA27" s="559"/>
      <c r="BB27" s="559"/>
      <c r="BC27" s="559"/>
      <c r="BD27" s="559"/>
      <c r="BE27" s="559"/>
      <c r="BF27" s="559"/>
      <c r="BG27" s="559"/>
      <c r="BH27" s="559"/>
      <c r="BI27" s="559"/>
      <c r="BJ27" s="559"/>
      <c r="BK27" s="559"/>
      <c r="BL27" s="559"/>
      <c r="BM27" s="560"/>
      <c r="BN27" s="639" t="s">
        <v>
125</v>
      </c>
      <c r="BO27" s="640"/>
      <c r="BP27" s="640"/>
      <c r="BQ27" s="640"/>
      <c r="BR27" s="640"/>
      <c r="BS27" s="640"/>
      <c r="BT27" s="640"/>
      <c r="BU27" s="641"/>
      <c r="BV27" s="639" t="s">
        <v>
170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
180</v>
      </c>
      <c r="F28" s="496"/>
      <c r="G28" s="496"/>
      <c r="H28" s="496"/>
      <c r="I28" s="496"/>
      <c r="J28" s="496"/>
      <c r="K28" s="497"/>
      <c r="L28" s="517">
        <v>
1</v>
      </c>
      <c r="M28" s="518"/>
      <c r="N28" s="518"/>
      <c r="O28" s="518"/>
      <c r="P28" s="557"/>
      <c r="Q28" s="517">
        <v>
3600</v>
      </c>
      <c r="R28" s="518"/>
      <c r="S28" s="518"/>
      <c r="T28" s="518"/>
      <c r="U28" s="518"/>
      <c r="V28" s="557"/>
      <c r="W28" s="616"/>
      <c r="X28" s="604"/>
      <c r="Y28" s="605"/>
      <c r="Z28" s="516" t="s">
        <v>
181</v>
      </c>
      <c r="AA28" s="496"/>
      <c r="AB28" s="496"/>
      <c r="AC28" s="496"/>
      <c r="AD28" s="496"/>
      <c r="AE28" s="496"/>
      <c r="AF28" s="496"/>
      <c r="AG28" s="497"/>
      <c r="AH28" s="517" t="s">
        <v>
170</v>
      </c>
      <c r="AI28" s="518"/>
      <c r="AJ28" s="518"/>
      <c r="AK28" s="518"/>
      <c r="AL28" s="557"/>
      <c r="AM28" s="517" t="s">
        <v>
125</v>
      </c>
      <c r="AN28" s="518"/>
      <c r="AO28" s="518"/>
      <c r="AP28" s="518"/>
      <c r="AQ28" s="518"/>
      <c r="AR28" s="557"/>
      <c r="AS28" s="517" t="s">
        <v>
170</v>
      </c>
      <c r="AT28" s="518"/>
      <c r="AU28" s="518"/>
      <c r="AV28" s="518"/>
      <c r="AW28" s="518"/>
      <c r="AX28" s="519"/>
      <c r="AY28" s="642" t="s">
        <v>
182</v>
      </c>
      <c r="AZ28" s="643"/>
      <c r="BA28" s="643"/>
      <c r="BB28" s="644"/>
      <c r="BC28" s="426" t="s">
        <v>
47</v>
      </c>
      <c r="BD28" s="427"/>
      <c r="BE28" s="427"/>
      <c r="BF28" s="427"/>
      <c r="BG28" s="427"/>
      <c r="BH28" s="427"/>
      <c r="BI28" s="427"/>
      <c r="BJ28" s="427"/>
      <c r="BK28" s="427"/>
      <c r="BL28" s="427"/>
      <c r="BM28" s="428"/>
      <c r="BN28" s="429">
        <v>
1483819</v>
      </c>
      <c r="BO28" s="430"/>
      <c r="BP28" s="430"/>
      <c r="BQ28" s="430"/>
      <c r="BR28" s="430"/>
      <c r="BS28" s="430"/>
      <c r="BT28" s="430"/>
      <c r="BU28" s="431"/>
      <c r="BV28" s="429">
        <v>
1300658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
183</v>
      </c>
      <c r="F29" s="496"/>
      <c r="G29" s="496"/>
      <c r="H29" s="496"/>
      <c r="I29" s="496"/>
      <c r="J29" s="496"/>
      <c r="K29" s="497"/>
      <c r="L29" s="517">
        <v>
12</v>
      </c>
      <c r="M29" s="518"/>
      <c r="N29" s="518"/>
      <c r="O29" s="518"/>
      <c r="P29" s="557"/>
      <c r="Q29" s="517">
        <v>
3450</v>
      </c>
      <c r="R29" s="518"/>
      <c r="S29" s="518"/>
      <c r="T29" s="518"/>
      <c r="U29" s="518"/>
      <c r="V29" s="557"/>
      <c r="W29" s="617"/>
      <c r="X29" s="618"/>
      <c r="Y29" s="619"/>
      <c r="Z29" s="516" t="s">
        <v>
184</v>
      </c>
      <c r="AA29" s="496"/>
      <c r="AB29" s="496"/>
      <c r="AC29" s="496"/>
      <c r="AD29" s="496"/>
      <c r="AE29" s="496"/>
      <c r="AF29" s="496"/>
      <c r="AG29" s="497"/>
      <c r="AH29" s="517">
        <v>
145</v>
      </c>
      <c r="AI29" s="518"/>
      <c r="AJ29" s="518"/>
      <c r="AK29" s="518"/>
      <c r="AL29" s="557"/>
      <c r="AM29" s="517">
        <v>
468132</v>
      </c>
      <c r="AN29" s="518"/>
      <c r="AO29" s="518"/>
      <c r="AP29" s="518"/>
      <c r="AQ29" s="518"/>
      <c r="AR29" s="557"/>
      <c r="AS29" s="517">
        <v>
3228</v>
      </c>
      <c r="AT29" s="518"/>
      <c r="AU29" s="518"/>
      <c r="AV29" s="518"/>
      <c r="AW29" s="518"/>
      <c r="AX29" s="519"/>
      <c r="AY29" s="645"/>
      <c r="AZ29" s="646"/>
      <c r="BA29" s="646"/>
      <c r="BB29" s="647"/>
      <c r="BC29" s="500" t="s">
        <v>
185</v>
      </c>
      <c r="BD29" s="501"/>
      <c r="BE29" s="501"/>
      <c r="BF29" s="501"/>
      <c r="BG29" s="501"/>
      <c r="BH29" s="501"/>
      <c r="BI29" s="501"/>
      <c r="BJ29" s="501"/>
      <c r="BK29" s="501"/>
      <c r="BL29" s="501"/>
      <c r="BM29" s="502"/>
      <c r="BN29" s="466">
        <v>
162840</v>
      </c>
      <c r="BO29" s="467"/>
      <c r="BP29" s="467"/>
      <c r="BQ29" s="467"/>
      <c r="BR29" s="467"/>
      <c r="BS29" s="467"/>
      <c r="BT29" s="467"/>
      <c r="BU29" s="468"/>
      <c r="BV29" s="466">
        <v>
162772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
186</v>
      </c>
      <c r="X30" s="624"/>
      <c r="Y30" s="624"/>
      <c r="Z30" s="624"/>
      <c r="AA30" s="624"/>
      <c r="AB30" s="624"/>
      <c r="AC30" s="624"/>
      <c r="AD30" s="624"/>
      <c r="AE30" s="624"/>
      <c r="AF30" s="624"/>
      <c r="AG30" s="625"/>
      <c r="AH30" s="582">
        <v>
96.9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
49</v>
      </c>
      <c r="BD30" s="637"/>
      <c r="BE30" s="637"/>
      <c r="BF30" s="637"/>
      <c r="BG30" s="637"/>
      <c r="BH30" s="637"/>
      <c r="BI30" s="637"/>
      <c r="BJ30" s="637"/>
      <c r="BK30" s="637"/>
      <c r="BL30" s="637"/>
      <c r="BM30" s="638"/>
      <c r="BN30" s="639">
        <v>
424240</v>
      </c>
      <c r="BO30" s="640"/>
      <c r="BP30" s="640"/>
      <c r="BQ30" s="640"/>
      <c r="BR30" s="640"/>
      <c r="BS30" s="640"/>
      <c r="BT30" s="640"/>
      <c r="BU30" s="641"/>
      <c r="BV30" s="639">
        <v>
319049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
187</v>
      </c>
      <c r="D32" s="213"/>
      <c r="E32" s="213"/>
      <c r="F32" s="210"/>
      <c r="G32" s="210"/>
      <c r="H32" s="210"/>
      <c r="I32" s="210"/>
      <c r="J32" s="210"/>
      <c r="K32" s="210"/>
      <c r="L32" s="210"/>
      <c r="M32" s="210"/>
      <c r="N32" s="210"/>
      <c r="O32" s="210"/>
      <c r="P32" s="210"/>
      <c r="Q32" s="210"/>
      <c r="R32" s="210"/>
      <c r="S32" s="210"/>
      <c r="T32" s="210"/>
      <c r="U32" s="210" t="s">
        <v>
188</v>
      </c>
      <c r="V32" s="210"/>
      <c r="W32" s="210"/>
      <c r="X32" s="210"/>
      <c r="Y32" s="210"/>
      <c r="Z32" s="210"/>
      <c r="AA32" s="210"/>
      <c r="AB32" s="210"/>
      <c r="AC32" s="210"/>
      <c r="AD32" s="210"/>
      <c r="AE32" s="210"/>
      <c r="AF32" s="210"/>
      <c r="AG32" s="210"/>
      <c r="AH32" s="210"/>
      <c r="AI32" s="210"/>
      <c r="AJ32" s="210"/>
      <c r="AK32" s="210"/>
      <c r="AL32" s="210"/>
      <c r="AM32" s="214" t="s">
        <v>
189</v>
      </c>
      <c r="AN32" s="210"/>
      <c r="AO32" s="210"/>
      <c r="AP32" s="210"/>
      <c r="AQ32" s="210"/>
      <c r="AR32" s="210"/>
      <c r="AS32" s="214"/>
      <c r="AT32" s="214"/>
      <c r="AU32" s="214"/>
      <c r="AV32" s="214"/>
      <c r="AW32" s="214"/>
      <c r="AX32" s="214"/>
      <c r="AY32" s="214"/>
      <c r="AZ32" s="214"/>
      <c r="BA32" s="214"/>
      <c r="BB32" s="210"/>
      <c r="BC32" s="214"/>
      <c r="BD32" s="210"/>
      <c r="BE32" s="214" t="s">
        <v>
190</v>
      </c>
      <c r="BF32" s="210"/>
      <c r="BG32" s="210"/>
      <c r="BH32" s="210"/>
      <c r="BI32" s="210"/>
      <c r="BJ32" s="214"/>
      <c r="BK32" s="214"/>
      <c r="BL32" s="214"/>
      <c r="BM32" s="214"/>
      <c r="BN32" s="214"/>
      <c r="BO32" s="214"/>
      <c r="BP32" s="214"/>
      <c r="BQ32" s="214"/>
      <c r="BR32" s="210"/>
      <c r="BS32" s="210"/>
      <c r="BT32" s="210"/>
      <c r="BU32" s="210"/>
      <c r="BV32" s="210"/>
      <c r="BW32" s="210" t="s">
        <v>
191</v>
      </c>
      <c r="BX32" s="210"/>
      <c r="BY32" s="210"/>
      <c r="BZ32" s="210"/>
      <c r="CA32" s="210"/>
      <c r="CB32" s="214"/>
      <c r="CC32" s="214"/>
      <c r="CD32" s="214"/>
      <c r="CE32" s="214"/>
      <c r="CF32" s="214"/>
      <c r="CG32" s="214"/>
      <c r="CH32" s="214"/>
      <c r="CI32" s="214"/>
      <c r="CJ32" s="214"/>
      <c r="CK32" s="214"/>
      <c r="CL32" s="214"/>
      <c r="CM32" s="214"/>
      <c r="CN32" s="214"/>
      <c r="CO32" s="214" t="s">
        <v>
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
193</v>
      </c>
      <c r="D33" s="490"/>
      <c r="E33" s="455" t="s">
        <v>
194</v>
      </c>
      <c r="F33" s="455"/>
      <c r="G33" s="455"/>
      <c r="H33" s="455"/>
      <c r="I33" s="455"/>
      <c r="J33" s="455"/>
      <c r="K33" s="455"/>
      <c r="L33" s="455"/>
      <c r="M33" s="455"/>
      <c r="N33" s="455"/>
      <c r="O33" s="455"/>
      <c r="P33" s="455"/>
      <c r="Q33" s="455"/>
      <c r="R33" s="455"/>
      <c r="S33" s="455"/>
      <c r="T33" s="215"/>
      <c r="U33" s="490" t="s">
        <v>
195</v>
      </c>
      <c r="V33" s="490"/>
      <c r="W33" s="455" t="s">
        <v>
194</v>
      </c>
      <c r="X33" s="455"/>
      <c r="Y33" s="455"/>
      <c r="Z33" s="455"/>
      <c r="AA33" s="455"/>
      <c r="AB33" s="455"/>
      <c r="AC33" s="455"/>
      <c r="AD33" s="455"/>
      <c r="AE33" s="455"/>
      <c r="AF33" s="455"/>
      <c r="AG33" s="455"/>
      <c r="AH33" s="455"/>
      <c r="AI33" s="455"/>
      <c r="AJ33" s="455"/>
      <c r="AK33" s="455"/>
      <c r="AL33" s="215"/>
      <c r="AM33" s="490" t="s">
        <v>
193</v>
      </c>
      <c r="AN33" s="490"/>
      <c r="AO33" s="455" t="s">
        <v>
194</v>
      </c>
      <c r="AP33" s="455"/>
      <c r="AQ33" s="455"/>
      <c r="AR33" s="455"/>
      <c r="AS33" s="455"/>
      <c r="AT33" s="455"/>
      <c r="AU33" s="455"/>
      <c r="AV33" s="455"/>
      <c r="AW33" s="455"/>
      <c r="AX33" s="455"/>
      <c r="AY33" s="455"/>
      <c r="AZ33" s="455"/>
      <c r="BA33" s="455"/>
      <c r="BB33" s="455"/>
      <c r="BC33" s="455"/>
      <c r="BD33" s="216"/>
      <c r="BE33" s="455" t="s">
        <v>
196</v>
      </c>
      <c r="BF33" s="455"/>
      <c r="BG33" s="455" t="s">
        <v>
197</v>
      </c>
      <c r="BH33" s="455"/>
      <c r="BI33" s="455"/>
      <c r="BJ33" s="455"/>
      <c r="BK33" s="455"/>
      <c r="BL33" s="455"/>
      <c r="BM33" s="455"/>
      <c r="BN33" s="455"/>
      <c r="BO33" s="455"/>
      <c r="BP33" s="455"/>
      <c r="BQ33" s="455"/>
      <c r="BR33" s="455"/>
      <c r="BS33" s="455"/>
      <c r="BT33" s="455"/>
      <c r="BU33" s="455"/>
      <c r="BV33" s="216"/>
      <c r="BW33" s="490" t="s">
        <v>
196</v>
      </c>
      <c r="BX33" s="490"/>
      <c r="BY33" s="455" t="s">
        <v>
198</v>
      </c>
      <c r="BZ33" s="455"/>
      <c r="CA33" s="455"/>
      <c r="CB33" s="455"/>
      <c r="CC33" s="455"/>
      <c r="CD33" s="455"/>
      <c r="CE33" s="455"/>
      <c r="CF33" s="455"/>
      <c r="CG33" s="455"/>
      <c r="CH33" s="455"/>
      <c r="CI33" s="455"/>
      <c r="CJ33" s="455"/>
      <c r="CK33" s="455"/>
      <c r="CL33" s="455"/>
      <c r="CM33" s="455"/>
      <c r="CN33" s="215"/>
      <c r="CO33" s="490" t="s">
        <v>
195</v>
      </c>
      <c r="CP33" s="490"/>
      <c r="CQ33" s="455" t="s">
        <v>
199</v>
      </c>
      <c r="CR33" s="455"/>
      <c r="CS33" s="455"/>
      <c r="CT33" s="455"/>
      <c r="CU33" s="455"/>
      <c r="CV33" s="455"/>
      <c r="CW33" s="455"/>
      <c r="CX33" s="455"/>
      <c r="CY33" s="455"/>
      <c r="CZ33" s="455"/>
      <c r="DA33" s="455"/>
      <c r="DB33" s="455"/>
      <c r="DC33" s="455"/>
      <c r="DD33" s="455"/>
      <c r="DE33" s="455"/>
      <c r="DF33" s="215"/>
      <c r="DG33" s="651" t="s">
        <v>
200</v>
      </c>
      <c r="DH33" s="651"/>
      <c r="DI33" s="217"/>
      <c r="DJ33" s="185"/>
      <c r="DK33" s="185"/>
      <c r="DL33" s="185"/>
      <c r="DM33" s="185"/>
      <c r="DN33" s="185"/>
      <c r="DO33" s="185"/>
    </row>
    <row r="34" spans="1:119" ht="32.25" customHeight="1" x14ac:dyDescent="0.2">
      <c r="A34" s="186"/>
      <c r="B34" s="212"/>
      <c r="C34" s="652">
        <f>
IF(E34="","",1)</f>
        <v>
1</v>
      </c>
      <c r="D34" s="652"/>
      <c r="E34" s="653" t="str">
        <f>
IF('各会計、関係団体の財政状況及び健全化判断比率'!B7="","",'各会計、関係団体の財政状況及び健全化判断比率'!B7)</f>
        <v>
一般会計</v>
      </c>
      <c r="F34" s="653"/>
      <c r="G34" s="653"/>
      <c r="H34" s="653"/>
      <c r="I34" s="653"/>
      <c r="J34" s="653"/>
      <c r="K34" s="653"/>
      <c r="L34" s="653"/>
      <c r="M34" s="653"/>
      <c r="N34" s="653"/>
      <c r="O34" s="653"/>
      <c r="P34" s="653"/>
      <c r="Q34" s="653"/>
      <c r="R34" s="653"/>
      <c r="S34" s="653"/>
      <c r="T34" s="213"/>
      <c r="U34" s="652">
        <f>
IF(W34="","",MAX(C34:D43)+1)</f>
        <v>
2</v>
      </c>
      <c r="V34" s="652"/>
      <c r="W34" s="653" t="str">
        <f>
IF('各会計、関係団体の財政状況及び健全化判断比率'!B28="","",'各会計、関係団体の財政状況及び健全化判断比率'!B28)</f>
        <v>
国民健康保険特別会計</v>
      </c>
      <c r="X34" s="653"/>
      <c r="Y34" s="653"/>
      <c r="Z34" s="653"/>
      <c r="AA34" s="653"/>
      <c r="AB34" s="653"/>
      <c r="AC34" s="653"/>
      <c r="AD34" s="653"/>
      <c r="AE34" s="653"/>
      <c r="AF34" s="653"/>
      <c r="AG34" s="653"/>
      <c r="AH34" s="653"/>
      <c r="AI34" s="653"/>
      <c r="AJ34" s="653"/>
      <c r="AK34" s="653"/>
      <c r="AL34" s="213"/>
      <c r="AM34" s="652" t="str">
        <f>
IF(AO34="","",MAX(C34:D43,U34:V43)+1)</f>
        <v/>
      </c>
      <c r="AN34" s="652"/>
      <c r="AO34" s="653"/>
      <c r="AP34" s="653"/>
      <c r="AQ34" s="653"/>
      <c r="AR34" s="653"/>
      <c r="AS34" s="653"/>
      <c r="AT34" s="653"/>
      <c r="AU34" s="653"/>
      <c r="AV34" s="653"/>
      <c r="AW34" s="653"/>
      <c r="AX34" s="653"/>
      <c r="AY34" s="653"/>
      <c r="AZ34" s="653"/>
      <c r="BA34" s="653"/>
      <c r="BB34" s="653"/>
      <c r="BC34" s="653"/>
      <c r="BD34" s="213"/>
      <c r="BE34" s="652">
        <f>
IF(BG34="","",MAX(C34:D43,U34:V43,AM34:AN43)+1)</f>
        <v>
5</v>
      </c>
      <c r="BF34" s="652"/>
      <c r="BG34" s="653" t="str">
        <f>
IF('各会計、関係団体の財政状況及び健全化判断比率'!B31="","",'各会計、関係団体の財政状況及び健全化判断比率'!B31)</f>
        <v>
下水道事業特別会計</v>
      </c>
      <c r="BH34" s="653"/>
      <c r="BI34" s="653"/>
      <c r="BJ34" s="653"/>
      <c r="BK34" s="653"/>
      <c r="BL34" s="653"/>
      <c r="BM34" s="653"/>
      <c r="BN34" s="653"/>
      <c r="BO34" s="653"/>
      <c r="BP34" s="653"/>
      <c r="BQ34" s="653"/>
      <c r="BR34" s="653"/>
      <c r="BS34" s="653"/>
      <c r="BT34" s="653"/>
      <c r="BU34" s="653"/>
      <c r="BV34" s="213"/>
      <c r="BW34" s="652">
        <f>
IF(BY34="","",MAX(C34:D43,U34:V43,AM34:AN43,BE34:BF43)+1)</f>
        <v>
6</v>
      </c>
      <c r="BX34" s="652"/>
      <c r="BY34" s="653" t="str">
        <f>
IF('各会計、関係団体の財政状況及び健全化判断比率'!B68="","",'各会計、関係団体の財政状況及び健全化判断比率'!B68)</f>
        <v>
秋川流域斎場組合</v>
      </c>
      <c r="BZ34" s="653"/>
      <c r="CA34" s="653"/>
      <c r="CB34" s="653"/>
      <c r="CC34" s="653"/>
      <c r="CD34" s="653"/>
      <c r="CE34" s="653"/>
      <c r="CF34" s="653"/>
      <c r="CG34" s="653"/>
      <c r="CH34" s="653"/>
      <c r="CI34" s="653"/>
      <c r="CJ34" s="653"/>
      <c r="CK34" s="653"/>
      <c r="CL34" s="653"/>
      <c r="CM34" s="653"/>
      <c r="CN34" s="213"/>
      <c r="CO34" s="652">
        <f>
IF(CQ34="","",MAX(C34:D43,U34:V43,AM34:AN43,BE34:BF43,BW34:BX43)+1)</f>
        <v>
15</v>
      </c>
      <c r="CP34" s="652"/>
      <c r="CQ34" s="653" t="str">
        <f>
IF('各会計、関係団体の財政状況及び健全化判断比率'!BS7="","",'各会計、関係団体の財政状況及び健全化判断比率'!BS7)</f>
        <v>
日の出町土地開発公社</v>
      </c>
      <c r="CR34" s="653"/>
      <c r="CS34" s="653"/>
      <c r="CT34" s="653"/>
      <c r="CU34" s="653"/>
      <c r="CV34" s="653"/>
      <c r="CW34" s="653"/>
      <c r="CX34" s="653"/>
      <c r="CY34" s="653"/>
      <c r="CZ34" s="653"/>
      <c r="DA34" s="653"/>
      <c r="DB34" s="653"/>
      <c r="DC34" s="653"/>
      <c r="DD34" s="653"/>
      <c r="DE34" s="653"/>
      <c r="DF34" s="210"/>
      <c r="DG34" s="654" t="str">
        <f>
IF('各会計、関係団体の財政状況及び健全化判断比率'!BR7="","",'各会計、関係団体の財政状況及び健全化判断比率'!BR7)</f>
        <v>
○</v>
      </c>
      <c r="DH34" s="654"/>
      <c r="DI34" s="217"/>
      <c r="DJ34" s="185"/>
      <c r="DK34" s="185"/>
      <c r="DL34" s="185"/>
      <c r="DM34" s="185"/>
      <c r="DN34" s="185"/>
      <c r="DO34" s="185"/>
    </row>
    <row r="35" spans="1:119" ht="32.25" customHeight="1" x14ac:dyDescent="0.2">
      <c r="A35" s="186"/>
      <c r="B35" s="212"/>
      <c r="C35" s="652" t="str">
        <f>
IF(E35="","",C34+1)</f>
        <v/>
      </c>
      <c r="D35" s="652"/>
      <c r="E35" s="653" t="str">
        <f>
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
IF(W35="","",U34+1)</f>
        <v>
3</v>
      </c>
      <c r="V35" s="652"/>
      <c r="W35" s="653" t="str">
        <f>
IF('各会計、関係団体の財政状況及び健全化判断比率'!B29="","",'各会計、関係団体の財政状況及び健全化判断比率'!B29)</f>
        <v>
介護保険特別会計</v>
      </c>
      <c r="X35" s="653"/>
      <c r="Y35" s="653"/>
      <c r="Z35" s="653"/>
      <c r="AA35" s="653"/>
      <c r="AB35" s="653"/>
      <c r="AC35" s="653"/>
      <c r="AD35" s="653"/>
      <c r="AE35" s="653"/>
      <c r="AF35" s="653"/>
      <c r="AG35" s="653"/>
      <c r="AH35" s="653"/>
      <c r="AI35" s="653"/>
      <c r="AJ35" s="653"/>
      <c r="AK35" s="653"/>
      <c r="AL35" s="213"/>
      <c r="AM35" s="652" t="str">
        <f t="shared" ref="AM35:AM43" si="0">
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
IF(BG35="","",BE34+1)</f>
        <v/>
      </c>
      <c r="BF35" s="652"/>
      <c r="BG35" s="653"/>
      <c r="BH35" s="653"/>
      <c r="BI35" s="653"/>
      <c r="BJ35" s="653"/>
      <c r="BK35" s="653"/>
      <c r="BL35" s="653"/>
      <c r="BM35" s="653"/>
      <c r="BN35" s="653"/>
      <c r="BO35" s="653"/>
      <c r="BP35" s="653"/>
      <c r="BQ35" s="653"/>
      <c r="BR35" s="653"/>
      <c r="BS35" s="653"/>
      <c r="BT35" s="653"/>
      <c r="BU35" s="653"/>
      <c r="BV35" s="213"/>
      <c r="BW35" s="652">
        <f t="shared" ref="BW35:BW43" si="2">
IF(BY35="","",BW34+1)</f>
        <v>
7</v>
      </c>
      <c r="BX35" s="652"/>
      <c r="BY35" s="653" t="str">
        <f>
IF('各会計、関係団体の財政状況及び健全化判断比率'!B69="","",'各会計、関係団体の財政状況及び健全化判断比率'!B69)</f>
        <v>
西秋川衛生組合</v>
      </c>
      <c r="BZ35" s="653"/>
      <c r="CA35" s="653"/>
      <c r="CB35" s="653"/>
      <c r="CC35" s="653"/>
      <c r="CD35" s="653"/>
      <c r="CE35" s="653"/>
      <c r="CF35" s="653"/>
      <c r="CG35" s="653"/>
      <c r="CH35" s="653"/>
      <c r="CI35" s="653"/>
      <c r="CJ35" s="653"/>
      <c r="CK35" s="653"/>
      <c r="CL35" s="653"/>
      <c r="CM35" s="653"/>
      <c r="CN35" s="213"/>
      <c r="CO35" s="652">
        <f t="shared" ref="CO35:CO43" si="3">
IF(CQ35="","",CO34+1)</f>
        <v>
16</v>
      </c>
      <c r="CP35" s="652"/>
      <c r="CQ35" s="653" t="str">
        <f>
IF('各会計、関係団体の財政状況及び健全化判断比率'!BS8="","",'各会計、関係団体の財政状況及び健全化判断比率'!BS8)</f>
        <v>
日の出町サービス総合センター</v>
      </c>
      <c r="CR35" s="653"/>
      <c r="CS35" s="653"/>
      <c r="CT35" s="653"/>
      <c r="CU35" s="653"/>
      <c r="CV35" s="653"/>
      <c r="CW35" s="653"/>
      <c r="CX35" s="653"/>
      <c r="CY35" s="653"/>
      <c r="CZ35" s="653"/>
      <c r="DA35" s="653"/>
      <c r="DB35" s="653"/>
      <c r="DC35" s="653"/>
      <c r="DD35" s="653"/>
      <c r="DE35" s="653"/>
      <c r="DF35" s="210"/>
      <c r="DG35" s="654" t="str">
        <f>
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
IF(E36="","",C35+1)</f>
        <v/>
      </c>
      <c r="D36" s="652"/>
      <c r="E36" s="653" t="str">
        <f>
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
IF(W36="","",U35+1)</f>
        <v>
4</v>
      </c>
      <c r="V36" s="652"/>
      <c r="W36" s="653" t="str">
        <f>
IF('各会計、関係団体の財政状況及び健全化判断比率'!B30="","",'各会計、関係団体の財政状況及び健全化判断比率'!B30)</f>
        <v>
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
8</v>
      </c>
      <c r="BX36" s="652"/>
      <c r="BY36" s="653" t="str">
        <f>
IF('各会計、関係団体の財政状況及び健全化判断比率'!B70="","",'各会計、関係団体の財政状況及び健全化判断比率'!B70)</f>
        <v>
阿伎留病院企業団</v>
      </c>
      <c r="BZ36" s="653"/>
      <c r="CA36" s="653"/>
      <c r="CB36" s="653"/>
      <c r="CC36" s="653"/>
      <c r="CD36" s="653"/>
      <c r="CE36" s="653"/>
      <c r="CF36" s="653"/>
      <c r="CG36" s="653"/>
      <c r="CH36" s="653"/>
      <c r="CI36" s="653"/>
      <c r="CJ36" s="653"/>
      <c r="CK36" s="653"/>
      <c r="CL36" s="653"/>
      <c r="CM36" s="653"/>
      <c r="CN36" s="213"/>
      <c r="CO36" s="652" t="str">
        <f t="shared" si="3"/>
        <v/>
      </c>
      <c r="CP36" s="652"/>
      <c r="CQ36" s="653" t="str">
        <f>
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
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
IF(E37="","",C36+1)</f>
        <v/>
      </c>
      <c r="D37" s="652"/>
      <c r="E37" s="653" t="str">
        <f>
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
9</v>
      </c>
      <c r="BX37" s="652"/>
      <c r="BY37" s="653" t="str">
        <f>
IF('各会計、関係団体の財政状況及び健全化判断比率'!B71="","",'各会計、関係団体の財政状況及び健全化判断比率'!B71)</f>
        <v>
東京市町村総合事務組合（一般会計）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
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
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
IF(E38="","",C37+1)</f>
        <v/>
      </c>
      <c r="D38" s="652"/>
      <c r="E38" s="653" t="str">
        <f>
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
10</v>
      </c>
      <c r="BX38" s="652"/>
      <c r="BY38" s="653" t="str">
        <f>
IF('各会計、関係団体の財政状況及び健全化判断比率'!B72="","",'各会計、関係団体の財政状況及び健全化判断比率'!B72)</f>
        <v>
東京市町村総合事務組合（交通災害共済事業特別会計）</v>
      </c>
      <c r="BZ38" s="653"/>
      <c r="CA38" s="653"/>
      <c r="CB38" s="653"/>
      <c r="CC38" s="653"/>
      <c r="CD38" s="653"/>
      <c r="CE38" s="653"/>
      <c r="CF38" s="653"/>
      <c r="CG38" s="653"/>
      <c r="CH38" s="653"/>
      <c r="CI38" s="653"/>
      <c r="CJ38" s="653"/>
      <c r="CK38" s="653"/>
      <c r="CL38" s="653"/>
      <c r="CM38" s="653"/>
      <c r="CN38" s="213"/>
      <c r="CO38" s="652" t="str">
        <f t="shared" si="3"/>
        <v/>
      </c>
      <c r="CP38" s="652"/>
      <c r="CQ38" s="653" t="str">
        <f>
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
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
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
11</v>
      </c>
      <c r="BX39" s="652"/>
      <c r="BY39" s="653" t="str">
        <f>
IF('各会計、関係団体の財政状況及び健全化判断比率'!B73="","",'各会計、関係団体の財政状況及び健全化判断比率'!B73)</f>
        <v>
東京都市町村職員退職手当組合</v>
      </c>
      <c r="BZ39" s="653"/>
      <c r="CA39" s="653"/>
      <c r="CB39" s="653"/>
      <c r="CC39" s="653"/>
      <c r="CD39" s="653"/>
      <c r="CE39" s="653"/>
      <c r="CF39" s="653"/>
      <c r="CG39" s="653"/>
      <c r="CH39" s="653"/>
      <c r="CI39" s="653"/>
      <c r="CJ39" s="653"/>
      <c r="CK39" s="653"/>
      <c r="CL39" s="653"/>
      <c r="CM39" s="653"/>
      <c r="CN39" s="213"/>
      <c r="CO39" s="652" t="str">
        <f t="shared" si="3"/>
        <v/>
      </c>
      <c r="CP39" s="652"/>
      <c r="CQ39" s="653" t="str">
        <f>
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
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
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
12</v>
      </c>
      <c r="BX40" s="652"/>
      <c r="BY40" s="653" t="str">
        <f>
IF('各会計、関係団体の財政状況及び健全化判断比率'!B74="","",'各会計、関係団体の財政状況及び健全化判断比率'!B74)</f>
        <v>
東京都町村議会議員公務災害補償等組合</v>
      </c>
      <c r="BZ40" s="653"/>
      <c r="CA40" s="653"/>
      <c r="CB40" s="653"/>
      <c r="CC40" s="653"/>
      <c r="CD40" s="653"/>
      <c r="CE40" s="653"/>
      <c r="CF40" s="653"/>
      <c r="CG40" s="653"/>
      <c r="CH40" s="653"/>
      <c r="CI40" s="653"/>
      <c r="CJ40" s="653"/>
      <c r="CK40" s="653"/>
      <c r="CL40" s="653"/>
      <c r="CM40" s="653"/>
      <c r="CN40" s="213"/>
      <c r="CO40" s="652" t="str">
        <f t="shared" si="3"/>
        <v/>
      </c>
      <c r="CP40" s="652"/>
      <c r="CQ40" s="653" t="str">
        <f>
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
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
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
13</v>
      </c>
      <c r="BX41" s="652"/>
      <c r="BY41" s="653" t="str">
        <f>
IF('各会計、関係団体の財政状況及び健全化判断比率'!B75="","",'各会計、関係団体の財政状況及び健全化判断比率'!B75)</f>
        <v>
東京都後期高齢者医療広域連合(一般会計）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
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
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
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
14</v>
      </c>
      <c r="BX42" s="652"/>
      <c r="BY42" s="653" t="str">
        <f>
IF('各会計、関係団体の財政状況及び健全化判断比率'!B76="","",'各会計、関係団体の財政状況及び健全化判断比率'!B76)</f>
        <v>
東京都後期高齢者医療広域連合(後期高齢者医療特別会計）</v>
      </c>
      <c r="BZ42" s="653"/>
      <c r="CA42" s="653"/>
      <c r="CB42" s="653"/>
      <c r="CC42" s="653"/>
      <c r="CD42" s="653"/>
      <c r="CE42" s="653"/>
      <c r="CF42" s="653"/>
      <c r="CG42" s="653"/>
      <c r="CH42" s="653"/>
      <c r="CI42" s="653"/>
      <c r="CJ42" s="653"/>
      <c r="CK42" s="653"/>
      <c r="CL42" s="653"/>
      <c r="CM42" s="653"/>
      <c r="CN42" s="213"/>
      <c r="CO42" s="652" t="str">
        <f t="shared" si="3"/>
        <v/>
      </c>
      <c r="CP42" s="652"/>
      <c r="CQ42" s="653" t="str">
        <f>
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
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
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
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
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
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
201</v>
      </c>
      <c r="C46" s="185"/>
      <c r="D46" s="185"/>
      <c r="E46" s="185" t="s">
        <v>
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
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
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
205</v>
      </c>
    </row>
    <row r="50" spans="5:5" x14ac:dyDescent="0.2">
      <c r="E50" s="187" t="s">
        <v>
206</v>
      </c>
    </row>
    <row r="51" spans="5:5" x14ac:dyDescent="0.2">
      <c r="E51" s="187" t="s">
        <v>
207</v>
      </c>
    </row>
    <row r="52" spans="5:5" x14ac:dyDescent="0.2">
      <c r="E52" s="187" t="s">
        <v>
208</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TGBG4fk8iGWoULy1XEL9ehUrsf/B0NX+0zX7gg59Y87HUUe+rjcpika2j8PM16iQyv1wqZvx1rEEtZHJuEOpHQ==" saltValue="5B7jNHgegLCf+2zmA/Lly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0</v>
      </c>
      <c r="K32" s="22"/>
      <c r="L32" s="22"/>
      <c r="M32" s="22"/>
      <c r="N32" s="22"/>
      <c r="O32" s="22"/>
      <c r="P32" s="22"/>
    </row>
    <row r="33" spans="1:16" ht="39" customHeight="1" thickBot="1" x14ac:dyDescent="0.25">
      <c r="A33" s="22"/>
      <c r="B33" s="25" t="s">
        <v>
6</v>
      </c>
      <c r="C33" s="26"/>
      <c r="D33" s="26"/>
      <c r="E33" s="27" t="s">
        <v>
2</v>
      </c>
      <c r="F33" s="28" t="s">
        <v>
541</v>
      </c>
      <c r="G33" s="29" t="s">
        <v>
542</v>
      </c>
      <c r="H33" s="29" t="s">
        <v>
543</v>
      </c>
      <c r="I33" s="29" t="s">
        <v>
544</v>
      </c>
      <c r="J33" s="30" t="s">
        <v>
545</v>
      </c>
      <c r="K33" s="22"/>
      <c r="L33" s="22"/>
      <c r="M33" s="22"/>
      <c r="N33" s="22"/>
      <c r="O33" s="22"/>
      <c r="P33" s="22"/>
    </row>
    <row r="34" spans="1:16" ht="39" customHeight="1" x14ac:dyDescent="0.2">
      <c r="A34" s="22"/>
      <c r="B34" s="31"/>
      <c r="C34" s="1244" t="s">
        <v>
547</v>
      </c>
      <c r="D34" s="1244"/>
      <c r="E34" s="1245"/>
      <c r="F34" s="32">
        <v>
5.54</v>
      </c>
      <c r="G34" s="33">
        <v>
5.8</v>
      </c>
      <c r="H34" s="33">
        <v>
5.79</v>
      </c>
      <c r="I34" s="33">
        <v>
9.41</v>
      </c>
      <c r="J34" s="34">
        <v>
5.5</v>
      </c>
      <c r="K34" s="22"/>
      <c r="L34" s="22"/>
      <c r="M34" s="22"/>
      <c r="N34" s="22"/>
      <c r="O34" s="22"/>
      <c r="P34" s="22"/>
    </row>
    <row r="35" spans="1:16" ht="39" customHeight="1" x14ac:dyDescent="0.2">
      <c r="A35" s="22"/>
      <c r="B35" s="35"/>
      <c r="C35" s="1238" t="s">
        <v>
548</v>
      </c>
      <c r="D35" s="1239"/>
      <c r="E35" s="1240"/>
      <c r="F35" s="36">
        <v>
0.83</v>
      </c>
      <c r="G35" s="37">
        <v>
1.34</v>
      </c>
      <c r="H35" s="37">
        <v>
1.23</v>
      </c>
      <c r="I35" s="37">
        <v>
1.66</v>
      </c>
      <c r="J35" s="38">
        <v>
2.5499999999999998</v>
      </c>
      <c r="K35" s="22"/>
      <c r="L35" s="22"/>
      <c r="M35" s="22"/>
      <c r="N35" s="22"/>
      <c r="O35" s="22"/>
      <c r="P35" s="22"/>
    </row>
    <row r="36" spans="1:16" ht="39" customHeight="1" x14ac:dyDescent="0.2">
      <c r="A36" s="22"/>
      <c r="B36" s="35"/>
      <c r="C36" s="1238" t="s">
        <v>
549</v>
      </c>
      <c r="D36" s="1239"/>
      <c r="E36" s="1240"/>
      <c r="F36" s="36">
        <v>
1.83</v>
      </c>
      <c r="G36" s="37">
        <v>
2.2999999999999998</v>
      </c>
      <c r="H36" s="37">
        <v>
1.51</v>
      </c>
      <c r="I36" s="37">
        <v>
1.43</v>
      </c>
      <c r="J36" s="38">
        <v>
0.75</v>
      </c>
      <c r="K36" s="22"/>
      <c r="L36" s="22"/>
      <c r="M36" s="22"/>
      <c r="N36" s="22"/>
      <c r="O36" s="22"/>
      <c r="P36" s="22"/>
    </row>
    <row r="37" spans="1:16" ht="39" customHeight="1" x14ac:dyDescent="0.2">
      <c r="A37" s="22"/>
      <c r="B37" s="35"/>
      <c r="C37" s="1238" t="s">
        <v>
550</v>
      </c>
      <c r="D37" s="1239"/>
      <c r="E37" s="1240"/>
      <c r="F37" s="36">
        <v>
0.87</v>
      </c>
      <c r="G37" s="37">
        <v>
0.7</v>
      </c>
      <c r="H37" s="37">
        <v>
0.46</v>
      </c>
      <c r="I37" s="37">
        <v>
0.35</v>
      </c>
      <c r="J37" s="38">
        <v>
0.54</v>
      </c>
      <c r="K37" s="22"/>
      <c r="L37" s="22"/>
      <c r="M37" s="22"/>
      <c r="N37" s="22"/>
      <c r="O37" s="22"/>
      <c r="P37" s="22"/>
    </row>
    <row r="38" spans="1:16" ht="39" customHeight="1" x14ac:dyDescent="0.2">
      <c r="A38" s="22"/>
      <c r="B38" s="35"/>
      <c r="C38" s="1238" t="s">
        <v>
551</v>
      </c>
      <c r="D38" s="1239"/>
      <c r="E38" s="1240"/>
      <c r="F38" s="36">
        <v>
0.13</v>
      </c>
      <c r="G38" s="37">
        <v>
0.1</v>
      </c>
      <c r="H38" s="37">
        <v>
0.12</v>
      </c>
      <c r="I38" s="37">
        <v>
0.11</v>
      </c>
      <c r="J38" s="38">
        <v>
0.16</v>
      </c>
      <c r="K38" s="22"/>
      <c r="L38" s="22"/>
      <c r="M38" s="22"/>
      <c r="N38" s="22"/>
      <c r="O38" s="22"/>
      <c r="P38" s="22"/>
    </row>
    <row r="39" spans="1:16" ht="39" customHeight="1" x14ac:dyDescent="0.2">
      <c r="A39" s="22"/>
      <c r="B39" s="35"/>
      <c r="C39" s="1238"/>
      <c r="D39" s="1239"/>
      <c r="E39" s="1240"/>
      <c r="F39" s="36"/>
      <c r="G39" s="37"/>
      <c r="H39" s="37"/>
      <c r="I39" s="37"/>
      <c r="J39" s="38"/>
      <c r="K39" s="22"/>
      <c r="L39" s="22"/>
      <c r="M39" s="22"/>
      <c r="N39" s="22"/>
      <c r="O39" s="22"/>
      <c r="P39" s="22"/>
    </row>
    <row r="40" spans="1:16" ht="39" customHeight="1" x14ac:dyDescent="0.2">
      <c r="A40" s="22"/>
      <c r="B40" s="35"/>
      <c r="C40" s="1238"/>
      <c r="D40" s="1239"/>
      <c r="E40" s="1240"/>
      <c r="F40" s="36"/>
      <c r="G40" s="37"/>
      <c r="H40" s="37"/>
      <c r="I40" s="37"/>
      <c r="J40" s="38"/>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
552</v>
      </c>
      <c r="D42" s="1239"/>
      <c r="E42" s="1240"/>
      <c r="F42" s="36" t="s">
        <v>
500</v>
      </c>
      <c r="G42" s="37" t="s">
        <v>
500</v>
      </c>
      <c r="H42" s="37" t="s">
        <v>
500</v>
      </c>
      <c r="I42" s="37" t="s">
        <v>
500</v>
      </c>
      <c r="J42" s="38" t="s">
        <v>
500</v>
      </c>
      <c r="K42" s="22"/>
      <c r="L42" s="22"/>
      <c r="M42" s="22"/>
      <c r="N42" s="22"/>
      <c r="O42" s="22"/>
      <c r="P42" s="22"/>
    </row>
    <row r="43" spans="1:16" ht="39" customHeight="1" thickBot="1" x14ac:dyDescent="0.25">
      <c r="A43" s="22"/>
      <c r="B43" s="40"/>
      <c r="C43" s="1241" t="s">
        <v>
553</v>
      </c>
      <c r="D43" s="1242"/>
      <c r="E43" s="1243"/>
      <c r="F43" s="41" t="s">
        <v>
500</v>
      </c>
      <c r="G43" s="42" t="s">
        <v>
500</v>
      </c>
      <c r="H43" s="42" t="s">
        <v>
500</v>
      </c>
      <c r="I43" s="42" t="s">
        <v>
500</v>
      </c>
      <c r="J43" s="43" t="s">
        <v>
500</v>
      </c>
      <c r="K43" s="22"/>
      <c r="L43" s="22"/>
      <c r="M43" s="22"/>
      <c r="N43" s="22"/>
      <c r="O43" s="22"/>
      <c r="P43" s="22"/>
    </row>
    <row r="44" spans="1:16" ht="39" customHeight="1" x14ac:dyDescent="0.2">
      <c r="A44" s="22"/>
      <c r="B44" s="44" t="s">
        <v>
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5YMCUUcwObFTqksQ2D5kE2ZlGL+QyK72dwcfzSVhvjb++DaPRTDyKyigvymOXMNFlPnIuLBsE41zgfT42cZIvg==" saltValue="YHj0mfx2/xGXHThTO5MU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x14ac:dyDescent="0.25">
      <c r="A44" s="48"/>
      <c r="B44" s="51" t="s">
        <v>
9</v>
      </c>
      <c r="C44" s="52"/>
      <c r="D44" s="52"/>
      <c r="E44" s="53"/>
      <c r="F44" s="53"/>
      <c r="G44" s="53"/>
      <c r="H44" s="53"/>
      <c r="I44" s="53"/>
      <c r="J44" s="54" t="s">
        <v>
2</v>
      </c>
      <c r="K44" s="55" t="s">
        <v>
541</v>
      </c>
      <c r="L44" s="56" t="s">
        <v>
542</v>
      </c>
      <c r="M44" s="56" t="s">
        <v>
543</v>
      </c>
      <c r="N44" s="56" t="s">
        <v>
544</v>
      </c>
      <c r="O44" s="57" t="s">
        <v>
545</v>
      </c>
      <c r="P44" s="48"/>
      <c r="Q44" s="48"/>
      <c r="R44" s="48"/>
      <c r="S44" s="48"/>
      <c r="T44" s="48"/>
      <c r="U44" s="48"/>
    </row>
    <row r="45" spans="1:21" ht="30.75" customHeight="1" x14ac:dyDescent="0.2">
      <c r="A45" s="48"/>
      <c r="B45" s="1246" t="s">
        <v>
10</v>
      </c>
      <c r="C45" s="1247"/>
      <c r="D45" s="58"/>
      <c r="E45" s="1252" t="s">
        <v>
11</v>
      </c>
      <c r="F45" s="1252"/>
      <c r="G45" s="1252"/>
      <c r="H45" s="1252"/>
      <c r="I45" s="1252"/>
      <c r="J45" s="1253"/>
      <c r="K45" s="59">
        <v>
613</v>
      </c>
      <c r="L45" s="60">
        <v>
562</v>
      </c>
      <c r="M45" s="60">
        <v>
563</v>
      </c>
      <c r="N45" s="60">
        <v>
510</v>
      </c>
      <c r="O45" s="61">
        <v>
531</v>
      </c>
      <c r="P45" s="48"/>
      <c r="Q45" s="48"/>
      <c r="R45" s="48"/>
      <c r="S45" s="48"/>
      <c r="T45" s="48"/>
      <c r="U45" s="48"/>
    </row>
    <row r="46" spans="1:21" ht="30.75" customHeight="1" x14ac:dyDescent="0.2">
      <c r="A46" s="48"/>
      <c r="B46" s="1248"/>
      <c r="C46" s="1249"/>
      <c r="D46" s="62"/>
      <c r="E46" s="1254" t="s">
        <v>
12</v>
      </c>
      <c r="F46" s="1254"/>
      <c r="G46" s="1254"/>
      <c r="H46" s="1254"/>
      <c r="I46" s="1254"/>
      <c r="J46" s="1255"/>
      <c r="K46" s="63" t="s">
        <v>
500</v>
      </c>
      <c r="L46" s="64" t="s">
        <v>
500</v>
      </c>
      <c r="M46" s="64" t="s">
        <v>
500</v>
      </c>
      <c r="N46" s="64" t="s">
        <v>
500</v>
      </c>
      <c r="O46" s="65" t="s">
        <v>
500</v>
      </c>
      <c r="P46" s="48"/>
      <c r="Q46" s="48"/>
      <c r="R46" s="48"/>
      <c r="S46" s="48"/>
      <c r="T46" s="48"/>
      <c r="U46" s="48"/>
    </row>
    <row r="47" spans="1:21" ht="30.75" customHeight="1" x14ac:dyDescent="0.2">
      <c r="A47" s="48"/>
      <c r="B47" s="1248"/>
      <c r="C47" s="1249"/>
      <c r="D47" s="62"/>
      <c r="E47" s="1254" t="s">
        <v>
13</v>
      </c>
      <c r="F47" s="1254"/>
      <c r="G47" s="1254"/>
      <c r="H47" s="1254"/>
      <c r="I47" s="1254"/>
      <c r="J47" s="1255"/>
      <c r="K47" s="63" t="s">
        <v>
500</v>
      </c>
      <c r="L47" s="64" t="s">
        <v>
500</v>
      </c>
      <c r="M47" s="64" t="s">
        <v>
500</v>
      </c>
      <c r="N47" s="64" t="s">
        <v>
500</v>
      </c>
      <c r="O47" s="65" t="s">
        <v>
500</v>
      </c>
      <c r="P47" s="48"/>
      <c r="Q47" s="48"/>
      <c r="R47" s="48"/>
      <c r="S47" s="48"/>
      <c r="T47" s="48"/>
      <c r="U47" s="48"/>
    </row>
    <row r="48" spans="1:21" ht="30.75" customHeight="1" x14ac:dyDescent="0.2">
      <c r="A48" s="48"/>
      <c r="B48" s="1248"/>
      <c r="C48" s="1249"/>
      <c r="D48" s="62"/>
      <c r="E48" s="1254" t="s">
        <v>
14</v>
      </c>
      <c r="F48" s="1254"/>
      <c r="G48" s="1254"/>
      <c r="H48" s="1254"/>
      <c r="I48" s="1254"/>
      <c r="J48" s="1255"/>
      <c r="K48" s="63">
        <v>
331</v>
      </c>
      <c r="L48" s="64">
        <v>
357</v>
      </c>
      <c r="M48" s="64">
        <v>
343</v>
      </c>
      <c r="N48" s="64">
        <v>
364</v>
      </c>
      <c r="O48" s="65">
        <v>
364</v>
      </c>
      <c r="P48" s="48"/>
      <c r="Q48" s="48"/>
      <c r="R48" s="48"/>
      <c r="S48" s="48"/>
      <c r="T48" s="48"/>
      <c r="U48" s="48"/>
    </row>
    <row r="49" spans="1:21" ht="30.75" customHeight="1" x14ac:dyDescent="0.2">
      <c r="A49" s="48"/>
      <c r="B49" s="1248"/>
      <c r="C49" s="1249"/>
      <c r="D49" s="62"/>
      <c r="E49" s="1254" t="s">
        <v>
15</v>
      </c>
      <c r="F49" s="1254"/>
      <c r="G49" s="1254"/>
      <c r="H49" s="1254"/>
      <c r="I49" s="1254"/>
      <c r="J49" s="1255"/>
      <c r="K49" s="63">
        <v>
90</v>
      </c>
      <c r="L49" s="64">
        <v>
117</v>
      </c>
      <c r="M49" s="64">
        <v>
122</v>
      </c>
      <c r="N49" s="64">
        <v>
137</v>
      </c>
      <c r="O49" s="65">
        <v>
138</v>
      </c>
      <c r="P49" s="48"/>
      <c r="Q49" s="48"/>
      <c r="R49" s="48"/>
      <c r="S49" s="48"/>
      <c r="T49" s="48"/>
      <c r="U49" s="48"/>
    </row>
    <row r="50" spans="1:21" ht="30.75" customHeight="1" x14ac:dyDescent="0.2">
      <c r="A50" s="48"/>
      <c r="B50" s="1248"/>
      <c r="C50" s="1249"/>
      <c r="D50" s="62"/>
      <c r="E50" s="1254" t="s">
        <v>
16</v>
      </c>
      <c r="F50" s="1254"/>
      <c r="G50" s="1254"/>
      <c r="H50" s="1254"/>
      <c r="I50" s="1254"/>
      <c r="J50" s="1255"/>
      <c r="K50" s="63">
        <v>
0</v>
      </c>
      <c r="L50" s="64">
        <v>
0</v>
      </c>
      <c r="M50" s="64">
        <v>
0</v>
      </c>
      <c r="N50" s="64" t="s">
        <v>
500</v>
      </c>
      <c r="O50" s="65" t="s">
        <v>
500</v>
      </c>
      <c r="P50" s="48"/>
      <c r="Q50" s="48"/>
      <c r="R50" s="48"/>
      <c r="S50" s="48"/>
      <c r="T50" s="48"/>
      <c r="U50" s="48"/>
    </row>
    <row r="51" spans="1:21" ht="30.75" customHeight="1" x14ac:dyDescent="0.2">
      <c r="A51" s="48"/>
      <c r="B51" s="1250"/>
      <c r="C51" s="1251"/>
      <c r="D51" s="66"/>
      <c r="E51" s="1254" t="s">
        <v>
17</v>
      </c>
      <c r="F51" s="1254"/>
      <c r="G51" s="1254"/>
      <c r="H51" s="1254"/>
      <c r="I51" s="1254"/>
      <c r="J51" s="1255"/>
      <c r="K51" s="63" t="s">
        <v>
500</v>
      </c>
      <c r="L51" s="64" t="s">
        <v>
500</v>
      </c>
      <c r="M51" s="64" t="s">
        <v>
500</v>
      </c>
      <c r="N51" s="64" t="s">
        <v>
500</v>
      </c>
      <c r="O51" s="65" t="s">
        <v>
500</v>
      </c>
      <c r="P51" s="48"/>
      <c r="Q51" s="48"/>
      <c r="R51" s="48"/>
      <c r="S51" s="48"/>
      <c r="T51" s="48"/>
      <c r="U51" s="48"/>
    </row>
    <row r="52" spans="1:21" ht="30.75" customHeight="1" x14ac:dyDescent="0.2">
      <c r="A52" s="48"/>
      <c r="B52" s="1256" t="s">
        <v>
18</v>
      </c>
      <c r="C52" s="1257"/>
      <c r="D52" s="66"/>
      <c r="E52" s="1254" t="s">
        <v>
19</v>
      </c>
      <c r="F52" s="1254"/>
      <c r="G52" s="1254"/>
      <c r="H52" s="1254"/>
      <c r="I52" s="1254"/>
      <c r="J52" s="1255"/>
      <c r="K52" s="63">
        <v>
811</v>
      </c>
      <c r="L52" s="64">
        <v>
780</v>
      </c>
      <c r="M52" s="64">
        <v>
796</v>
      </c>
      <c r="N52" s="64">
        <v>
851</v>
      </c>
      <c r="O52" s="65">
        <v>
855</v>
      </c>
      <c r="P52" s="48"/>
      <c r="Q52" s="48"/>
      <c r="R52" s="48"/>
      <c r="S52" s="48"/>
      <c r="T52" s="48"/>
      <c r="U52" s="48"/>
    </row>
    <row r="53" spans="1:21" ht="30.75" customHeight="1" thickBot="1" x14ac:dyDescent="0.25">
      <c r="A53" s="48"/>
      <c r="B53" s="1258" t="s">
        <v>
20</v>
      </c>
      <c r="C53" s="1259"/>
      <c r="D53" s="67"/>
      <c r="E53" s="1260" t="s">
        <v>
21</v>
      </c>
      <c r="F53" s="1260"/>
      <c r="G53" s="1260"/>
      <c r="H53" s="1260"/>
      <c r="I53" s="1260"/>
      <c r="J53" s="1261"/>
      <c r="K53" s="68">
        <v>
223</v>
      </c>
      <c r="L53" s="69">
        <v>
256</v>
      </c>
      <c r="M53" s="69">
        <v>
232</v>
      </c>
      <c r="N53" s="69">
        <v>
160</v>
      </c>
      <c r="O53" s="70">
        <v>
178</v>
      </c>
      <c r="P53" s="48"/>
      <c r="Q53" s="48"/>
      <c r="R53" s="48"/>
      <c r="S53" s="48"/>
      <c r="T53" s="48"/>
      <c r="U53" s="48"/>
    </row>
    <row r="54" spans="1:21" ht="24" customHeight="1" x14ac:dyDescent="0.2">
      <c r="A54" s="48"/>
      <c r="B54" s="71" t="s">
        <v>
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
2</v>
      </c>
      <c r="K56" s="79" t="s">
        <v>
554</v>
      </c>
      <c r="L56" s="80" t="s">
        <v>
555</v>
      </c>
      <c r="M56" s="80" t="s">
        <v>
556</v>
      </c>
      <c r="N56" s="80" t="s">
        <v>
557</v>
      </c>
      <c r="O56" s="81" t="s">
        <v>
558</v>
      </c>
      <c r="P56" s="48"/>
      <c r="Q56" s="48"/>
      <c r="R56" s="48"/>
      <c r="S56" s="48"/>
      <c r="T56" s="48"/>
      <c r="U56" s="48"/>
    </row>
    <row r="57" spans="1:21" ht="31.5" customHeight="1" x14ac:dyDescent="0.2">
      <c r="B57" s="1262" t="s">
        <v>
24</v>
      </c>
      <c r="C57" s="1263"/>
      <c r="D57" s="1266" t="s">
        <v>
25</v>
      </c>
      <c r="E57" s="1267"/>
      <c r="F57" s="1267"/>
      <c r="G57" s="1267"/>
      <c r="H57" s="1267"/>
      <c r="I57" s="1267"/>
      <c r="J57" s="1268"/>
      <c r="K57" s="82" t="s">
        <v>
574</v>
      </c>
      <c r="L57" s="83" t="s">
        <v>
575</v>
      </c>
      <c r="M57" s="83" t="s">
        <v>
575</v>
      </c>
      <c r="N57" s="83" t="s">
        <v>
576</v>
      </c>
      <c r="O57" s="84" t="s">
        <v>
575</v>
      </c>
    </row>
    <row r="58" spans="1:21" ht="31.5" customHeight="1" thickBot="1" x14ac:dyDescent="0.25">
      <c r="B58" s="1264"/>
      <c r="C58" s="1265"/>
      <c r="D58" s="1269" t="s">
        <v>
26</v>
      </c>
      <c r="E58" s="1270"/>
      <c r="F58" s="1270"/>
      <c r="G58" s="1270"/>
      <c r="H58" s="1270"/>
      <c r="I58" s="1270"/>
      <c r="J58" s="1271"/>
      <c r="K58" s="85" t="s">
        <v>
575</v>
      </c>
      <c r="L58" s="86" t="s">
        <v>
577</v>
      </c>
      <c r="M58" s="86" t="s">
        <v>
575</v>
      </c>
      <c r="N58" s="86" t="s">
        <v>
575</v>
      </c>
      <c r="O58" s="87" t="s">
        <v>
575</v>
      </c>
    </row>
    <row r="59" spans="1:21" ht="24" customHeight="1" x14ac:dyDescent="0.2">
      <c r="B59" s="88"/>
      <c r="C59" s="88"/>
      <c r="D59" s="89" t="s">
        <v>
27</v>
      </c>
      <c r="E59" s="90"/>
      <c r="F59" s="90"/>
      <c r="G59" s="90"/>
      <c r="H59" s="90"/>
      <c r="I59" s="90"/>
      <c r="J59" s="90"/>
      <c r="K59" s="90"/>
      <c r="L59" s="90"/>
      <c r="M59" s="90"/>
      <c r="N59" s="90"/>
      <c r="O59" s="90"/>
    </row>
    <row r="60" spans="1:21" ht="24" customHeight="1" x14ac:dyDescent="0.2">
      <c r="B60" s="91"/>
      <c r="C60" s="91"/>
      <c r="D60" s="89" t="s">
        <v>
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5uV6Jv91gYQ/91a7qN2B7V+7Xuvw9RxtRWg0zZvtf/+Dry4ne4KftCVRWOHO8qnf87vgCTfKjZDWPgaFFDnYQ==" saltValue="NRJTNumbVrbLoj5flDmQq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
8</v>
      </c>
    </row>
    <row r="40" spans="2:13" ht="27.75" customHeight="1" thickBot="1" x14ac:dyDescent="0.25">
      <c r="B40" s="94" t="s">
        <v>
9</v>
      </c>
      <c r="C40" s="95"/>
      <c r="D40" s="95"/>
      <c r="E40" s="96"/>
      <c r="F40" s="96"/>
      <c r="G40" s="96"/>
      <c r="H40" s="97" t="s">
        <v>
2</v>
      </c>
      <c r="I40" s="98" t="s">
        <v>
541</v>
      </c>
      <c r="J40" s="99" t="s">
        <v>
542</v>
      </c>
      <c r="K40" s="99" t="s">
        <v>
543</v>
      </c>
      <c r="L40" s="99" t="s">
        <v>
544</v>
      </c>
      <c r="M40" s="100" t="s">
        <v>
545</v>
      </c>
    </row>
    <row r="41" spans="2:13" ht="27.75" customHeight="1" x14ac:dyDescent="0.2">
      <c r="B41" s="1272" t="s">
        <v>
29</v>
      </c>
      <c r="C41" s="1273"/>
      <c r="D41" s="101"/>
      <c r="E41" s="1278" t="s">
        <v>
30</v>
      </c>
      <c r="F41" s="1278"/>
      <c r="G41" s="1278"/>
      <c r="H41" s="1279"/>
      <c r="I41" s="102">
        <v>
6067</v>
      </c>
      <c r="J41" s="103">
        <v>
6005</v>
      </c>
      <c r="K41" s="103">
        <v>
5933</v>
      </c>
      <c r="L41" s="103">
        <v>
5927</v>
      </c>
      <c r="M41" s="104">
        <v>
5879</v>
      </c>
    </row>
    <row r="42" spans="2:13" ht="27.75" customHeight="1" x14ac:dyDescent="0.2">
      <c r="B42" s="1274"/>
      <c r="C42" s="1275"/>
      <c r="D42" s="105"/>
      <c r="E42" s="1280" t="s">
        <v>
31</v>
      </c>
      <c r="F42" s="1280"/>
      <c r="G42" s="1280"/>
      <c r="H42" s="1281"/>
      <c r="I42" s="106">
        <v>
218</v>
      </c>
      <c r="J42" s="107">
        <v>
122</v>
      </c>
      <c r="K42" s="107" t="s">
        <v>
500</v>
      </c>
      <c r="L42" s="107" t="s">
        <v>
500</v>
      </c>
      <c r="M42" s="108" t="s">
        <v>
500</v>
      </c>
    </row>
    <row r="43" spans="2:13" ht="27.75" customHeight="1" x14ac:dyDescent="0.2">
      <c r="B43" s="1274"/>
      <c r="C43" s="1275"/>
      <c r="D43" s="105"/>
      <c r="E43" s="1280" t="s">
        <v>
32</v>
      </c>
      <c r="F43" s="1280"/>
      <c r="G43" s="1280"/>
      <c r="H43" s="1281"/>
      <c r="I43" s="106">
        <v>
3346</v>
      </c>
      <c r="J43" s="107">
        <v>
3196</v>
      </c>
      <c r="K43" s="107">
        <v>
3068</v>
      </c>
      <c r="L43" s="107">
        <v>
2978</v>
      </c>
      <c r="M43" s="108">
        <v>
2825</v>
      </c>
    </row>
    <row r="44" spans="2:13" ht="27.75" customHeight="1" x14ac:dyDescent="0.2">
      <c r="B44" s="1274"/>
      <c r="C44" s="1275"/>
      <c r="D44" s="105"/>
      <c r="E44" s="1280" t="s">
        <v>
33</v>
      </c>
      <c r="F44" s="1280"/>
      <c r="G44" s="1280"/>
      <c r="H44" s="1281"/>
      <c r="I44" s="106">
        <v>
2059</v>
      </c>
      <c r="J44" s="107">
        <v>
2035</v>
      </c>
      <c r="K44" s="107">
        <v>
1883</v>
      </c>
      <c r="L44" s="107">
        <v>
1881</v>
      </c>
      <c r="M44" s="108">
        <v>
1788</v>
      </c>
    </row>
    <row r="45" spans="2:13" ht="27.75" customHeight="1" x14ac:dyDescent="0.2">
      <c r="B45" s="1274"/>
      <c r="C45" s="1275"/>
      <c r="D45" s="105"/>
      <c r="E45" s="1280" t="s">
        <v>
34</v>
      </c>
      <c r="F45" s="1280"/>
      <c r="G45" s="1280"/>
      <c r="H45" s="1281"/>
      <c r="I45" s="106">
        <v>
833</v>
      </c>
      <c r="J45" s="107">
        <v>
726</v>
      </c>
      <c r="K45" s="107">
        <v>
688</v>
      </c>
      <c r="L45" s="107">
        <v>
751</v>
      </c>
      <c r="M45" s="108">
        <v>
740</v>
      </c>
    </row>
    <row r="46" spans="2:13" ht="27.75" customHeight="1" x14ac:dyDescent="0.2">
      <c r="B46" s="1274"/>
      <c r="C46" s="1275"/>
      <c r="D46" s="109"/>
      <c r="E46" s="1280" t="s">
        <v>
35</v>
      </c>
      <c r="F46" s="1280"/>
      <c r="G46" s="1280"/>
      <c r="H46" s="1281"/>
      <c r="I46" s="106" t="s">
        <v>
500</v>
      </c>
      <c r="J46" s="107" t="s">
        <v>
500</v>
      </c>
      <c r="K46" s="107" t="s">
        <v>
500</v>
      </c>
      <c r="L46" s="107" t="s">
        <v>
500</v>
      </c>
      <c r="M46" s="108" t="s">
        <v>
500</v>
      </c>
    </row>
    <row r="47" spans="2:13" ht="27.75" customHeight="1" x14ac:dyDescent="0.2">
      <c r="B47" s="1274"/>
      <c r="C47" s="1275"/>
      <c r="D47" s="110"/>
      <c r="E47" s="1282" t="s">
        <v>
36</v>
      </c>
      <c r="F47" s="1283"/>
      <c r="G47" s="1283"/>
      <c r="H47" s="1284"/>
      <c r="I47" s="106" t="s">
        <v>
500</v>
      </c>
      <c r="J47" s="107" t="s">
        <v>
500</v>
      </c>
      <c r="K47" s="107" t="s">
        <v>
500</v>
      </c>
      <c r="L47" s="107" t="s">
        <v>
500</v>
      </c>
      <c r="M47" s="108" t="s">
        <v>
500</v>
      </c>
    </row>
    <row r="48" spans="2:13" ht="27.75" customHeight="1" x14ac:dyDescent="0.2">
      <c r="B48" s="1274"/>
      <c r="C48" s="1275"/>
      <c r="D48" s="105"/>
      <c r="E48" s="1280" t="s">
        <v>
37</v>
      </c>
      <c r="F48" s="1280"/>
      <c r="G48" s="1280"/>
      <c r="H48" s="1281"/>
      <c r="I48" s="106" t="s">
        <v>
500</v>
      </c>
      <c r="J48" s="107" t="s">
        <v>
500</v>
      </c>
      <c r="K48" s="107" t="s">
        <v>
500</v>
      </c>
      <c r="L48" s="107" t="s">
        <v>
500</v>
      </c>
      <c r="M48" s="108" t="s">
        <v>
500</v>
      </c>
    </row>
    <row r="49" spans="2:13" ht="27.75" customHeight="1" x14ac:dyDescent="0.2">
      <c r="B49" s="1276"/>
      <c r="C49" s="1277"/>
      <c r="D49" s="105"/>
      <c r="E49" s="1280" t="s">
        <v>
38</v>
      </c>
      <c r="F49" s="1280"/>
      <c r="G49" s="1280"/>
      <c r="H49" s="1281"/>
      <c r="I49" s="106" t="s">
        <v>
500</v>
      </c>
      <c r="J49" s="107" t="s">
        <v>
500</v>
      </c>
      <c r="K49" s="107" t="s">
        <v>
500</v>
      </c>
      <c r="L49" s="107" t="s">
        <v>
500</v>
      </c>
      <c r="M49" s="108" t="s">
        <v>
500</v>
      </c>
    </row>
    <row r="50" spans="2:13" ht="27.75" customHeight="1" x14ac:dyDescent="0.2">
      <c r="B50" s="1285" t="s">
        <v>
39</v>
      </c>
      <c r="C50" s="1286"/>
      <c r="D50" s="111"/>
      <c r="E50" s="1280" t="s">
        <v>
40</v>
      </c>
      <c r="F50" s="1280"/>
      <c r="G50" s="1280"/>
      <c r="H50" s="1281"/>
      <c r="I50" s="106">
        <v>
1727</v>
      </c>
      <c r="J50" s="107">
        <v>
1952</v>
      </c>
      <c r="K50" s="107">
        <v>
1853</v>
      </c>
      <c r="L50" s="107">
        <v>
1981</v>
      </c>
      <c r="M50" s="108">
        <v>
2276</v>
      </c>
    </row>
    <row r="51" spans="2:13" ht="27.75" customHeight="1" x14ac:dyDescent="0.2">
      <c r="B51" s="1274"/>
      <c r="C51" s="1275"/>
      <c r="D51" s="105"/>
      <c r="E51" s="1280" t="s">
        <v>
41</v>
      </c>
      <c r="F51" s="1280"/>
      <c r="G51" s="1280"/>
      <c r="H51" s="1281"/>
      <c r="I51" s="106">
        <v>
2078</v>
      </c>
      <c r="J51" s="107">
        <v>
1939</v>
      </c>
      <c r="K51" s="107">
        <v>
1842</v>
      </c>
      <c r="L51" s="107">
        <v>
1817</v>
      </c>
      <c r="M51" s="108">
        <v>
1774</v>
      </c>
    </row>
    <row r="52" spans="2:13" ht="27.75" customHeight="1" x14ac:dyDescent="0.2">
      <c r="B52" s="1276"/>
      <c r="C52" s="1277"/>
      <c r="D52" s="105"/>
      <c r="E52" s="1280" t="s">
        <v>
42</v>
      </c>
      <c r="F52" s="1280"/>
      <c r="G52" s="1280"/>
      <c r="H52" s="1281"/>
      <c r="I52" s="106">
        <v>
7848</v>
      </c>
      <c r="J52" s="107">
        <v>
7792</v>
      </c>
      <c r="K52" s="107">
        <v>
7682</v>
      </c>
      <c r="L52" s="107">
        <v>
7623</v>
      </c>
      <c r="M52" s="108">
        <v>
7541</v>
      </c>
    </row>
    <row r="53" spans="2:13" ht="27.75" customHeight="1" thickBot="1" x14ac:dyDescent="0.25">
      <c r="B53" s="1287" t="s">
        <v>
43</v>
      </c>
      <c r="C53" s="1288"/>
      <c r="D53" s="112"/>
      <c r="E53" s="1289" t="s">
        <v>
44</v>
      </c>
      <c r="F53" s="1289"/>
      <c r="G53" s="1289"/>
      <c r="H53" s="1290"/>
      <c r="I53" s="113">
        <v>
869</v>
      </c>
      <c r="J53" s="114">
        <v>
401</v>
      </c>
      <c r="K53" s="114">
        <v>
195</v>
      </c>
      <c r="L53" s="114">
        <v>
116</v>
      </c>
      <c r="M53" s="115">
        <v>
-359</v>
      </c>
    </row>
    <row r="54" spans="2:13" ht="27.75" customHeight="1" x14ac:dyDescent="0.2">
      <c r="B54" s="116" t="s">
        <v>
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e/DSHHpQdwrjPk1FNXVIud6ONpSbMS8V45bnp+QNnBleP6bPTZwN2HjBaugYhsvMfe8FHCgfRhOzcjem6wG3gQ==" saltValue="RGUZwZoz5trs4yWvGG/Rk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C55" sqref="C55:E55"/>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
46</v>
      </c>
    </row>
    <row r="54" spans="2:8" ht="29.25" customHeight="1" thickBot="1" x14ac:dyDescent="0.3">
      <c r="B54" s="121" t="s">
        <v>
1</v>
      </c>
      <c r="C54" s="122"/>
      <c r="D54" s="122"/>
      <c r="E54" s="123" t="s">
        <v>
2</v>
      </c>
      <c r="F54" s="124" t="s">
        <v>
543</v>
      </c>
      <c r="G54" s="124" t="s">
        <v>
544</v>
      </c>
      <c r="H54" s="125" t="s">
        <v>
545</v>
      </c>
    </row>
    <row r="55" spans="2:8" ht="52.5" customHeight="1" x14ac:dyDescent="0.2">
      <c r="B55" s="126"/>
      <c r="C55" s="1299" t="s">
        <v>
47</v>
      </c>
      <c r="D55" s="1299"/>
      <c r="E55" s="1300"/>
      <c r="F55" s="127">
        <v>
1191</v>
      </c>
      <c r="G55" s="127">
        <v>
1301</v>
      </c>
      <c r="H55" s="128">
        <v>
1484</v>
      </c>
    </row>
    <row r="56" spans="2:8" ht="52.5" customHeight="1" x14ac:dyDescent="0.2">
      <c r="B56" s="129"/>
      <c r="C56" s="1301" t="s">
        <v>
48</v>
      </c>
      <c r="D56" s="1301"/>
      <c r="E56" s="1302"/>
      <c r="F56" s="130">
        <v>
163</v>
      </c>
      <c r="G56" s="130">
        <v>
163</v>
      </c>
      <c r="H56" s="131">
        <v>
163</v>
      </c>
    </row>
    <row r="57" spans="2:8" ht="53.25" customHeight="1" x14ac:dyDescent="0.2">
      <c r="B57" s="129"/>
      <c r="C57" s="1303" t="s">
        <v>
49</v>
      </c>
      <c r="D57" s="1303"/>
      <c r="E57" s="1304"/>
      <c r="F57" s="132">
        <v>
314</v>
      </c>
      <c r="G57" s="132">
        <v>
319</v>
      </c>
      <c r="H57" s="133">
        <v>
424</v>
      </c>
    </row>
    <row r="58" spans="2:8" ht="45.75" customHeight="1" x14ac:dyDescent="0.2">
      <c r="B58" s="134"/>
      <c r="C58" s="1291" t="s">
        <v>
578</v>
      </c>
      <c r="D58" s="1292"/>
      <c r="E58" s="1293"/>
      <c r="F58" s="135">
        <v>
256</v>
      </c>
      <c r="G58" s="135">
        <v>
256</v>
      </c>
      <c r="H58" s="136">
        <v>
356</v>
      </c>
    </row>
    <row r="59" spans="2:8" ht="45.75" customHeight="1" x14ac:dyDescent="0.2">
      <c r="B59" s="134"/>
      <c r="C59" s="1291" t="s">
        <v>
579</v>
      </c>
      <c r="D59" s="1292"/>
      <c r="E59" s="1293"/>
      <c r="F59" s="135">
        <v>
46</v>
      </c>
      <c r="G59" s="135">
        <v>
51</v>
      </c>
      <c r="H59" s="136">
        <v>
56</v>
      </c>
    </row>
    <row r="60" spans="2:8" ht="45.75" customHeight="1" x14ac:dyDescent="0.2">
      <c r="B60" s="134"/>
      <c r="C60" s="1291" t="s">
        <v>
580</v>
      </c>
      <c r="D60" s="1292"/>
      <c r="E60" s="1293"/>
      <c r="F60" s="135">
        <v>
12</v>
      </c>
      <c r="G60" s="135">
        <v>
12</v>
      </c>
      <c r="H60" s="136">
        <v>
12</v>
      </c>
    </row>
    <row r="61" spans="2:8" ht="45.75" customHeight="1" x14ac:dyDescent="0.2">
      <c r="B61" s="134"/>
      <c r="C61" s="1291"/>
      <c r="D61" s="1292"/>
      <c r="E61" s="1293"/>
      <c r="F61" s="135"/>
      <c r="G61" s="135"/>
      <c r="H61" s="136"/>
    </row>
    <row r="62" spans="2:8" ht="45.75" customHeight="1" thickBot="1" x14ac:dyDescent="0.25">
      <c r="B62" s="137"/>
      <c r="C62" s="1294"/>
      <c r="D62" s="1295"/>
      <c r="E62" s="1296"/>
      <c r="F62" s="138"/>
      <c r="G62" s="138"/>
      <c r="H62" s="139"/>
    </row>
    <row r="63" spans="2:8" ht="52.5" customHeight="1" thickBot="1" x14ac:dyDescent="0.25">
      <c r="B63" s="140"/>
      <c r="C63" s="1297" t="s">
        <v>
50</v>
      </c>
      <c r="D63" s="1297"/>
      <c r="E63" s="1298"/>
      <c r="F63" s="141">
        <v>
1667</v>
      </c>
      <c r="G63" s="141">
        <v>
1782</v>
      </c>
      <c r="H63" s="142">
        <v>
2071</v>
      </c>
    </row>
    <row r="64" spans="2:8" ht="15" customHeight="1" x14ac:dyDescent="0.2"/>
    <row r="65" ht="0" hidden="1" customHeight="1" x14ac:dyDescent="0.2"/>
    <row r="66" ht="0" hidden="1" customHeight="1" x14ac:dyDescent="0.2"/>
  </sheetData>
  <sheetProtection algorithmName="SHA-512" hashValue="f9NntRn9UGB307AftEt1r3XDWPJeFxyF9hTIhgykj/EHCPQcz7Sce0NtQkYtJU2fSHEc43szk042NScz96mdQA==" saltValue="2KJQFM6vFtXxVLW/hYxx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
584</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
584</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
585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
586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3" t="s">
        <v>
596</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2" x14ac:dyDescent="0.2">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2" x14ac:dyDescent="0.2">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2" x14ac:dyDescent="0.2">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2" x14ac:dyDescent="0.2">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
587</v>
      </c>
    </row>
    <row r="50" spans="1:109" ht="13.2" x14ac:dyDescent="0.2">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
541</v>
      </c>
      <c r="BQ50" s="1309"/>
      <c r="BR50" s="1309"/>
      <c r="BS50" s="1309"/>
      <c r="BT50" s="1309"/>
      <c r="BU50" s="1309"/>
      <c r="BV50" s="1309"/>
      <c r="BW50" s="1309"/>
      <c r="BX50" s="1309" t="s">
        <v>
542</v>
      </c>
      <c r="BY50" s="1309"/>
      <c r="BZ50" s="1309"/>
      <c r="CA50" s="1309"/>
      <c r="CB50" s="1309"/>
      <c r="CC50" s="1309"/>
      <c r="CD50" s="1309"/>
      <c r="CE50" s="1309"/>
      <c r="CF50" s="1309" t="s">
        <v>
543</v>
      </c>
      <c r="CG50" s="1309"/>
      <c r="CH50" s="1309"/>
      <c r="CI50" s="1309"/>
      <c r="CJ50" s="1309"/>
      <c r="CK50" s="1309"/>
      <c r="CL50" s="1309"/>
      <c r="CM50" s="1309"/>
      <c r="CN50" s="1309" t="s">
        <v>
544</v>
      </c>
      <c r="CO50" s="1309"/>
      <c r="CP50" s="1309"/>
      <c r="CQ50" s="1309"/>
      <c r="CR50" s="1309"/>
      <c r="CS50" s="1309"/>
      <c r="CT50" s="1309"/>
      <c r="CU50" s="1309"/>
      <c r="CV50" s="1309" t="s">
        <v>
545</v>
      </c>
      <c r="CW50" s="1309"/>
      <c r="CX50" s="1309"/>
      <c r="CY50" s="1309"/>
      <c r="CZ50" s="1309"/>
      <c r="DA50" s="1309"/>
      <c r="DB50" s="1309"/>
      <c r="DC50" s="1309"/>
    </row>
    <row r="51" spans="1:109" ht="13.5" customHeight="1" x14ac:dyDescent="0.2">
      <c r="B51" s="394"/>
      <c r="G51" s="1323"/>
      <c r="H51" s="1323"/>
      <c r="I51" s="1324"/>
      <c r="J51" s="1324"/>
      <c r="K51" s="1322"/>
      <c r="L51" s="1322"/>
      <c r="M51" s="1322"/>
      <c r="N51" s="1322"/>
      <c r="AM51" s="403"/>
      <c r="AN51" s="1312" t="s">
        <v>
588</v>
      </c>
      <c r="AO51" s="1312"/>
      <c r="AP51" s="1312"/>
      <c r="AQ51" s="1312"/>
      <c r="AR51" s="1312"/>
      <c r="AS51" s="1312"/>
      <c r="AT51" s="1312"/>
      <c r="AU51" s="1312"/>
      <c r="AV51" s="1312"/>
      <c r="AW51" s="1312"/>
      <c r="AX51" s="1312"/>
      <c r="AY51" s="1312"/>
      <c r="AZ51" s="1312"/>
      <c r="BA51" s="1312"/>
      <c r="BB51" s="1312" t="s">
        <v>
589</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1"/>
      <c r="BY51" s="1310"/>
      <c r="BZ51" s="1310"/>
      <c r="CA51" s="1310"/>
      <c r="CB51" s="1310"/>
      <c r="CC51" s="1310"/>
      <c r="CD51" s="1310"/>
      <c r="CE51" s="1310"/>
      <c r="CF51" s="1310">
        <v>
5.4</v>
      </c>
      <c r="CG51" s="1310"/>
      <c r="CH51" s="1310"/>
      <c r="CI51" s="1310"/>
      <c r="CJ51" s="1310"/>
      <c r="CK51" s="1310"/>
      <c r="CL51" s="1310"/>
      <c r="CM51" s="1310"/>
      <c r="CN51" s="1310">
        <v>
3.3</v>
      </c>
      <c r="CO51" s="1310"/>
      <c r="CP51" s="1310"/>
      <c r="CQ51" s="1310"/>
      <c r="CR51" s="1310"/>
      <c r="CS51" s="1310"/>
      <c r="CT51" s="1310"/>
      <c r="CU51" s="1310"/>
      <c r="CV51" s="1310"/>
      <c r="CW51" s="1310"/>
      <c r="CX51" s="1310"/>
      <c r="CY51" s="1310"/>
      <c r="CZ51" s="1310"/>
      <c r="DA51" s="1310"/>
      <c r="DB51" s="1310"/>
      <c r="DC51" s="1310"/>
    </row>
    <row r="52" spans="1:109" ht="13.2" x14ac:dyDescent="0.2">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2" x14ac:dyDescent="0.2">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
590</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1"/>
      <c r="BY53" s="1310"/>
      <c r="BZ53" s="1310"/>
      <c r="CA53" s="1310"/>
      <c r="CB53" s="1310"/>
      <c r="CC53" s="1310"/>
      <c r="CD53" s="1310"/>
      <c r="CE53" s="1310"/>
      <c r="CF53" s="1310">
        <v>
55.6</v>
      </c>
      <c r="CG53" s="1310"/>
      <c r="CH53" s="1310"/>
      <c r="CI53" s="1310"/>
      <c r="CJ53" s="1310"/>
      <c r="CK53" s="1310"/>
      <c r="CL53" s="1310"/>
      <c r="CM53" s="1310"/>
      <c r="CN53" s="1310">
        <v>
56.7</v>
      </c>
      <c r="CO53" s="1310"/>
      <c r="CP53" s="1310"/>
      <c r="CQ53" s="1310"/>
      <c r="CR53" s="1310"/>
      <c r="CS53" s="1310"/>
      <c r="CT53" s="1310"/>
      <c r="CU53" s="1310"/>
      <c r="CV53" s="1310">
        <v>
57.7</v>
      </c>
      <c r="CW53" s="1310"/>
      <c r="CX53" s="1310"/>
      <c r="CY53" s="1310"/>
      <c r="CZ53" s="1310"/>
      <c r="DA53" s="1310"/>
      <c r="DB53" s="1310"/>
      <c r="DC53" s="1310"/>
    </row>
    <row r="54" spans="1:109" ht="13.2" x14ac:dyDescent="0.2">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2" x14ac:dyDescent="0.2">
      <c r="A55" s="402"/>
      <c r="B55" s="394"/>
      <c r="G55" s="1305"/>
      <c r="H55" s="1305"/>
      <c r="I55" s="1305"/>
      <c r="J55" s="1305"/>
      <c r="K55" s="1322"/>
      <c r="L55" s="1322"/>
      <c r="M55" s="1322"/>
      <c r="N55" s="1322"/>
      <c r="AN55" s="1309" t="s">
        <v>
591</v>
      </c>
      <c r="AO55" s="1309"/>
      <c r="AP55" s="1309"/>
      <c r="AQ55" s="1309"/>
      <c r="AR55" s="1309"/>
      <c r="AS55" s="1309"/>
      <c r="AT55" s="1309"/>
      <c r="AU55" s="1309"/>
      <c r="AV55" s="1309"/>
      <c r="AW55" s="1309"/>
      <c r="AX55" s="1309"/>
      <c r="AY55" s="1309"/>
      <c r="AZ55" s="1309"/>
      <c r="BA55" s="1309"/>
      <c r="BB55" s="1312" t="s">
        <v>
592</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1"/>
      <c r="BY55" s="1310"/>
      <c r="BZ55" s="1310"/>
      <c r="CA55" s="1310"/>
      <c r="CB55" s="1310"/>
      <c r="CC55" s="1310"/>
      <c r="CD55" s="1310"/>
      <c r="CE55" s="1310"/>
      <c r="CF55" s="1310">
        <v>
32.9</v>
      </c>
      <c r="CG55" s="1310"/>
      <c r="CH55" s="1310"/>
      <c r="CI55" s="1310"/>
      <c r="CJ55" s="1310"/>
      <c r="CK55" s="1310"/>
      <c r="CL55" s="1310"/>
      <c r="CM55" s="1310"/>
      <c r="CN55" s="1310">
        <v>
28.5</v>
      </c>
      <c r="CO55" s="1310"/>
      <c r="CP55" s="1310"/>
      <c r="CQ55" s="1310"/>
      <c r="CR55" s="1310"/>
      <c r="CS55" s="1310"/>
      <c r="CT55" s="1310"/>
      <c r="CU55" s="1310"/>
      <c r="CV55" s="1310">
        <v>
20.5</v>
      </c>
      <c r="CW55" s="1310"/>
      <c r="CX55" s="1310"/>
      <c r="CY55" s="1310"/>
      <c r="CZ55" s="1310"/>
      <c r="DA55" s="1310"/>
      <c r="DB55" s="1310"/>
      <c r="DC55" s="1310"/>
    </row>
    <row r="56" spans="1:109" ht="13.2" x14ac:dyDescent="0.2">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ht="13.2" x14ac:dyDescent="0.2">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
590</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1"/>
      <c r="BY57" s="1310"/>
      <c r="BZ57" s="1310"/>
      <c r="CA57" s="1310"/>
      <c r="CB57" s="1310"/>
      <c r="CC57" s="1310"/>
      <c r="CD57" s="1310"/>
      <c r="CE57" s="1310"/>
      <c r="CF57" s="1310">
        <v>
57</v>
      </c>
      <c r="CG57" s="1310"/>
      <c r="CH57" s="1310"/>
      <c r="CI57" s="1310"/>
      <c r="CJ57" s="1310"/>
      <c r="CK57" s="1310"/>
      <c r="CL57" s="1310"/>
      <c r="CM57" s="1310"/>
      <c r="CN57" s="1310">
        <v>
59.7</v>
      </c>
      <c r="CO57" s="1310"/>
      <c r="CP57" s="1310"/>
      <c r="CQ57" s="1310"/>
      <c r="CR57" s="1310"/>
      <c r="CS57" s="1310"/>
      <c r="CT57" s="1310"/>
      <c r="CU57" s="1310"/>
      <c r="CV57" s="1310">
        <v>
59.1</v>
      </c>
      <c r="CW57" s="1310"/>
      <c r="CX57" s="1310"/>
      <c r="CY57" s="1310"/>
      <c r="CZ57" s="1310"/>
      <c r="DA57" s="1310"/>
      <c r="DB57" s="1310"/>
      <c r="DC57" s="1310"/>
      <c r="DD57" s="407"/>
      <c r="DE57" s="406"/>
    </row>
    <row r="58" spans="1:109" s="402" customFormat="1" ht="13.2" x14ac:dyDescent="0.2">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
593</v>
      </c>
    </row>
    <row r="64" spans="1:109" ht="13.2" x14ac:dyDescent="0.2">
      <c r="B64" s="394"/>
      <c r="G64" s="401"/>
      <c r="I64" s="414"/>
      <c r="J64" s="414"/>
      <c r="K64" s="414"/>
      <c r="L64" s="414"/>
      <c r="M64" s="414"/>
      <c r="N64" s="415"/>
      <c r="AM64" s="401"/>
      <c r="AN64" s="401" t="s">
        <v>
586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3" t="s">
        <v>
597</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2" x14ac:dyDescent="0.2">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2" x14ac:dyDescent="0.2">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2" x14ac:dyDescent="0.2">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2" x14ac:dyDescent="0.2">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
587</v>
      </c>
    </row>
    <row r="72" spans="2:107" ht="13.2" x14ac:dyDescent="0.2">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
541</v>
      </c>
      <c r="BQ72" s="1309"/>
      <c r="BR72" s="1309"/>
      <c r="BS72" s="1309"/>
      <c r="BT72" s="1309"/>
      <c r="BU72" s="1309"/>
      <c r="BV72" s="1309"/>
      <c r="BW72" s="1309"/>
      <c r="BX72" s="1309" t="s">
        <v>
542</v>
      </c>
      <c r="BY72" s="1309"/>
      <c r="BZ72" s="1309"/>
      <c r="CA72" s="1309"/>
      <c r="CB72" s="1309"/>
      <c r="CC72" s="1309"/>
      <c r="CD72" s="1309"/>
      <c r="CE72" s="1309"/>
      <c r="CF72" s="1309" t="s">
        <v>
543</v>
      </c>
      <c r="CG72" s="1309"/>
      <c r="CH72" s="1309"/>
      <c r="CI72" s="1309"/>
      <c r="CJ72" s="1309"/>
      <c r="CK72" s="1309"/>
      <c r="CL72" s="1309"/>
      <c r="CM72" s="1309"/>
      <c r="CN72" s="1309" t="s">
        <v>
544</v>
      </c>
      <c r="CO72" s="1309"/>
      <c r="CP72" s="1309"/>
      <c r="CQ72" s="1309"/>
      <c r="CR72" s="1309"/>
      <c r="CS72" s="1309"/>
      <c r="CT72" s="1309"/>
      <c r="CU72" s="1309"/>
      <c r="CV72" s="1309" t="s">
        <v>
545</v>
      </c>
      <c r="CW72" s="1309"/>
      <c r="CX72" s="1309"/>
      <c r="CY72" s="1309"/>
      <c r="CZ72" s="1309"/>
      <c r="DA72" s="1309"/>
      <c r="DB72" s="1309"/>
      <c r="DC72" s="1309"/>
    </row>
    <row r="73" spans="2:107" ht="13.2" x14ac:dyDescent="0.2">
      <c r="B73" s="394"/>
      <c r="G73" s="1323"/>
      <c r="H73" s="1323"/>
      <c r="I73" s="1323"/>
      <c r="J73" s="1323"/>
      <c r="K73" s="1326"/>
      <c r="L73" s="1326"/>
      <c r="M73" s="1326"/>
      <c r="N73" s="1326"/>
      <c r="AM73" s="403"/>
      <c r="AN73" s="1312" t="s">
        <v>
588</v>
      </c>
      <c r="AO73" s="1312"/>
      <c r="AP73" s="1312"/>
      <c r="AQ73" s="1312"/>
      <c r="AR73" s="1312"/>
      <c r="AS73" s="1312"/>
      <c r="AT73" s="1312"/>
      <c r="AU73" s="1312"/>
      <c r="AV73" s="1312"/>
      <c r="AW73" s="1312"/>
      <c r="AX73" s="1312"/>
      <c r="AY73" s="1312"/>
      <c r="AZ73" s="1312"/>
      <c r="BA73" s="1312"/>
      <c r="BB73" s="1312" t="s">
        <v>
592</v>
      </c>
      <c r="BC73" s="1312"/>
      <c r="BD73" s="1312"/>
      <c r="BE73" s="1312"/>
      <c r="BF73" s="1312"/>
      <c r="BG73" s="1312"/>
      <c r="BH73" s="1312"/>
      <c r="BI73" s="1312"/>
      <c r="BJ73" s="1312"/>
      <c r="BK73" s="1312"/>
      <c r="BL73" s="1312"/>
      <c r="BM73" s="1312"/>
      <c r="BN73" s="1312"/>
      <c r="BO73" s="1312"/>
      <c r="BP73" s="1310">
        <v>
24.6</v>
      </c>
      <c r="BQ73" s="1310"/>
      <c r="BR73" s="1310"/>
      <c r="BS73" s="1310"/>
      <c r="BT73" s="1310"/>
      <c r="BU73" s="1310"/>
      <c r="BV73" s="1310"/>
      <c r="BW73" s="1310"/>
      <c r="BX73" s="1310">
        <v>
11</v>
      </c>
      <c r="BY73" s="1310"/>
      <c r="BZ73" s="1310"/>
      <c r="CA73" s="1310"/>
      <c r="CB73" s="1310"/>
      <c r="CC73" s="1310"/>
      <c r="CD73" s="1310"/>
      <c r="CE73" s="1310"/>
      <c r="CF73" s="1310">
        <v>
5.4</v>
      </c>
      <c r="CG73" s="1310"/>
      <c r="CH73" s="1310"/>
      <c r="CI73" s="1310"/>
      <c r="CJ73" s="1310"/>
      <c r="CK73" s="1310"/>
      <c r="CL73" s="1310"/>
      <c r="CM73" s="1310"/>
      <c r="CN73" s="1310">
        <v>
3.3</v>
      </c>
      <c r="CO73" s="1310"/>
      <c r="CP73" s="1310"/>
      <c r="CQ73" s="1310"/>
      <c r="CR73" s="1310"/>
      <c r="CS73" s="1310"/>
      <c r="CT73" s="1310"/>
      <c r="CU73" s="1310"/>
      <c r="CV73" s="1310"/>
      <c r="CW73" s="1310"/>
      <c r="CX73" s="1310"/>
      <c r="CY73" s="1310"/>
      <c r="CZ73" s="1310"/>
      <c r="DA73" s="1310"/>
      <c r="DB73" s="1310"/>
      <c r="DC73" s="1310"/>
    </row>
    <row r="74" spans="2:107" ht="13.2" x14ac:dyDescent="0.2">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2" x14ac:dyDescent="0.2">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
594</v>
      </c>
      <c r="BC75" s="1312"/>
      <c r="BD75" s="1312"/>
      <c r="BE75" s="1312"/>
      <c r="BF75" s="1312"/>
      <c r="BG75" s="1312"/>
      <c r="BH75" s="1312"/>
      <c r="BI75" s="1312"/>
      <c r="BJ75" s="1312"/>
      <c r="BK75" s="1312"/>
      <c r="BL75" s="1312"/>
      <c r="BM75" s="1312"/>
      <c r="BN75" s="1312"/>
      <c r="BO75" s="1312"/>
      <c r="BP75" s="1310">
        <v>
7</v>
      </c>
      <c r="BQ75" s="1310"/>
      <c r="BR75" s="1310"/>
      <c r="BS75" s="1310"/>
      <c r="BT75" s="1310"/>
      <c r="BU75" s="1310"/>
      <c r="BV75" s="1310"/>
      <c r="BW75" s="1310"/>
      <c r="BX75" s="1310">
        <v>
6.9</v>
      </c>
      <c r="BY75" s="1310"/>
      <c r="BZ75" s="1310"/>
      <c r="CA75" s="1310"/>
      <c r="CB75" s="1310"/>
      <c r="CC75" s="1310"/>
      <c r="CD75" s="1310"/>
      <c r="CE75" s="1310"/>
      <c r="CF75" s="1310">
        <v>
6.5</v>
      </c>
      <c r="CG75" s="1310"/>
      <c r="CH75" s="1310"/>
      <c r="CI75" s="1310"/>
      <c r="CJ75" s="1310"/>
      <c r="CK75" s="1310"/>
      <c r="CL75" s="1310"/>
      <c r="CM75" s="1310"/>
      <c r="CN75" s="1310">
        <v>
6</v>
      </c>
      <c r="CO75" s="1310"/>
      <c r="CP75" s="1310"/>
      <c r="CQ75" s="1310"/>
      <c r="CR75" s="1310"/>
      <c r="CS75" s="1310"/>
      <c r="CT75" s="1310"/>
      <c r="CU75" s="1310"/>
      <c r="CV75" s="1310">
        <v>
5.3</v>
      </c>
      <c r="CW75" s="1310"/>
      <c r="CX75" s="1310"/>
      <c r="CY75" s="1310"/>
      <c r="CZ75" s="1310"/>
      <c r="DA75" s="1310"/>
      <c r="DB75" s="1310"/>
      <c r="DC75" s="1310"/>
    </row>
    <row r="76" spans="2:107" ht="13.2" x14ac:dyDescent="0.2">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2" x14ac:dyDescent="0.2">
      <c r="B77" s="394"/>
      <c r="G77" s="1305"/>
      <c r="H77" s="1305"/>
      <c r="I77" s="1305"/>
      <c r="J77" s="1305"/>
      <c r="K77" s="1326"/>
      <c r="L77" s="1326"/>
      <c r="M77" s="1326"/>
      <c r="N77" s="1326"/>
      <c r="AN77" s="1309" t="s">
        <v>
591</v>
      </c>
      <c r="AO77" s="1309"/>
      <c r="AP77" s="1309"/>
      <c r="AQ77" s="1309"/>
      <c r="AR77" s="1309"/>
      <c r="AS77" s="1309"/>
      <c r="AT77" s="1309"/>
      <c r="AU77" s="1309"/>
      <c r="AV77" s="1309"/>
      <c r="AW77" s="1309"/>
      <c r="AX77" s="1309"/>
      <c r="AY77" s="1309"/>
      <c r="AZ77" s="1309"/>
      <c r="BA77" s="1309"/>
      <c r="BB77" s="1312" t="s">
        <v>
592</v>
      </c>
      <c r="BC77" s="1312"/>
      <c r="BD77" s="1312"/>
      <c r="BE77" s="1312"/>
      <c r="BF77" s="1312"/>
      <c r="BG77" s="1312"/>
      <c r="BH77" s="1312"/>
      <c r="BI77" s="1312"/>
      <c r="BJ77" s="1312"/>
      <c r="BK77" s="1312"/>
      <c r="BL77" s="1312"/>
      <c r="BM77" s="1312"/>
      <c r="BN77" s="1312"/>
      <c r="BO77" s="1312"/>
      <c r="BP77" s="1310">
        <v>
48.7</v>
      </c>
      <c r="BQ77" s="1310"/>
      <c r="BR77" s="1310"/>
      <c r="BS77" s="1310"/>
      <c r="BT77" s="1310"/>
      <c r="BU77" s="1310"/>
      <c r="BV77" s="1310"/>
      <c r="BW77" s="1310"/>
      <c r="BX77" s="1310">
        <v>
36.5</v>
      </c>
      <c r="BY77" s="1310"/>
      <c r="BZ77" s="1310"/>
      <c r="CA77" s="1310"/>
      <c r="CB77" s="1310"/>
      <c r="CC77" s="1310"/>
      <c r="CD77" s="1310"/>
      <c r="CE77" s="1310"/>
      <c r="CF77" s="1310">
        <v>
32.9</v>
      </c>
      <c r="CG77" s="1310"/>
      <c r="CH77" s="1310"/>
      <c r="CI77" s="1310"/>
      <c r="CJ77" s="1310"/>
      <c r="CK77" s="1310"/>
      <c r="CL77" s="1310"/>
      <c r="CM77" s="1310"/>
      <c r="CN77" s="1310">
        <v>
28.5</v>
      </c>
      <c r="CO77" s="1310"/>
      <c r="CP77" s="1310"/>
      <c r="CQ77" s="1310"/>
      <c r="CR77" s="1310"/>
      <c r="CS77" s="1310"/>
      <c r="CT77" s="1310"/>
      <c r="CU77" s="1310"/>
      <c r="CV77" s="1310">
        <v>
20.5</v>
      </c>
      <c r="CW77" s="1310"/>
      <c r="CX77" s="1310"/>
      <c r="CY77" s="1310"/>
      <c r="CZ77" s="1310"/>
      <c r="DA77" s="1310"/>
      <c r="DB77" s="1310"/>
      <c r="DC77" s="1310"/>
    </row>
    <row r="78" spans="2:107" ht="13.2" x14ac:dyDescent="0.2">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2" x14ac:dyDescent="0.2">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
594</v>
      </c>
      <c r="BC79" s="1312"/>
      <c r="BD79" s="1312"/>
      <c r="BE79" s="1312"/>
      <c r="BF79" s="1312"/>
      <c r="BG79" s="1312"/>
      <c r="BH79" s="1312"/>
      <c r="BI79" s="1312"/>
      <c r="BJ79" s="1312"/>
      <c r="BK79" s="1312"/>
      <c r="BL79" s="1312"/>
      <c r="BM79" s="1312"/>
      <c r="BN79" s="1312"/>
      <c r="BO79" s="1312"/>
      <c r="BP79" s="1310">
        <v>
10.4</v>
      </c>
      <c r="BQ79" s="1310"/>
      <c r="BR79" s="1310"/>
      <c r="BS79" s="1310"/>
      <c r="BT79" s="1310"/>
      <c r="BU79" s="1310"/>
      <c r="BV79" s="1310"/>
      <c r="BW79" s="1310"/>
      <c r="BX79" s="1310">
        <v>
9</v>
      </c>
      <c r="BY79" s="1310"/>
      <c r="BZ79" s="1310"/>
      <c r="CA79" s="1310"/>
      <c r="CB79" s="1310"/>
      <c r="CC79" s="1310"/>
      <c r="CD79" s="1310"/>
      <c r="CE79" s="1310"/>
      <c r="CF79" s="1310">
        <v>
8.1999999999999993</v>
      </c>
      <c r="CG79" s="1310"/>
      <c r="CH79" s="1310"/>
      <c r="CI79" s="1310"/>
      <c r="CJ79" s="1310"/>
      <c r="CK79" s="1310"/>
      <c r="CL79" s="1310"/>
      <c r="CM79" s="1310"/>
      <c r="CN79" s="1310">
        <v>
8</v>
      </c>
      <c r="CO79" s="1310"/>
      <c r="CP79" s="1310"/>
      <c r="CQ79" s="1310"/>
      <c r="CR79" s="1310"/>
      <c r="CS79" s="1310"/>
      <c r="CT79" s="1310"/>
      <c r="CU79" s="1310"/>
      <c r="CV79" s="1310">
        <v>
7.9</v>
      </c>
      <c r="CW79" s="1310"/>
      <c r="CX79" s="1310"/>
      <c r="CY79" s="1310"/>
      <c r="CZ79" s="1310"/>
      <c r="DA79" s="1310"/>
      <c r="DB79" s="1310"/>
      <c r="DC79" s="1310"/>
    </row>
    <row r="80" spans="2:107" ht="13.2" x14ac:dyDescent="0.2">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UAd9Z7MvDAdzChNzWGJ/na8D/jD2XK9n1A0omk6MTMmgbUVKaZxmvpXWbkY8nkoGRcF1anJuHnoAa9itwo/vkA==" saltValue="ygBBnhLso/0ozgGL1EdT/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595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0DKSBLWz4VPKyQT2poKSxjp82dSqKvT+UgGu7hOvwSJdAxhzNsTAr9/onUZdogn5xiynh4eyCqaxBe593b2aOQ==" saltValue="HUHlRWwcyA3rVSfZZr1RS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487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ej8YiJAXYeNfi0d4wkpnTzkgzPIugrE4O0f/nFpb082USgPvUYTTpbLdmSPq8RcqcR5UbWtZfPPgNSM/zBu73A==" saltValue="XGcD4Lx378vCMAbnyOcr0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
51</v>
      </c>
      <c r="E2" s="154"/>
      <c r="F2" s="155" t="s">
        <v>
538</v>
      </c>
      <c r="G2" s="156"/>
      <c r="H2" s="157"/>
    </row>
    <row r="3" spans="1:8" x14ac:dyDescent="0.2">
      <c r="A3" s="153" t="s">
        <v>
531</v>
      </c>
      <c r="B3" s="158"/>
      <c r="C3" s="159"/>
      <c r="D3" s="160">
        <v>
61260</v>
      </c>
      <c r="E3" s="161"/>
      <c r="F3" s="162">
        <v>
85205</v>
      </c>
      <c r="G3" s="163"/>
      <c r="H3" s="164"/>
    </row>
    <row r="4" spans="1:8" x14ac:dyDescent="0.2">
      <c r="A4" s="165"/>
      <c r="B4" s="166"/>
      <c r="C4" s="167"/>
      <c r="D4" s="168">
        <v>
37080</v>
      </c>
      <c r="E4" s="169"/>
      <c r="F4" s="170">
        <v>
38847</v>
      </c>
      <c r="G4" s="171"/>
      <c r="H4" s="172"/>
    </row>
    <row r="5" spans="1:8" x14ac:dyDescent="0.2">
      <c r="A5" s="153" t="s">
        <v>
533</v>
      </c>
      <c r="B5" s="158"/>
      <c r="C5" s="159"/>
      <c r="D5" s="160">
        <v>
43739</v>
      </c>
      <c r="E5" s="161"/>
      <c r="F5" s="162">
        <v>
69469</v>
      </c>
      <c r="G5" s="163"/>
      <c r="H5" s="164"/>
    </row>
    <row r="6" spans="1:8" x14ac:dyDescent="0.2">
      <c r="A6" s="165"/>
      <c r="B6" s="166"/>
      <c r="C6" s="167"/>
      <c r="D6" s="168">
        <v>
34201</v>
      </c>
      <c r="E6" s="169"/>
      <c r="F6" s="170">
        <v>
38215</v>
      </c>
      <c r="G6" s="171"/>
      <c r="H6" s="172"/>
    </row>
    <row r="7" spans="1:8" x14ac:dyDescent="0.2">
      <c r="A7" s="153" t="s">
        <v>
534</v>
      </c>
      <c r="B7" s="158"/>
      <c r="C7" s="159"/>
      <c r="D7" s="160">
        <v>
40497</v>
      </c>
      <c r="E7" s="161"/>
      <c r="F7" s="162">
        <v>
67293</v>
      </c>
      <c r="G7" s="163"/>
      <c r="H7" s="164"/>
    </row>
    <row r="8" spans="1:8" x14ac:dyDescent="0.2">
      <c r="A8" s="165"/>
      <c r="B8" s="166"/>
      <c r="C8" s="167"/>
      <c r="D8" s="168">
        <v>
35276</v>
      </c>
      <c r="E8" s="169"/>
      <c r="F8" s="170">
        <v>
35076</v>
      </c>
      <c r="G8" s="171"/>
      <c r="H8" s="172"/>
    </row>
    <row r="9" spans="1:8" x14ac:dyDescent="0.2">
      <c r="A9" s="153" t="s">
        <v>
535</v>
      </c>
      <c r="B9" s="158"/>
      <c r="C9" s="159"/>
      <c r="D9" s="160">
        <v>
40284</v>
      </c>
      <c r="E9" s="161"/>
      <c r="F9" s="162">
        <v>
67343</v>
      </c>
      <c r="G9" s="163"/>
      <c r="H9" s="164"/>
    </row>
    <row r="10" spans="1:8" x14ac:dyDescent="0.2">
      <c r="A10" s="165"/>
      <c r="B10" s="166"/>
      <c r="C10" s="167"/>
      <c r="D10" s="168">
        <v>
27678</v>
      </c>
      <c r="E10" s="169"/>
      <c r="F10" s="170">
        <v>
32865</v>
      </c>
      <c r="G10" s="171"/>
      <c r="H10" s="172"/>
    </row>
    <row r="11" spans="1:8" x14ac:dyDescent="0.2">
      <c r="A11" s="153" t="s">
        <v>
536</v>
      </c>
      <c r="B11" s="158"/>
      <c r="C11" s="159"/>
      <c r="D11" s="160">
        <v>
32252</v>
      </c>
      <c r="E11" s="161"/>
      <c r="F11" s="162">
        <v>
73475</v>
      </c>
      <c r="G11" s="163"/>
      <c r="H11" s="164"/>
    </row>
    <row r="12" spans="1:8" x14ac:dyDescent="0.2">
      <c r="A12" s="165"/>
      <c r="B12" s="166"/>
      <c r="C12" s="173"/>
      <c r="D12" s="168">
        <v>
27109</v>
      </c>
      <c r="E12" s="169"/>
      <c r="F12" s="170">
        <v>
43072</v>
      </c>
      <c r="G12" s="171"/>
      <c r="H12" s="172"/>
    </row>
    <row r="13" spans="1:8" x14ac:dyDescent="0.2">
      <c r="A13" s="153"/>
      <c r="B13" s="158"/>
      <c r="C13" s="174"/>
      <c r="D13" s="175">
        <v>
43606</v>
      </c>
      <c r="E13" s="176"/>
      <c r="F13" s="177">
        <v>
72557</v>
      </c>
      <c r="G13" s="178"/>
      <c r="H13" s="164"/>
    </row>
    <row r="14" spans="1:8" x14ac:dyDescent="0.2">
      <c r="A14" s="165"/>
      <c r="B14" s="166"/>
      <c r="C14" s="167"/>
      <c r="D14" s="168">
        <v>
32269</v>
      </c>
      <c r="E14" s="169"/>
      <c r="F14" s="170">
        <v>
37615</v>
      </c>
      <c r="G14" s="171"/>
      <c r="H14" s="172"/>
    </row>
    <row r="17" spans="1:11" x14ac:dyDescent="0.2">
      <c r="A17" s="149" t="s">
        <v>
52</v>
      </c>
    </row>
    <row r="18" spans="1:11" x14ac:dyDescent="0.2">
      <c r="A18" s="179"/>
      <c r="B18" s="179" t="str">
        <f>
実質収支比率等に係る経年分析!F$46</f>
        <v>
H26</v>
      </c>
      <c r="C18" s="179" t="str">
        <f>
実質収支比率等に係る経年分析!G$46</f>
        <v>
H27</v>
      </c>
      <c r="D18" s="179" t="str">
        <f>
実質収支比率等に係る経年分析!H$46</f>
        <v>
H28</v>
      </c>
      <c r="E18" s="179" t="str">
        <f>
実質収支比率等に係る経年分析!I$46</f>
        <v>
H29</v>
      </c>
      <c r="F18" s="179" t="str">
        <f>
実質収支比率等に係る経年分析!J$46</f>
        <v>
H30</v>
      </c>
    </row>
    <row r="19" spans="1:11" x14ac:dyDescent="0.2">
      <c r="A19" s="179" t="s">
        <v>
53</v>
      </c>
      <c r="B19" s="179">
        <f>
ROUND(VALUE(SUBSTITUTE(実質収支比率等に係る経年分析!F$48,"▲","-")),2)</f>
        <v>
5.55</v>
      </c>
      <c r="C19" s="179">
        <f>
ROUND(VALUE(SUBSTITUTE(実質収支比率等に係る経年分析!G$48,"▲","-")),2)</f>
        <v>
5.81</v>
      </c>
      <c r="D19" s="179">
        <f>
ROUND(VALUE(SUBSTITUTE(実質収支比率等に係る経年分析!H$48,"▲","-")),2)</f>
        <v>
5.79</v>
      </c>
      <c r="E19" s="179">
        <f>
ROUND(VALUE(SUBSTITUTE(実質収支比率等に係る経年分析!I$48,"▲","-")),2)</f>
        <v>
9.42</v>
      </c>
      <c r="F19" s="179">
        <f>
ROUND(VALUE(SUBSTITUTE(実質収支比率等に係る経年分析!J$48,"▲","-")),2)</f>
        <v>
5.5</v>
      </c>
    </row>
    <row r="20" spans="1:11" x14ac:dyDescent="0.2">
      <c r="A20" s="179" t="s">
        <v>
54</v>
      </c>
      <c r="B20" s="179">
        <f>
ROUND(VALUE(SUBSTITUTE(実質収支比率等に係る経年分析!F$47,"▲","-")),2)</f>
        <v>
29.14</v>
      </c>
      <c r="C20" s="179">
        <f>
ROUND(VALUE(SUBSTITUTE(実質収支比率等に係る経年分析!G$47,"▲","-")),2)</f>
        <v>
32.57</v>
      </c>
      <c r="D20" s="179">
        <f>
ROUND(VALUE(SUBSTITUTE(実質収支比率等に係る経年分析!H$47,"▲","-")),2)</f>
        <v>
28.21</v>
      </c>
      <c r="E20" s="179">
        <f>
ROUND(VALUE(SUBSTITUTE(実質収支比率等に係る経年分析!I$47,"▲","-")),2)</f>
        <v>
31.27</v>
      </c>
      <c r="F20" s="179">
        <f>
ROUND(VALUE(SUBSTITUTE(実質収支比率等に係る経年分析!J$47,"▲","-")),2)</f>
        <v>
34.979999999999997</v>
      </c>
    </row>
    <row r="21" spans="1:11" x14ac:dyDescent="0.2">
      <c r="A21" s="179" t="s">
        <v>
55</v>
      </c>
      <c r="B21" s="179">
        <f>
IF(ISNUMBER(VALUE(SUBSTITUTE(実質収支比率等に係る経年分析!F$49,"▲","-"))),ROUND(VALUE(SUBSTITUTE(実質収支比率等に係る経年分析!F$49,"▲","-")),2),NA())</f>
        <v>
2.6</v>
      </c>
      <c r="C21" s="179">
        <f>
IF(ISNUMBER(VALUE(SUBSTITUTE(実質収支比率等に係る経年分析!G$49,"▲","-"))),ROUND(VALUE(SUBSTITUTE(実質収支比率等に係る経年分析!G$49,"▲","-")),2),NA())</f>
        <v>
4.3600000000000003</v>
      </c>
      <c r="D21" s="179">
        <f>
IF(ISNUMBER(VALUE(SUBSTITUTE(実質収支比率等に係る経年分析!H$49,"▲","-"))),ROUND(VALUE(SUBSTITUTE(実質収支比率等に係る経年分析!H$49,"▲","-")),2),NA())</f>
        <v>
-4.32</v>
      </c>
      <c r="E21" s="179">
        <f>
IF(ISNUMBER(VALUE(SUBSTITUTE(実質収支比率等に係る経年分析!I$49,"▲","-"))),ROUND(VALUE(SUBSTITUTE(実質収支比率等に係る経年分析!I$49,"▲","-")),2),NA())</f>
        <v>
6.18</v>
      </c>
      <c r="F21" s="179">
        <f>
IF(ISNUMBER(VALUE(SUBSTITUTE(実質収支比率等に係る経年分析!J$49,"▲","-"))),ROUND(VALUE(SUBSTITUTE(実質収支比率等に係る経年分析!J$49,"▲","-")),2),NA())</f>
        <v>
0.57999999999999996</v>
      </c>
    </row>
    <row r="24" spans="1:11" x14ac:dyDescent="0.2">
      <c r="A24" s="149" t="s">
        <v>
56</v>
      </c>
    </row>
    <row r="25" spans="1:11" x14ac:dyDescent="0.2">
      <c r="A25" s="180"/>
      <c r="B25" s="180" t="str">
        <f>
連結実質赤字比率に係る赤字・黒字の構成分析!F$33</f>
        <v>
H26</v>
      </c>
      <c r="C25" s="180"/>
      <c r="D25" s="180" t="str">
        <f>
連結実質赤字比率に係る赤字・黒字の構成分析!G$33</f>
        <v>
H27</v>
      </c>
      <c r="E25" s="180"/>
      <c r="F25" s="180" t="str">
        <f>
連結実質赤字比率に係る赤字・黒字の構成分析!H$33</f>
        <v>
H28</v>
      </c>
      <c r="G25" s="180"/>
      <c r="H25" s="180" t="str">
        <f>
連結実質赤字比率に係る赤字・黒字の構成分析!I$33</f>
        <v>
H29</v>
      </c>
      <c r="I25" s="180"/>
      <c r="J25" s="180" t="str">
        <f>
連結実質赤字比率に係る赤字・黒字の構成分析!J$33</f>
        <v>
H30</v>
      </c>
      <c r="K25" s="180"/>
    </row>
    <row r="26" spans="1:11" x14ac:dyDescent="0.2">
      <c r="A26" s="180"/>
      <c r="B26" s="180" t="s">
        <v>
57</v>
      </c>
      <c r="C26" s="180" t="s">
        <v>
58</v>
      </c>
      <c r="D26" s="180" t="s">
        <v>
57</v>
      </c>
      <c r="E26" s="180" t="s">
        <v>
58</v>
      </c>
      <c r="F26" s="180" t="s">
        <v>
57</v>
      </c>
      <c r="G26" s="180" t="s">
        <v>
58</v>
      </c>
      <c r="H26" s="180" t="s">
        <v>
57</v>
      </c>
      <c r="I26" s="180" t="s">
        <v>
58</v>
      </c>
      <c r="J26" s="180" t="s">
        <v>
57</v>
      </c>
      <c r="K26" s="180" t="s">
        <v>
58</v>
      </c>
    </row>
    <row r="27" spans="1:11" x14ac:dyDescent="0.2">
      <c r="A27" s="180" t="str">
        <f>
IF(連結実質赤字比率に係る赤字・黒字の構成分析!C$43="",NA(),連結実質赤字比率に係る赤字・黒字の構成分析!C$43)</f>
        <v>
その他会計（黒字）</v>
      </c>
      <c r="B27" s="180" t="e">
        <f>
IF(ROUND(VALUE(SUBSTITUTE(連結実質赤字比率に係る赤字・黒字の構成分析!F$43,"▲", "-")), 2) &lt; 0, ABS(ROUND(VALUE(SUBSTITUTE(連結実質赤字比率に係る赤字・黒字の構成分析!F$43,"▲", "-")), 2)), NA())</f>
        <v>
#VALUE!</v>
      </c>
      <c r="C27" s="180" t="e">
        <f>
IF(ROUND(VALUE(SUBSTITUTE(連結実質赤字比率に係る赤字・黒字の構成分析!F$43,"▲", "-")), 2) &gt;= 0, ABS(ROUND(VALUE(SUBSTITUTE(連結実質赤字比率に係る赤字・黒字の構成分析!F$43,"▲", "-")), 2)), NA())</f>
        <v>
#VALUE!</v>
      </c>
      <c r="D27" s="180" t="e">
        <f>
IF(ROUND(VALUE(SUBSTITUTE(連結実質赤字比率に係る赤字・黒字の構成分析!G$43,"▲", "-")), 2) &lt; 0, ABS(ROUND(VALUE(SUBSTITUTE(連結実質赤字比率に係る赤字・黒字の構成分析!G$43,"▲", "-")), 2)), NA())</f>
        <v>
#VALUE!</v>
      </c>
      <c r="E27" s="180" t="e">
        <f>
IF(ROUND(VALUE(SUBSTITUTE(連結実質赤字比率に係る赤字・黒字の構成分析!G$43,"▲", "-")), 2) &gt;= 0, ABS(ROUND(VALUE(SUBSTITUTE(連結実質赤字比率に係る赤字・黒字の構成分析!G$43,"▲", "-")), 2)), NA())</f>
        <v>
#VALUE!</v>
      </c>
      <c r="F27" s="180" t="e">
        <f>
IF(ROUND(VALUE(SUBSTITUTE(連結実質赤字比率に係る赤字・黒字の構成分析!H$43,"▲", "-")), 2) &lt; 0, ABS(ROUND(VALUE(SUBSTITUTE(連結実質赤字比率に係る赤字・黒字の構成分析!H$43,"▲", "-")), 2)), NA())</f>
        <v>
#VALUE!</v>
      </c>
      <c r="G27" s="180" t="e">
        <f>
IF(ROUND(VALUE(SUBSTITUTE(連結実質赤字比率に係る赤字・黒字の構成分析!H$43,"▲", "-")), 2) &gt;= 0, ABS(ROUND(VALUE(SUBSTITUTE(連結実質赤字比率に係る赤字・黒字の構成分析!H$43,"▲", "-")), 2)), NA())</f>
        <v>
#VALUE!</v>
      </c>
      <c r="H27" s="180" t="e">
        <f>
IF(ROUND(VALUE(SUBSTITUTE(連結実質赤字比率に係る赤字・黒字の構成分析!I$43,"▲", "-")), 2) &lt; 0, ABS(ROUND(VALUE(SUBSTITUTE(連結実質赤字比率に係る赤字・黒字の構成分析!I$43,"▲", "-")), 2)), NA())</f>
        <v>
#VALUE!</v>
      </c>
      <c r="I27" s="180" t="e">
        <f>
IF(ROUND(VALUE(SUBSTITUTE(連結実質赤字比率に係る赤字・黒字の構成分析!I$43,"▲", "-")), 2) &gt;= 0, ABS(ROUND(VALUE(SUBSTITUTE(連結実質赤字比率に係る赤字・黒字の構成分析!I$43,"▲", "-")), 2)), NA())</f>
        <v>
#VALUE!</v>
      </c>
      <c r="J27" s="180" t="e">
        <f>
IF(ROUND(VALUE(SUBSTITUTE(連結実質赤字比率に係る赤字・黒字の構成分析!J$43,"▲", "-")), 2) &lt; 0, ABS(ROUND(VALUE(SUBSTITUTE(連結実質赤字比率に係る赤字・黒字の構成分析!J$43,"▲", "-")), 2)), NA())</f>
        <v>
#VALUE!</v>
      </c>
      <c r="K27" s="180" t="e">
        <f>
IF(ROUND(VALUE(SUBSTITUTE(連結実質赤字比率に係る赤字・黒字の構成分析!J$43,"▲", "-")), 2) &gt;= 0, ABS(ROUND(VALUE(SUBSTITUTE(連結実質赤字比率に係る赤字・黒字の構成分析!J$43,"▲", "-")), 2)), NA())</f>
        <v>
#VALUE!</v>
      </c>
    </row>
    <row r="28" spans="1:11" x14ac:dyDescent="0.2">
      <c r="A28" s="180" t="str">
        <f>
IF(連結実質赤字比率に係る赤字・黒字の構成分析!C$42="",NA(),連結実質赤字比率に係る赤字・黒字の構成分析!C$42)</f>
        <v>
その他会計（赤字）</v>
      </c>
      <c r="B28" s="180" t="e">
        <f>
IF(ROUND(VALUE(SUBSTITUTE(連結実質赤字比率に係る赤字・黒字の構成分析!F$42,"▲", "-")), 2) &lt; 0, ABS(ROUND(VALUE(SUBSTITUTE(連結実質赤字比率に係る赤字・黒字の構成分析!F$42,"▲", "-")), 2)), NA())</f>
        <v>
#VALUE!</v>
      </c>
      <c r="C28" s="180" t="e">
        <f>
IF(ROUND(VALUE(SUBSTITUTE(連結実質赤字比率に係る赤字・黒字の構成分析!F$42,"▲", "-")), 2) &gt;= 0, ABS(ROUND(VALUE(SUBSTITUTE(連結実質赤字比率に係る赤字・黒字の構成分析!F$42,"▲", "-")), 2)), NA())</f>
        <v>
#VALUE!</v>
      </c>
      <c r="D28" s="180" t="e">
        <f>
IF(ROUND(VALUE(SUBSTITUTE(連結実質赤字比率に係る赤字・黒字の構成分析!G$42,"▲", "-")), 2) &lt; 0, ABS(ROUND(VALUE(SUBSTITUTE(連結実質赤字比率に係る赤字・黒字の構成分析!G$42,"▲", "-")), 2)), NA())</f>
        <v>
#VALUE!</v>
      </c>
      <c r="E28" s="180" t="e">
        <f>
IF(ROUND(VALUE(SUBSTITUTE(連結実質赤字比率に係る赤字・黒字の構成分析!G$42,"▲", "-")), 2) &gt;= 0, ABS(ROUND(VALUE(SUBSTITUTE(連結実質赤字比率に係る赤字・黒字の構成分析!G$42,"▲", "-")), 2)), NA())</f>
        <v>
#VALUE!</v>
      </c>
      <c r="F28" s="180" t="e">
        <f>
IF(ROUND(VALUE(SUBSTITUTE(連結実質赤字比率に係る赤字・黒字の構成分析!H$42,"▲", "-")), 2) &lt; 0, ABS(ROUND(VALUE(SUBSTITUTE(連結実質赤字比率に係る赤字・黒字の構成分析!H$42,"▲", "-")), 2)), NA())</f>
        <v>
#VALUE!</v>
      </c>
      <c r="G28" s="180" t="e">
        <f>
IF(ROUND(VALUE(SUBSTITUTE(連結実質赤字比率に係る赤字・黒字の構成分析!H$42,"▲", "-")), 2) &gt;= 0, ABS(ROUND(VALUE(SUBSTITUTE(連結実質赤字比率に係る赤字・黒字の構成分析!H$42,"▲", "-")), 2)), NA())</f>
        <v>
#VALUE!</v>
      </c>
      <c r="H28" s="180" t="e">
        <f>
IF(ROUND(VALUE(SUBSTITUTE(連結実質赤字比率に係る赤字・黒字の構成分析!I$42,"▲", "-")), 2) &lt; 0, ABS(ROUND(VALUE(SUBSTITUTE(連結実質赤字比率に係る赤字・黒字の構成分析!I$42,"▲", "-")), 2)), NA())</f>
        <v>
#VALUE!</v>
      </c>
      <c r="I28" s="180" t="e">
        <f>
IF(ROUND(VALUE(SUBSTITUTE(連結実質赤字比率に係る赤字・黒字の構成分析!I$42,"▲", "-")), 2) &gt;= 0, ABS(ROUND(VALUE(SUBSTITUTE(連結実質赤字比率に係る赤字・黒字の構成分析!I$42,"▲", "-")), 2)), NA())</f>
        <v>
#VALUE!</v>
      </c>
      <c r="J28" s="180" t="e">
        <f>
IF(ROUND(VALUE(SUBSTITUTE(連結実質赤字比率に係る赤字・黒字の構成分析!J$42,"▲", "-")), 2) &lt; 0, ABS(ROUND(VALUE(SUBSTITUTE(連結実質赤字比率に係る赤字・黒字の構成分析!J$42,"▲", "-")), 2)), NA())</f>
        <v>
#VALUE!</v>
      </c>
      <c r="K28" s="180" t="e">
        <f>
IF(ROUND(VALUE(SUBSTITUTE(連結実質赤字比率に係る赤字・黒字の構成分析!J$42,"▲", "-")), 2) &gt;= 0, ABS(ROUND(VALUE(SUBSTITUTE(連結実質赤字比率に係る赤字・黒字の構成分析!J$42,"▲", "-")), 2)), NA())</f>
        <v>
#VALUE!</v>
      </c>
    </row>
    <row r="29" spans="1:11" x14ac:dyDescent="0.2">
      <c r="A29" s="180" t="e">
        <f>
IF(連結実質赤字比率に係る赤字・黒字の構成分析!C$41="",NA(),連結実質赤字比率に係る赤字・黒字の構成分析!C$41)</f>
        <v>
#N/A</v>
      </c>
      <c r="B29" s="180" t="e">
        <f>
IF(ROUND(VALUE(SUBSTITUTE(連結実質赤字比率に係る赤字・黒字の構成分析!F$41,"▲", "-")), 2) &lt; 0, ABS(ROUND(VALUE(SUBSTITUTE(連結実質赤字比率に係る赤字・黒字の構成分析!F$41,"▲", "-")), 2)), NA())</f>
        <v>
#VALUE!</v>
      </c>
      <c r="C29" s="180" t="e">
        <f>
IF(ROUND(VALUE(SUBSTITUTE(連結実質赤字比率に係る赤字・黒字の構成分析!F$41,"▲", "-")), 2) &gt;= 0, ABS(ROUND(VALUE(SUBSTITUTE(連結実質赤字比率に係る赤字・黒字の構成分析!F$41,"▲", "-")), 2)), NA())</f>
        <v>
#VALUE!</v>
      </c>
      <c r="D29" s="180" t="e">
        <f>
IF(ROUND(VALUE(SUBSTITUTE(連結実質赤字比率に係る赤字・黒字の構成分析!G$41,"▲", "-")), 2) &lt; 0, ABS(ROUND(VALUE(SUBSTITUTE(連結実質赤字比率に係る赤字・黒字の構成分析!G$41,"▲", "-")), 2)), NA())</f>
        <v>
#VALUE!</v>
      </c>
      <c r="E29" s="180" t="e">
        <f>
IF(ROUND(VALUE(SUBSTITUTE(連結実質赤字比率に係る赤字・黒字の構成分析!G$41,"▲", "-")), 2) &gt;= 0, ABS(ROUND(VALUE(SUBSTITUTE(連結実質赤字比率に係る赤字・黒字の構成分析!G$41,"▲", "-")), 2)), NA())</f>
        <v>
#VALUE!</v>
      </c>
      <c r="F29" s="180" t="e">
        <f>
IF(ROUND(VALUE(SUBSTITUTE(連結実質赤字比率に係る赤字・黒字の構成分析!H$41,"▲", "-")), 2) &lt; 0, ABS(ROUND(VALUE(SUBSTITUTE(連結実質赤字比率に係る赤字・黒字の構成分析!H$41,"▲", "-")), 2)), NA())</f>
        <v>
#VALUE!</v>
      </c>
      <c r="G29" s="180" t="e">
        <f>
IF(ROUND(VALUE(SUBSTITUTE(連結実質赤字比率に係る赤字・黒字の構成分析!H$41,"▲", "-")), 2) &gt;= 0, ABS(ROUND(VALUE(SUBSTITUTE(連結実質赤字比率に係る赤字・黒字の構成分析!H$41,"▲", "-")), 2)), NA())</f>
        <v>
#VALUE!</v>
      </c>
      <c r="H29" s="180" t="e">
        <f>
IF(ROUND(VALUE(SUBSTITUTE(連結実質赤字比率に係る赤字・黒字の構成分析!I$41,"▲", "-")), 2) &lt; 0, ABS(ROUND(VALUE(SUBSTITUTE(連結実質赤字比率に係る赤字・黒字の構成分析!I$41,"▲", "-")), 2)), NA())</f>
        <v>
#VALUE!</v>
      </c>
      <c r="I29" s="180" t="e">
        <f>
IF(ROUND(VALUE(SUBSTITUTE(連結実質赤字比率に係る赤字・黒字の構成分析!I$41,"▲", "-")), 2) &gt;= 0, ABS(ROUND(VALUE(SUBSTITUTE(連結実質赤字比率に係る赤字・黒字の構成分析!I$41,"▲", "-")), 2)), NA())</f>
        <v>
#VALUE!</v>
      </c>
      <c r="J29" s="180" t="e">
        <f>
IF(ROUND(VALUE(SUBSTITUTE(連結実質赤字比率に係る赤字・黒字の構成分析!J$41,"▲", "-")), 2) &lt; 0, ABS(ROUND(VALUE(SUBSTITUTE(連結実質赤字比率に係る赤字・黒字の構成分析!J$41,"▲", "-")), 2)), NA())</f>
        <v>
#VALUE!</v>
      </c>
      <c r="K29" s="180" t="e">
        <f>
IF(ROUND(VALUE(SUBSTITUTE(連結実質赤字比率に係る赤字・黒字の構成分析!J$41,"▲", "-")), 2) &gt;= 0, ABS(ROUND(VALUE(SUBSTITUTE(連結実質赤字比率に係る赤字・黒字の構成分析!J$41,"▲", "-")), 2)), NA())</f>
        <v>
#VALUE!</v>
      </c>
    </row>
    <row r="30" spans="1:11" x14ac:dyDescent="0.2">
      <c r="A30" s="180" t="e">
        <f>
IF(連結実質赤字比率に係る赤字・黒字の構成分析!C$40="",NA(),連結実質赤字比率に係る赤字・黒字の構成分析!C$40)</f>
        <v>
#N/A</v>
      </c>
      <c r="B30" s="180" t="e">
        <f>
IF(ROUND(VALUE(SUBSTITUTE(連結実質赤字比率に係る赤字・黒字の構成分析!F$40,"▲", "-")), 2) &lt; 0, ABS(ROUND(VALUE(SUBSTITUTE(連結実質赤字比率に係る赤字・黒字の構成分析!F$40,"▲", "-")), 2)), NA())</f>
        <v>
#VALUE!</v>
      </c>
      <c r="C30" s="180" t="e">
        <f>
IF(ROUND(VALUE(SUBSTITUTE(連結実質赤字比率に係る赤字・黒字の構成分析!F$40,"▲", "-")), 2) &gt;= 0, ABS(ROUND(VALUE(SUBSTITUTE(連結実質赤字比率に係る赤字・黒字の構成分析!F$40,"▲", "-")), 2)), NA())</f>
        <v>
#VALUE!</v>
      </c>
      <c r="D30" s="180" t="e">
        <f>
IF(ROUND(VALUE(SUBSTITUTE(連結実質赤字比率に係る赤字・黒字の構成分析!G$40,"▲", "-")), 2) &lt; 0, ABS(ROUND(VALUE(SUBSTITUTE(連結実質赤字比率に係る赤字・黒字の構成分析!G$40,"▲", "-")), 2)), NA())</f>
        <v>
#VALUE!</v>
      </c>
      <c r="E30" s="180" t="e">
        <f>
IF(ROUND(VALUE(SUBSTITUTE(連結実質赤字比率に係る赤字・黒字の構成分析!G$40,"▲", "-")), 2) &gt;= 0, ABS(ROUND(VALUE(SUBSTITUTE(連結実質赤字比率に係る赤字・黒字の構成分析!G$40,"▲", "-")), 2)), NA())</f>
        <v>
#VALUE!</v>
      </c>
      <c r="F30" s="180" t="e">
        <f>
IF(ROUND(VALUE(SUBSTITUTE(連結実質赤字比率に係る赤字・黒字の構成分析!H$40,"▲", "-")), 2) &lt; 0, ABS(ROUND(VALUE(SUBSTITUTE(連結実質赤字比率に係る赤字・黒字の構成分析!H$40,"▲", "-")), 2)), NA())</f>
        <v>
#VALUE!</v>
      </c>
      <c r="G30" s="180" t="e">
        <f>
IF(ROUND(VALUE(SUBSTITUTE(連結実質赤字比率に係る赤字・黒字の構成分析!H$40,"▲", "-")), 2) &gt;= 0, ABS(ROUND(VALUE(SUBSTITUTE(連結実質赤字比率に係る赤字・黒字の構成分析!H$40,"▲", "-")), 2)), NA())</f>
        <v>
#VALUE!</v>
      </c>
      <c r="H30" s="180" t="e">
        <f>
IF(ROUND(VALUE(SUBSTITUTE(連結実質赤字比率に係る赤字・黒字の構成分析!I$40,"▲", "-")), 2) &lt; 0, ABS(ROUND(VALUE(SUBSTITUTE(連結実質赤字比率に係る赤字・黒字の構成分析!I$40,"▲", "-")), 2)), NA())</f>
        <v>
#VALUE!</v>
      </c>
      <c r="I30" s="180" t="e">
        <f>
IF(ROUND(VALUE(SUBSTITUTE(連結実質赤字比率に係る赤字・黒字の構成分析!I$40,"▲", "-")), 2) &gt;= 0, ABS(ROUND(VALUE(SUBSTITUTE(連結実質赤字比率に係る赤字・黒字の構成分析!I$40,"▲", "-")), 2)), NA())</f>
        <v>
#VALUE!</v>
      </c>
      <c r="J30" s="180" t="e">
        <f>
IF(ROUND(VALUE(SUBSTITUTE(連結実質赤字比率に係る赤字・黒字の構成分析!J$40,"▲", "-")), 2) &lt; 0, ABS(ROUND(VALUE(SUBSTITUTE(連結実質赤字比率に係る赤字・黒字の構成分析!J$40,"▲", "-")), 2)), NA())</f>
        <v>
#VALUE!</v>
      </c>
      <c r="K30" s="180" t="e">
        <f>
IF(ROUND(VALUE(SUBSTITUTE(連結実質赤字比率に係る赤字・黒字の構成分析!J$40,"▲", "-")), 2) &gt;= 0, ABS(ROUND(VALUE(SUBSTITUTE(連結実質赤字比率に係る赤字・黒字の構成分析!J$40,"▲", "-")), 2)), NA())</f>
        <v>
#VALUE!</v>
      </c>
    </row>
    <row r="31" spans="1:11" x14ac:dyDescent="0.2">
      <c r="A31" s="180" t="e">
        <f>
IF(連結実質赤字比率に係る赤字・黒字の構成分析!C$39="",NA(),連結実質赤字比率に係る赤字・黒字の構成分析!C$39)</f>
        <v>
#N/A</v>
      </c>
      <c r="B31" s="180" t="e">
        <f>
IF(ROUND(VALUE(SUBSTITUTE(連結実質赤字比率に係る赤字・黒字の構成分析!F$39,"▲", "-")), 2) &lt; 0, ABS(ROUND(VALUE(SUBSTITUTE(連結実質赤字比率に係る赤字・黒字の構成分析!F$39,"▲", "-")), 2)), NA())</f>
        <v>
#VALUE!</v>
      </c>
      <c r="C31" s="180" t="e">
        <f>
IF(ROUND(VALUE(SUBSTITUTE(連結実質赤字比率に係る赤字・黒字の構成分析!F$39,"▲", "-")), 2) &gt;= 0, ABS(ROUND(VALUE(SUBSTITUTE(連結実質赤字比率に係る赤字・黒字の構成分析!F$39,"▲", "-")), 2)), NA())</f>
        <v>
#VALUE!</v>
      </c>
      <c r="D31" s="180" t="e">
        <f>
IF(ROUND(VALUE(SUBSTITUTE(連結実質赤字比率に係る赤字・黒字の構成分析!G$39,"▲", "-")), 2) &lt; 0, ABS(ROUND(VALUE(SUBSTITUTE(連結実質赤字比率に係る赤字・黒字の構成分析!G$39,"▲", "-")), 2)), NA())</f>
        <v>
#VALUE!</v>
      </c>
      <c r="E31" s="180" t="e">
        <f>
IF(ROUND(VALUE(SUBSTITUTE(連結実質赤字比率に係る赤字・黒字の構成分析!G$39,"▲", "-")), 2) &gt;= 0, ABS(ROUND(VALUE(SUBSTITUTE(連結実質赤字比率に係る赤字・黒字の構成分析!G$39,"▲", "-")), 2)), NA())</f>
        <v>
#VALUE!</v>
      </c>
      <c r="F31" s="180" t="e">
        <f>
IF(ROUND(VALUE(SUBSTITUTE(連結実質赤字比率に係る赤字・黒字の構成分析!H$39,"▲", "-")), 2) &lt; 0, ABS(ROUND(VALUE(SUBSTITUTE(連結実質赤字比率に係る赤字・黒字の構成分析!H$39,"▲", "-")), 2)), NA())</f>
        <v>
#VALUE!</v>
      </c>
      <c r="G31" s="180" t="e">
        <f>
IF(ROUND(VALUE(SUBSTITUTE(連結実質赤字比率に係る赤字・黒字の構成分析!H$39,"▲", "-")), 2) &gt;= 0, ABS(ROUND(VALUE(SUBSTITUTE(連結実質赤字比率に係る赤字・黒字の構成分析!H$39,"▲", "-")), 2)), NA())</f>
        <v>
#VALUE!</v>
      </c>
      <c r="H31" s="180" t="e">
        <f>
IF(ROUND(VALUE(SUBSTITUTE(連結実質赤字比率に係る赤字・黒字の構成分析!I$39,"▲", "-")), 2) &lt; 0, ABS(ROUND(VALUE(SUBSTITUTE(連結実質赤字比率に係る赤字・黒字の構成分析!I$39,"▲", "-")), 2)), NA())</f>
        <v>
#VALUE!</v>
      </c>
      <c r="I31" s="180" t="e">
        <f>
IF(ROUND(VALUE(SUBSTITUTE(連結実質赤字比率に係る赤字・黒字の構成分析!I$39,"▲", "-")), 2) &gt;= 0, ABS(ROUND(VALUE(SUBSTITUTE(連結実質赤字比率に係る赤字・黒字の構成分析!I$39,"▲", "-")), 2)), NA())</f>
        <v>
#VALUE!</v>
      </c>
      <c r="J31" s="180" t="e">
        <f>
IF(ROUND(VALUE(SUBSTITUTE(連結実質赤字比率に係る赤字・黒字の構成分析!J$39,"▲", "-")), 2) &lt; 0, ABS(ROUND(VALUE(SUBSTITUTE(連結実質赤字比率に係る赤字・黒字の構成分析!J$39,"▲", "-")), 2)), NA())</f>
        <v>
#VALUE!</v>
      </c>
      <c r="K31" s="180" t="e">
        <f>
IF(ROUND(VALUE(SUBSTITUTE(連結実質赤字比率に係る赤字・黒字の構成分析!J$39,"▲", "-")), 2) &gt;= 0, ABS(ROUND(VALUE(SUBSTITUTE(連結実質赤字比率に係る赤字・黒字の構成分析!J$39,"▲", "-")), 2)), NA())</f>
        <v>
#VALUE!</v>
      </c>
    </row>
    <row r="32" spans="1:11" x14ac:dyDescent="0.2">
      <c r="A32" s="180" t="str">
        <f>
IF(連結実質赤字比率に係る赤字・黒字の構成分析!C$38="",NA(),連結実質赤字比率に係る赤字・黒字の構成分析!C$38)</f>
        <v>
後期高齢者医療特別会計</v>
      </c>
      <c r="B32" s="180" t="e">
        <f>
IF(ROUND(VALUE(SUBSTITUTE(連結実質赤字比率に係る赤字・黒字の構成分析!F$38,"▲", "-")), 2) &lt; 0, ABS(ROUND(VALUE(SUBSTITUTE(連結実質赤字比率に係る赤字・黒字の構成分析!F$38,"▲", "-")), 2)), NA())</f>
        <v>
#N/A</v>
      </c>
      <c r="C32" s="180">
        <f>
IF(ROUND(VALUE(SUBSTITUTE(連結実質赤字比率に係る赤字・黒字の構成分析!F$38,"▲", "-")), 2) &gt;= 0, ABS(ROUND(VALUE(SUBSTITUTE(連結実質赤字比率に係る赤字・黒字の構成分析!F$38,"▲", "-")), 2)), NA())</f>
        <v>
0.13</v>
      </c>
      <c r="D32" s="180" t="e">
        <f>
IF(ROUND(VALUE(SUBSTITUTE(連結実質赤字比率に係る赤字・黒字の構成分析!G$38,"▲", "-")), 2) &lt; 0, ABS(ROUND(VALUE(SUBSTITUTE(連結実質赤字比率に係る赤字・黒字の構成分析!G$38,"▲", "-")), 2)), NA())</f>
        <v>
#N/A</v>
      </c>
      <c r="E32" s="180">
        <f>
IF(ROUND(VALUE(SUBSTITUTE(連結実質赤字比率に係る赤字・黒字の構成分析!G$38,"▲", "-")), 2) &gt;= 0, ABS(ROUND(VALUE(SUBSTITUTE(連結実質赤字比率に係る赤字・黒字の構成分析!G$38,"▲", "-")), 2)), NA())</f>
        <v>
0.1</v>
      </c>
      <c r="F32" s="180" t="e">
        <f>
IF(ROUND(VALUE(SUBSTITUTE(連結実質赤字比率に係る赤字・黒字の構成分析!H$38,"▲", "-")), 2) &lt; 0, ABS(ROUND(VALUE(SUBSTITUTE(連結実質赤字比率に係る赤字・黒字の構成分析!H$38,"▲", "-")), 2)), NA())</f>
        <v>
#N/A</v>
      </c>
      <c r="G32" s="180">
        <f>
IF(ROUND(VALUE(SUBSTITUTE(連結実質赤字比率に係る赤字・黒字の構成分析!H$38,"▲", "-")), 2) &gt;= 0, ABS(ROUND(VALUE(SUBSTITUTE(連結実質赤字比率に係る赤字・黒字の構成分析!H$38,"▲", "-")), 2)), NA())</f>
        <v>
0.12</v>
      </c>
      <c r="H32" s="180" t="e">
        <f>
IF(ROUND(VALUE(SUBSTITUTE(連結実質赤字比率に係る赤字・黒字の構成分析!I$38,"▲", "-")), 2) &lt; 0, ABS(ROUND(VALUE(SUBSTITUTE(連結実質赤字比率に係る赤字・黒字の構成分析!I$38,"▲", "-")), 2)), NA())</f>
        <v>
#N/A</v>
      </c>
      <c r="I32" s="180">
        <f>
IF(ROUND(VALUE(SUBSTITUTE(連結実質赤字比率に係る赤字・黒字の構成分析!I$38,"▲", "-")), 2) &gt;= 0, ABS(ROUND(VALUE(SUBSTITUTE(連結実質赤字比率に係る赤字・黒字の構成分析!I$38,"▲", "-")), 2)), NA())</f>
        <v>
0.11</v>
      </c>
      <c r="J32" s="180" t="e">
        <f>
IF(ROUND(VALUE(SUBSTITUTE(連結実質赤字比率に係る赤字・黒字の構成分析!J$38,"▲", "-")), 2) &lt; 0, ABS(ROUND(VALUE(SUBSTITUTE(連結実質赤字比率に係る赤字・黒字の構成分析!J$38,"▲", "-")), 2)), NA())</f>
        <v>
#N/A</v>
      </c>
      <c r="K32" s="180">
        <f>
IF(ROUND(VALUE(SUBSTITUTE(連結実質赤字比率に係る赤字・黒字の構成分析!J$38,"▲", "-")), 2) &gt;= 0, ABS(ROUND(VALUE(SUBSTITUTE(連結実質赤字比率に係る赤字・黒字の構成分析!J$38,"▲", "-")), 2)), NA())</f>
        <v>
0.16</v>
      </c>
    </row>
    <row r="33" spans="1:16" x14ac:dyDescent="0.2">
      <c r="A33" s="180" t="str">
        <f>
IF(連結実質赤字比率に係る赤字・黒字の構成分析!C$37="",NA(),連結実質赤字比率に係る赤字・黒字の構成分析!C$37)</f>
        <v>
下水道事業特別会計</v>
      </c>
      <c r="B33" s="180" t="e">
        <f>
IF(ROUND(VALUE(SUBSTITUTE(連結実質赤字比率に係る赤字・黒字の構成分析!F$37,"▲", "-")), 2) &lt; 0, ABS(ROUND(VALUE(SUBSTITUTE(連結実質赤字比率に係る赤字・黒字の構成分析!F$37,"▲", "-")), 2)), NA())</f>
        <v>
#N/A</v>
      </c>
      <c r="C33" s="180">
        <f>
IF(ROUND(VALUE(SUBSTITUTE(連結実質赤字比率に係る赤字・黒字の構成分析!F$37,"▲", "-")), 2) &gt;= 0, ABS(ROUND(VALUE(SUBSTITUTE(連結実質赤字比率に係る赤字・黒字の構成分析!F$37,"▲", "-")), 2)), NA())</f>
        <v>
0.87</v>
      </c>
      <c r="D33" s="180" t="e">
        <f>
IF(ROUND(VALUE(SUBSTITUTE(連結実質赤字比率に係る赤字・黒字の構成分析!G$37,"▲", "-")), 2) &lt; 0, ABS(ROUND(VALUE(SUBSTITUTE(連結実質赤字比率に係る赤字・黒字の構成分析!G$37,"▲", "-")), 2)), NA())</f>
        <v>
#N/A</v>
      </c>
      <c r="E33" s="180">
        <f>
IF(ROUND(VALUE(SUBSTITUTE(連結実質赤字比率に係る赤字・黒字の構成分析!G$37,"▲", "-")), 2) &gt;= 0, ABS(ROUND(VALUE(SUBSTITUTE(連結実質赤字比率に係る赤字・黒字の構成分析!G$37,"▲", "-")), 2)), NA())</f>
        <v>
0.7</v>
      </c>
      <c r="F33" s="180" t="e">
        <f>
IF(ROUND(VALUE(SUBSTITUTE(連結実質赤字比率に係る赤字・黒字の構成分析!H$37,"▲", "-")), 2) &lt; 0, ABS(ROUND(VALUE(SUBSTITUTE(連結実質赤字比率に係る赤字・黒字の構成分析!H$37,"▲", "-")), 2)), NA())</f>
        <v>
#N/A</v>
      </c>
      <c r="G33" s="180">
        <f>
IF(ROUND(VALUE(SUBSTITUTE(連結実質赤字比率に係る赤字・黒字の構成分析!H$37,"▲", "-")), 2) &gt;= 0, ABS(ROUND(VALUE(SUBSTITUTE(連結実質赤字比率に係る赤字・黒字の構成分析!H$37,"▲", "-")), 2)), NA())</f>
        <v>
0.46</v>
      </c>
      <c r="H33" s="180" t="e">
        <f>
IF(ROUND(VALUE(SUBSTITUTE(連結実質赤字比率に係る赤字・黒字の構成分析!I$37,"▲", "-")), 2) &lt; 0, ABS(ROUND(VALUE(SUBSTITUTE(連結実質赤字比率に係る赤字・黒字の構成分析!I$37,"▲", "-")), 2)), NA())</f>
        <v>
#N/A</v>
      </c>
      <c r="I33" s="180">
        <f>
IF(ROUND(VALUE(SUBSTITUTE(連結実質赤字比率に係る赤字・黒字の構成分析!I$37,"▲", "-")), 2) &gt;= 0, ABS(ROUND(VALUE(SUBSTITUTE(連結実質赤字比率に係る赤字・黒字の構成分析!I$37,"▲", "-")), 2)), NA())</f>
        <v>
0.35</v>
      </c>
      <c r="J33" s="180" t="e">
        <f>
IF(ROUND(VALUE(SUBSTITUTE(連結実質赤字比率に係る赤字・黒字の構成分析!J$37,"▲", "-")), 2) &lt; 0, ABS(ROUND(VALUE(SUBSTITUTE(連結実質赤字比率に係る赤字・黒字の構成分析!J$37,"▲", "-")), 2)), NA())</f>
        <v>
#N/A</v>
      </c>
      <c r="K33" s="180">
        <f>
IF(ROUND(VALUE(SUBSTITUTE(連結実質赤字比率に係る赤字・黒字の構成分析!J$37,"▲", "-")), 2) &gt;= 0, ABS(ROUND(VALUE(SUBSTITUTE(連結実質赤字比率に係る赤字・黒字の構成分析!J$37,"▲", "-")), 2)), NA())</f>
        <v>
0.54</v>
      </c>
    </row>
    <row r="34" spans="1:16" x14ac:dyDescent="0.2">
      <c r="A34" s="180" t="str">
        <f>
IF(連結実質赤字比率に係る赤字・黒字の構成分析!C$36="",NA(),連結実質赤字比率に係る赤字・黒字の構成分析!C$36)</f>
        <v>
国民健康保険特別会計</v>
      </c>
      <c r="B34" s="180" t="e">
        <f>
IF(ROUND(VALUE(SUBSTITUTE(連結実質赤字比率に係る赤字・黒字の構成分析!F$36,"▲", "-")), 2) &lt; 0, ABS(ROUND(VALUE(SUBSTITUTE(連結実質赤字比率に係る赤字・黒字の構成分析!F$36,"▲", "-")), 2)), NA())</f>
        <v>
#N/A</v>
      </c>
      <c r="C34" s="180">
        <f>
IF(ROUND(VALUE(SUBSTITUTE(連結実質赤字比率に係る赤字・黒字の構成分析!F$36,"▲", "-")), 2) &gt;= 0, ABS(ROUND(VALUE(SUBSTITUTE(連結実質赤字比率に係る赤字・黒字の構成分析!F$36,"▲", "-")), 2)), NA())</f>
        <v>
1.83</v>
      </c>
      <c r="D34" s="180" t="e">
        <f>
IF(ROUND(VALUE(SUBSTITUTE(連結実質赤字比率に係る赤字・黒字の構成分析!G$36,"▲", "-")), 2) &lt; 0, ABS(ROUND(VALUE(SUBSTITUTE(連結実質赤字比率に係る赤字・黒字の構成分析!G$36,"▲", "-")), 2)), NA())</f>
        <v>
#N/A</v>
      </c>
      <c r="E34" s="180">
        <f>
IF(ROUND(VALUE(SUBSTITUTE(連結実質赤字比率に係る赤字・黒字の構成分析!G$36,"▲", "-")), 2) &gt;= 0, ABS(ROUND(VALUE(SUBSTITUTE(連結実質赤字比率に係る赤字・黒字の構成分析!G$36,"▲", "-")), 2)), NA())</f>
        <v>
2.2999999999999998</v>
      </c>
      <c r="F34" s="180" t="e">
        <f>
IF(ROUND(VALUE(SUBSTITUTE(連結実質赤字比率に係る赤字・黒字の構成分析!H$36,"▲", "-")), 2) &lt; 0, ABS(ROUND(VALUE(SUBSTITUTE(連結実質赤字比率に係る赤字・黒字の構成分析!H$36,"▲", "-")), 2)), NA())</f>
        <v>
#N/A</v>
      </c>
      <c r="G34" s="180">
        <f>
IF(ROUND(VALUE(SUBSTITUTE(連結実質赤字比率に係る赤字・黒字の構成分析!H$36,"▲", "-")), 2) &gt;= 0, ABS(ROUND(VALUE(SUBSTITUTE(連結実質赤字比率に係る赤字・黒字の構成分析!H$36,"▲", "-")), 2)), NA())</f>
        <v>
1.51</v>
      </c>
      <c r="H34" s="180" t="e">
        <f>
IF(ROUND(VALUE(SUBSTITUTE(連結実質赤字比率に係る赤字・黒字の構成分析!I$36,"▲", "-")), 2) &lt; 0, ABS(ROUND(VALUE(SUBSTITUTE(連結実質赤字比率に係る赤字・黒字の構成分析!I$36,"▲", "-")), 2)), NA())</f>
        <v>
#N/A</v>
      </c>
      <c r="I34" s="180">
        <f>
IF(ROUND(VALUE(SUBSTITUTE(連結実質赤字比率に係る赤字・黒字の構成分析!I$36,"▲", "-")), 2) &gt;= 0, ABS(ROUND(VALUE(SUBSTITUTE(連結実質赤字比率に係る赤字・黒字の構成分析!I$36,"▲", "-")), 2)), NA())</f>
        <v>
1.43</v>
      </c>
      <c r="J34" s="180" t="e">
        <f>
IF(ROUND(VALUE(SUBSTITUTE(連結実質赤字比率に係る赤字・黒字の構成分析!J$36,"▲", "-")), 2) &lt; 0, ABS(ROUND(VALUE(SUBSTITUTE(連結実質赤字比率に係る赤字・黒字の構成分析!J$36,"▲", "-")), 2)), NA())</f>
        <v>
#N/A</v>
      </c>
      <c r="K34" s="180">
        <f>
IF(ROUND(VALUE(SUBSTITUTE(連結実質赤字比率に係る赤字・黒字の構成分析!J$36,"▲", "-")), 2) &gt;= 0, ABS(ROUND(VALUE(SUBSTITUTE(連結実質赤字比率に係る赤字・黒字の構成分析!J$36,"▲", "-")), 2)), NA())</f>
        <v>
0.75</v>
      </c>
    </row>
    <row r="35" spans="1:16" x14ac:dyDescent="0.2">
      <c r="A35" s="180" t="str">
        <f>
IF(連結実質赤字比率に係る赤字・黒字の構成分析!C$35="",NA(),連結実質赤字比率に係る赤字・黒字の構成分析!C$35)</f>
        <v>
介護保険特別会計</v>
      </c>
      <c r="B35" s="180" t="e">
        <f>
IF(ROUND(VALUE(SUBSTITUTE(連結実質赤字比率に係る赤字・黒字の構成分析!F$35,"▲", "-")), 2) &lt; 0, ABS(ROUND(VALUE(SUBSTITUTE(連結実質赤字比率に係る赤字・黒字の構成分析!F$35,"▲", "-")), 2)), NA())</f>
        <v>
#N/A</v>
      </c>
      <c r="C35" s="180">
        <f>
IF(ROUND(VALUE(SUBSTITUTE(連結実質赤字比率に係る赤字・黒字の構成分析!F$35,"▲", "-")), 2) &gt;= 0, ABS(ROUND(VALUE(SUBSTITUTE(連結実質赤字比率に係る赤字・黒字の構成分析!F$35,"▲", "-")), 2)), NA())</f>
        <v>
0.83</v>
      </c>
      <c r="D35" s="180" t="e">
        <f>
IF(ROUND(VALUE(SUBSTITUTE(連結実質赤字比率に係る赤字・黒字の構成分析!G$35,"▲", "-")), 2) &lt; 0, ABS(ROUND(VALUE(SUBSTITUTE(連結実質赤字比率に係る赤字・黒字の構成分析!G$35,"▲", "-")), 2)), NA())</f>
        <v>
#N/A</v>
      </c>
      <c r="E35" s="180">
        <f>
IF(ROUND(VALUE(SUBSTITUTE(連結実質赤字比率に係る赤字・黒字の構成分析!G$35,"▲", "-")), 2) &gt;= 0, ABS(ROUND(VALUE(SUBSTITUTE(連結実質赤字比率に係る赤字・黒字の構成分析!G$35,"▲", "-")), 2)), NA())</f>
        <v>
1.34</v>
      </c>
      <c r="F35" s="180" t="e">
        <f>
IF(ROUND(VALUE(SUBSTITUTE(連結実質赤字比率に係る赤字・黒字の構成分析!H$35,"▲", "-")), 2) &lt; 0, ABS(ROUND(VALUE(SUBSTITUTE(連結実質赤字比率に係る赤字・黒字の構成分析!H$35,"▲", "-")), 2)), NA())</f>
        <v>
#N/A</v>
      </c>
      <c r="G35" s="180">
        <f>
IF(ROUND(VALUE(SUBSTITUTE(連結実質赤字比率に係る赤字・黒字の構成分析!H$35,"▲", "-")), 2) &gt;= 0, ABS(ROUND(VALUE(SUBSTITUTE(連結実質赤字比率に係る赤字・黒字の構成分析!H$35,"▲", "-")), 2)), NA())</f>
        <v>
1.23</v>
      </c>
      <c r="H35" s="180" t="e">
        <f>
IF(ROUND(VALUE(SUBSTITUTE(連結実質赤字比率に係る赤字・黒字の構成分析!I$35,"▲", "-")), 2) &lt; 0, ABS(ROUND(VALUE(SUBSTITUTE(連結実質赤字比率に係る赤字・黒字の構成分析!I$35,"▲", "-")), 2)), NA())</f>
        <v>
#N/A</v>
      </c>
      <c r="I35" s="180">
        <f>
IF(ROUND(VALUE(SUBSTITUTE(連結実質赤字比率に係る赤字・黒字の構成分析!I$35,"▲", "-")), 2) &gt;= 0, ABS(ROUND(VALUE(SUBSTITUTE(連結実質赤字比率に係る赤字・黒字の構成分析!I$35,"▲", "-")), 2)), NA())</f>
        <v>
1.66</v>
      </c>
      <c r="J35" s="180" t="e">
        <f>
IF(ROUND(VALUE(SUBSTITUTE(連結実質赤字比率に係る赤字・黒字の構成分析!J$35,"▲", "-")), 2) &lt; 0, ABS(ROUND(VALUE(SUBSTITUTE(連結実質赤字比率に係る赤字・黒字の構成分析!J$35,"▲", "-")), 2)), NA())</f>
        <v>
#N/A</v>
      </c>
      <c r="K35" s="180">
        <f>
IF(ROUND(VALUE(SUBSTITUTE(連結実質赤字比率に係る赤字・黒字の構成分析!J$35,"▲", "-")), 2) &gt;= 0, ABS(ROUND(VALUE(SUBSTITUTE(連結実質赤字比率に係る赤字・黒字の構成分析!J$35,"▲", "-")), 2)), NA())</f>
        <v>
2.5499999999999998</v>
      </c>
    </row>
    <row r="36" spans="1:16" x14ac:dyDescent="0.2">
      <c r="A36" s="180" t="str">
        <f>
IF(連結実質赤字比率に係る赤字・黒字の構成分析!C$34="",NA(),連結実質赤字比率に係る赤字・黒字の構成分析!C$34)</f>
        <v>
一般会計</v>
      </c>
      <c r="B36" s="180" t="e">
        <f>
IF(ROUND(VALUE(SUBSTITUTE(連結実質赤字比率に係る赤字・黒字の構成分析!F$34,"▲", "-")), 2) &lt; 0, ABS(ROUND(VALUE(SUBSTITUTE(連結実質赤字比率に係る赤字・黒字の構成分析!F$34,"▲", "-")), 2)), NA())</f>
        <v>
#N/A</v>
      </c>
      <c r="C36" s="180">
        <f>
IF(ROUND(VALUE(SUBSTITUTE(連結実質赤字比率に係る赤字・黒字の構成分析!F$34,"▲", "-")), 2) &gt;= 0, ABS(ROUND(VALUE(SUBSTITUTE(連結実質赤字比率に係る赤字・黒字の構成分析!F$34,"▲", "-")), 2)), NA())</f>
        <v>
5.54</v>
      </c>
      <c r="D36" s="180" t="e">
        <f>
IF(ROUND(VALUE(SUBSTITUTE(連結実質赤字比率に係る赤字・黒字の構成分析!G$34,"▲", "-")), 2) &lt; 0, ABS(ROUND(VALUE(SUBSTITUTE(連結実質赤字比率に係る赤字・黒字の構成分析!G$34,"▲", "-")), 2)), NA())</f>
        <v>
#N/A</v>
      </c>
      <c r="E36" s="180">
        <f>
IF(ROUND(VALUE(SUBSTITUTE(連結実質赤字比率に係る赤字・黒字の構成分析!G$34,"▲", "-")), 2) &gt;= 0, ABS(ROUND(VALUE(SUBSTITUTE(連結実質赤字比率に係る赤字・黒字の構成分析!G$34,"▲", "-")), 2)), NA())</f>
        <v>
5.8</v>
      </c>
      <c r="F36" s="180" t="e">
        <f>
IF(ROUND(VALUE(SUBSTITUTE(連結実質赤字比率に係る赤字・黒字の構成分析!H$34,"▲", "-")), 2) &lt; 0, ABS(ROUND(VALUE(SUBSTITUTE(連結実質赤字比率に係る赤字・黒字の構成分析!H$34,"▲", "-")), 2)), NA())</f>
        <v>
#N/A</v>
      </c>
      <c r="G36" s="180">
        <f>
IF(ROUND(VALUE(SUBSTITUTE(連結実質赤字比率に係る赤字・黒字の構成分析!H$34,"▲", "-")), 2) &gt;= 0, ABS(ROUND(VALUE(SUBSTITUTE(連結実質赤字比率に係る赤字・黒字の構成分析!H$34,"▲", "-")), 2)), NA())</f>
        <v>
5.79</v>
      </c>
      <c r="H36" s="180" t="e">
        <f>
IF(ROUND(VALUE(SUBSTITUTE(連結実質赤字比率に係る赤字・黒字の構成分析!I$34,"▲", "-")), 2) &lt; 0, ABS(ROUND(VALUE(SUBSTITUTE(連結実質赤字比率に係る赤字・黒字の構成分析!I$34,"▲", "-")), 2)), NA())</f>
        <v>
#N/A</v>
      </c>
      <c r="I36" s="180">
        <f>
IF(ROUND(VALUE(SUBSTITUTE(連結実質赤字比率に係る赤字・黒字の構成分析!I$34,"▲", "-")), 2) &gt;= 0, ABS(ROUND(VALUE(SUBSTITUTE(連結実質赤字比率に係る赤字・黒字の構成分析!I$34,"▲", "-")), 2)), NA())</f>
        <v>
9.41</v>
      </c>
      <c r="J36" s="180" t="e">
        <f>
IF(ROUND(VALUE(SUBSTITUTE(連結実質赤字比率に係る赤字・黒字の構成分析!J$34,"▲", "-")), 2) &lt; 0, ABS(ROUND(VALUE(SUBSTITUTE(連結実質赤字比率に係る赤字・黒字の構成分析!J$34,"▲", "-")), 2)), NA())</f>
        <v>
#N/A</v>
      </c>
      <c r="K36" s="180">
        <f>
IF(ROUND(VALUE(SUBSTITUTE(連結実質赤字比率に係る赤字・黒字の構成分析!J$34,"▲", "-")), 2) &gt;= 0, ABS(ROUND(VALUE(SUBSTITUTE(連結実質赤字比率に係る赤字・黒字の構成分析!J$34,"▲", "-")), 2)), NA())</f>
        <v>
5.5</v>
      </c>
    </row>
    <row r="39" spans="1:16" x14ac:dyDescent="0.2">
      <c r="A39" s="149" t="s">
        <v>
59</v>
      </c>
    </row>
    <row r="40" spans="1:16" x14ac:dyDescent="0.2">
      <c r="A40" s="181"/>
      <c r="B40" s="181" t="str">
        <f>
'実質公債費比率（分子）の構造'!K$44</f>
        <v>
H26</v>
      </c>
      <c r="C40" s="181"/>
      <c r="D40" s="181"/>
      <c r="E40" s="181" t="str">
        <f>
'実質公債費比率（分子）の構造'!L$44</f>
        <v>
H27</v>
      </c>
      <c r="F40" s="181"/>
      <c r="G40" s="181"/>
      <c r="H40" s="181" t="str">
        <f>
'実質公債費比率（分子）の構造'!M$44</f>
        <v>
H28</v>
      </c>
      <c r="I40" s="181"/>
      <c r="J40" s="181"/>
      <c r="K40" s="181" t="str">
        <f>
'実質公債費比率（分子）の構造'!N$44</f>
        <v>
H29</v>
      </c>
      <c r="L40" s="181"/>
      <c r="M40" s="181"/>
      <c r="N40" s="181" t="str">
        <f>
'実質公債費比率（分子）の構造'!O$44</f>
        <v>
H30</v>
      </c>
      <c r="O40" s="181"/>
      <c r="P40" s="181"/>
    </row>
    <row r="41" spans="1:16" x14ac:dyDescent="0.2">
      <c r="A41" s="181"/>
      <c r="B41" s="181" t="s">
        <v>
60</v>
      </c>
      <c r="C41" s="181"/>
      <c r="D41" s="181" t="s">
        <v>
61</v>
      </c>
      <c r="E41" s="181" t="s">
        <v>
60</v>
      </c>
      <c r="F41" s="181"/>
      <c r="G41" s="181" t="s">
        <v>
61</v>
      </c>
      <c r="H41" s="181" t="s">
        <v>
60</v>
      </c>
      <c r="I41" s="181"/>
      <c r="J41" s="181" t="s">
        <v>
61</v>
      </c>
      <c r="K41" s="181" t="s">
        <v>
60</v>
      </c>
      <c r="L41" s="181"/>
      <c r="M41" s="181" t="s">
        <v>
61</v>
      </c>
      <c r="N41" s="181" t="s">
        <v>
60</v>
      </c>
      <c r="O41" s="181"/>
      <c r="P41" s="181" t="s">
        <v>
61</v>
      </c>
    </row>
    <row r="42" spans="1:16" x14ac:dyDescent="0.2">
      <c r="A42" s="181" t="s">
        <v>
62</v>
      </c>
      <c r="B42" s="181"/>
      <c r="C42" s="181"/>
      <c r="D42" s="181">
        <f>
'実質公債費比率（分子）の構造'!K$52</f>
        <v>
811</v>
      </c>
      <c r="E42" s="181"/>
      <c r="F42" s="181"/>
      <c r="G42" s="181">
        <f>
'実質公債費比率（分子）の構造'!L$52</f>
        <v>
780</v>
      </c>
      <c r="H42" s="181"/>
      <c r="I42" s="181"/>
      <c r="J42" s="181">
        <f>
'実質公債費比率（分子）の構造'!M$52</f>
        <v>
796</v>
      </c>
      <c r="K42" s="181"/>
      <c r="L42" s="181"/>
      <c r="M42" s="181">
        <f>
'実質公債費比率（分子）の構造'!N$52</f>
        <v>
851</v>
      </c>
      <c r="N42" s="181"/>
      <c r="O42" s="181"/>
      <c r="P42" s="181">
        <f>
'実質公債費比率（分子）の構造'!O$52</f>
        <v>
855</v>
      </c>
    </row>
    <row r="43" spans="1:16" x14ac:dyDescent="0.2">
      <c r="A43" s="181" t="s">
        <v>
63</v>
      </c>
      <c r="B43" s="181" t="str">
        <f>
'実質公債費比率（分子）の構造'!K$51</f>
        <v>
-</v>
      </c>
      <c r="C43" s="181"/>
      <c r="D43" s="181"/>
      <c r="E43" s="181" t="str">
        <f>
'実質公債費比率（分子）の構造'!L$51</f>
        <v>
-</v>
      </c>
      <c r="F43" s="181"/>
      <c r="G43" s="181"/>
      <c r="H43" s="181" t="str">
        <f>
'実質公債費比率（分子）の構造'!M$51</f>
        <v>
-</v>
      </c>
      <c r="I43" s="181"/>
      <c r="J43" s="181"/>
      <c r="K43" s="181" t="str">
        <f>
'実質公債費比率（分子）の構造'!N$51</f>
        <v>
-</v>
      </c>
      <c r="L43" s="181"/>
      <c r="M43" s="181"/>
      <c r="N43" s="181" t="str">
        <f>
'実質公債費比率（分子）の構造'!O$51</f>
        <v>
-</v>
      </c>
      <c r="O43" s="181"/>
      <c r="P43" s="181"/>
    </row>
    <row r="44" spans="1:16" x14ac:dyDescent="0.2">
      <c r="A44" s="181" t="s">
        <v>
64</v>
      </c>
      <c r="B44" s="181">
        <f>
'実質公債費比率（分子）の構造'!K$50</f>
        <v>
0</v>
      </c>
      <c r="C44" s="181"/>
      <c r="D44" s="181"/>
      <c r="E44" s="181">
        <f>
'実質公債費比率（分子）の構造'!L$50</f>
        <v>
0</v>
      </c>
      <c r="F44" s="181"/>
      <c r="G44" s="181"/>
      <c r="H44" s="181">
        <f>
'実質公債費比率（分子）の構造'!M$50</f>
        <v>
0</v>
      </c>
      <c r="I44" s="181"/>
      <c r="J44" s="181"/>
      <c r="K44" s="181" t="str">
        <f>
'実質公債費比率（分子）の構造'!N$50</f>
        <v>
-</v>
      </c>
      <c r="L44" s="181"/>
      <c r="M44" s="181"/>
      <c r="N44" s="181" t="str">
        <f>
'実質公債費比率（分子）の構造'!O$50</f>
        <v>
-</v>
      </c>
      <c r="O44" s="181"/>
      <c r="P44" s="181"/>
    </row>
    <row r="45" spans="1:16" x14ac:dyDescent="0.2">
      <c r="A45" s="181" t="s">
        <v>
65</v>
      </c>
      <c r="B45" s="181">
        <f>
'実質公債費比率（分子）の構造'!K$49</f>
        <v>
90</v>
      </c>
      <c r="C45" s="181"/>
      <c r="D45" s="181"/>
      <c r="E45" s="181">
        <f>
'実質公債費比率（分子）の構造'!L$49</f>
        <v>
117</v>
      </c>
      <c r="F45" s="181"/>
      <c r="G45" s="181"/>
      <c r="H45" s="181">
        <f>
'実質公債費比率（分子）の構造'!M$49</f>
        <v>
122</v>
      </c>
      <c r="I45" s="181"/>
      <c r="J45" s="181"/>
      <c r="K45" s="181">
        <f>
'実質公債費比率（分子）の構造'!N$49</f>
        <v>
137</v>
      </c>
      <c r="L45" s="181"/>
      <c r="M45" s="181"/>
      <c r="N45" s="181">
        <f>
'実質公債費比率（分子）の構造'!O$49</f>
        <v>
138</v>
      </c>
      <c r="O45" s="181"/>
      <c r="P45" s="181"/>
    </row>
    <row r="46" spans="1:16" x14ac:dyDescent="0.2">
      <c r="A46" s="181" t="s">
        <v>
66</v>
      </c>
      <c r="B46" s="181">
        <f>
'実質公債費比率（分子）の構造'!K$48</f>
        <v>
331</v>
      </c>
      <c r="C46" s="181"/>
      <c r="D46" s="181"/>
      <c r="E46" s="181">
        <f>
'実質公債費比率（分子）の構造'!L$48</f>
        <v>
357</v>
      </c>
      <c r="F46" s="181"/>
      <c r="G46" s="181"/>
      <c r="H46" s="181">
        <f>
'実質公債費比率（分子）の構造'!M$48</f>
        <v>
343</v>
      </c>
      <c r="I46" s="181"/>
      <c r="J46" s="181"/>
      <c r="K46" s="181">
        <f>
'実質公債費比率（分子）の構造'!N$48</f>
        <v>
364</v>
      </c>
      <c r="L46" s="181"/>
      <c r="M46" s="181"/>
      <c r="N46" s="181">
        <f>
'実質公債費比率（分子）の構造'!O$48</f>
        <v>
364</v>
      </c>
      <c r="O46" s="181"/>
      <c r="P46" s="181"/>
    </row>
    <row r="47" spans="1:16" x14ac:dyDescent="0.2">
      <c r="A47" s="181" t="s">
        <v>
13</v>
      </c>
      <c r="B47" s="181" t="str">
        <f>
'実質公債費比率（分子）の構造'!K$47</f>
        <v>
-</v>
      </c>
      <c r="C47" s="181"/>
      <c r="D47" s="181"/>
      <c r="E47" s="181" t="str">
        <f>
'実質公債費比率（分子）の構造'!L$47</f>
        <v>
-</v>
      </c>
      <c r="F47" s="181"/>
      <c r="G47" s="181"/>
      <c r="H47" s="181" t="str">
        <f>
'実質公債費比率（分子）の構造'!M$47</f>
        <v>
-</v>
      </c>
      <c r="I47" s="181"/>
      <c r="J47" s="181"/>
      <c r="K47" s="181" t="str">
        <f>
'実質公債費比率（分子）の構造'!N$47</f>
        <v>
-</v>
      </c>
      <c r="L47" s="181"/>
      <c r="M47" s="181"/>
      <c r="N47" s="181" t="str">
        <f>
'実質公債費比率（分子）の構造'!O$47</f>
        <v>
-</v>
      </c>
      <c r="O47" s="181"/>
      <c r="P47" s="181"/>
    </row>
    <row r="48" spans="1:16" x14ac:dyDescent="0.2">
      <c r="A48" s="181" t="s">
        <v>
67</v>
      </c>
      <c r="B48" s="181" t="str">
        <f>
'実質公債費比率（分子）の構造'!K$46</f>
        <v>
-</v>
      </c>
      <c r="C48" s="181"/>
      <c r="D48" s="181"/>
      <c r="E48" s="181" t="str">
        <f>
'実質公債費比率（分子）の構造'!L$46</f>
        <v>
-</v>
      </c>
      <c r="F48" s="181"/>
      <c r="G48" s="181"/>
      <c r="H48" s="181" t="str">
        <f>
'実質公債費比率（分子）の構造'!M$46</f>
        <v>
-</v>
      </c>
      <c r="I48" s="181"/>
      <c r="J48" s="181"/>
      <c r="K48" s="181" t="str">
        <f>
'実質公債費比率（分子）の構造'!N$46</f>
        <v>
-</v>
      </c>
      <c r="L48" s="181"/>
      <c r="M48" s="181"/>
      <c r="N48" s="181" t="str">
        <f>
'実質公債費比率（分子）の構造'!O$46</f>
        <v>
-</v>
      </c>
      <c r="O48" s="181"/>
      <c r="P48" s="181"/>
    </row>
    <row r="49" spans="1:16" x14ac:dyDescent="0.2">
      <c r="A49" s="181" t="s">
        <v>
68</v>
      </c>
      <c r="B49" s="181">
        <f>
'実質公債費比率（分子）の構造'!K$45</f>
        <v>
613</v>
      </c>
      <c r="C49" s="181"/>
      <c r="D49" s="181"/>
      <c r="E49" s="181">
        <f>
'実質公債費比率（分子）の構造'!L$45</f>
        <v>
562</v>
      </c>
      <c r="F49" s="181"/>
      <c r="G49" s="181"/>
      <c r="H49" s="181">
        <f>
'実質公債費比率（分子）の構造'!M$45</f>
        <v>
563</v>
      </c>
      <c r="I49" s="181"/>
      <c r="J49" s="181"/>
      <c r="K49" s="181">
        <f>
'実質公債費比率（分子）の構造'!N$45</f>
        <v>
510</v>
      </c>
      <c r="L49" s="181"/>
      <c r="M49" s="181"/>
      <c r="N49" s="181">
        <f>
'実質公債費比率（分子）の構造'!O$45</f>
        <v>
531</v>
      </c>
      <c r="O49" s="181"/>
      <c r="P49" s="181"/>
    </row>
    <row r="50" spans="1:16" x14ac:dyDescent="0.2">
      <c r="A50" s="181" t="s">
        <v>
69</v>
      </c>
      <c r="B50" s="181" t="e">
        <f>
NA()</f>
        <v>
#N/A</v>
      </c>
      <c r="C50" s="181">
        <f>
IF(ISNUMBER('実質公債費比率（分子）の構造'!K$53),'実質公債費比率（分子）の構造'!K$53,NA())</f>
        <v>
223</v>
      </c>
      <c r="D50" s="181" t="e">
        <f>
NA()</f>
        <v>
#N/A</v>
      </c>
      <c r="E50" s="181" t="e">
        <f>
NA()</f>
        <v>
#N/A</v>
      </c>
      <c r="F50" s="181">
        <f>
IF(ISNUMBER('実質公債費比率（分子）の構造'!L$53),'実質公債費比率（分子）の構造'!L$53,NA())</f>
        <v>
256</v>
      </c>
      <c r="G50" s="181" t="e">
        <f>
NA()</f>
        <v>
#N/A</v>
      </c>
      <c r="H50" s="181" t="e">
        <f>
NA()</f>
        <v>
#N/A</v>
      </c>
      <c r="I50" s="181">
        <f>
IF(ISNUMBER('実質公債費比率（分子）の構造'!M$53),'実質公債費比率（分子）の構造'!M$53,NA())</f>
        <v>
232</v>
      </c>
      <c r="J50" s="181" t="e">
        <f>
NA()</f>
        <v>
#N/A</v>
      </c>
      <c r="K50" s="181" t="e">
        <f>
NA()</f>
        <v>
#N/A</v>
      </c>
      <c r="L50" s="181">
        <f>
IF(ISNUMBER('実質公債費比率（分子）の構造'!N$53),'実質公債費比率（分子）の構造'!N$53,NA())</f>
        <v>
160</v>
      </c>
      <c r="M50" s="181" t="e">
        <f>
NA()</f>
        <v>
#N/A</v>
      </c>
      <c r="N50" s="181" t="e">
        <f>
NA()</f>
        <v>
#N/A</v>
      </c>
      <c r="O50" s="181">
        <f>
IF(ISNUMBER('実質公債費比率（分子）の構造'!O$53),'実質公債費比率（分子）の構造'!O$53,NA())</f>
        <v>
178</v>
      </c>
      <c r="P50" s="181" t="e">
        <f>
NA()</f>
        <v>
#N/A</v>
      </c>
    </row>
    <row r="53" spans="1:16" x14ac:dyDescent="0.2">
      <c r="A53" s="149" t="s">
        <v>
70</v>
      </c>
    </row>
    <row r="54" spans="1:16" x14ac:dyDescent="0.2">
      <c r="A54" s="180"/>
      <c r="B54" s="180" t="str">
        <f>
'将来負担比率（分子）の構造'!I$40</f>
        <v>
H26</v>
      </c>
      <c r="C54" s="180"/>
      <c r="D54" s="180"/>
      <c r="E54" s="180" t="str">
        <f>
'将来負担比率（分子）の構造'!J$40</f>
        <v>
H27</v>
      </c>
      <c r="F54" s="180"/>
      <c r="G54" s="180"/>
      <c r="H54" s="180" t="str">
        <f>
'将来負担比率（分子）の構造'!K$40</f>
        <v>
H28</v>
      </c>
      <c r="I54" s="180"/>
      <c r="J54" s="180"/>
      <c r="K54" s="180" t="str">
        <f>
'将来負担比率（分子）の構造'!L$40</f>
        <v>
H29</v>
      </c>
      <c r="L54" s="180"/>
      <c r="M54" s="180"/>
      <c r="N54" s="180" t="str">
        <f>
'将来負担比率（分子）の構造'!M$40</f>
        <v>
H30</v>
      </c>
      <c r="O54" s="180"/>
      <c r="P54" s="180"/>
    </row>
    <row r="55" spans="1:16" x14ac:dyDescent="0.2">
      <c r="A55" s="180"/>
      <c r="B55" s="180" t="s">
        <v>
71</v>
      </c>
      <c r="C55" s="180"/>
      <c r="D55" s="180" t="s">
        <v>
72</v>
      </c>
      <c r="E55" s="180" t="s">
        <v>
71</v>
      </c>
      <c r="F55" s="180"/>
      <c r="G55" s="180" t="s">
        <v>
72</v>
      </c>
      <c r="H55" s="180" t="s">
        <v>
71</v>
      </c>
      <c r="I55" s="180"/>
      <c r="J55" s="180" t="s">
        <v>
72</v>
      </c>
      <c r="K55" s="180" t="s">
        <v>
71</v>
      </c>
      <c r="L55" s="180"/>
      <c r="M55" s="180" t="s">
        <v>
72</v>
      </c>
      <c r="N55" s="180" t="s">
        <v>
71</v>
      </c>
      <c r="O55" s="180"/>
      <c r="P55" s="180" t="s">
        <v>
72</v>
      </c>
    </row>
    <row r="56" spans="1:16" x14ac:dyDescent="0.2">
      <c r="A56" s="180" t="s">
        <v>
42</v>
      </c>
      <c r="B56" s="180"/>
      <c r="C56" s="180"/>
      <c r="D56" s="180">
        <f>
'将来負担比率（分子）の構造'!I$52</f>
        <v>
7848</v>
      </c>
      <c r="E56" s="180"/>
      <c r="F56" s="180"/>
      <c r="G56" s="180">
        <f>
'将来負担比率（分子）の構造'!J$52</f>
        <v>
7792</v>
      </c>
      <c r="H56" s="180"/>
      <c r="I56" s="180"/>
      <c r="J56" s="180">
        <f>
'将来負担比率（分子）の構造'!K$52</f>
        <v>
7682</v>
      </c>
      <c r="K56" s="180"/>
      <c r="L56" s="180"/>
      <c r="M56" s="180">
        <f>
'将来負担比率（分子）の構造'!L$52</f>
        <v>
7623</v>
      </c>
      <c r="N56" s="180"/>
      <c r="O56" s="180"/>
      <c r="P56" s="180">
        <f>
'将来負担比率（分子）の構造'!M$52</f>
        <v>
7541</v>
      </c>
    </row>
    <row r="57" spans="1:16" x14ac:dyDescent="0.2">
      <c r="A57" s="180" t="s">
        <v>
41</v>
      </c>
      <c r="B57" s="180"/>
      <c r="C57" s="180"/>
      <c r="D57" s="180">
        <f>
'将来負担比率（分子）の構造'!I$51</f>
        <v>
2078</v>
      </c>
      <c r="E57" s="180"/>
      <c r="F57" s="180"/>
      <c r="G57" s="180">
        <f>
'将来負担比率（分子）の構造'!J$51</f>
        <v>
1939</v>
      </c>
      <c r="H57" s="180"/>
      <c r="I57" s="180"/>
      <c r="J57" s="180">
        <f>
'将来負担比率（分子）の構造'!K$51</f>
        <v>
1842</v>
      </c>
      <c r="K57" s="180"/>
      <c r="L57" s="180"/>
      <c r="M57" s="180">
        <f>
'将来負担比率（分子）の構造'!L$51</f>
        <v>
1817</v>
      </c>
      <c r="N57" s="180"/>
      <c r="O57" s="180"/>
      <c r="P57" s="180">
        <f>
'将来負担比率（分子）の構造'!M$51</f>
        <v>
1774</v>
      </c>
    </row>
    <row r="58" spans="1:16" x14ac:dyDescent="0.2">
      <c r="A58" s="180" t="s">
        <v>
40</v>
      </c>
      <c r="B58" s="180"/>
      <c r="C58" s="180"/>
      <c r="D58" s="180">
        <f>
'将来負担比率（分子）の構造'!I$50</f>
        <v>
1727</v>
      </c>
      <c r="E58" s="180"/>
      <c r="F58" s="180"/>
      <c r="G58" s="180">
        <f>
'将来負担比率（分子）の構造'!J$50</f>
        <v>
1952</v>
      </c>
      <c r="H58" s="180"/>
      <c r="I58" s="180"/>
      <c r="J58" s="180">
        <f>
'将来負担比率（分子）の構造'!K$50</f>
        <v>
1853</v>
      </c>
      <c r="K58" s="180"/>
      <c r="L58" s="180"/>
      <c r="M58" s="180">
        <f>
'将来負担比率（分子）の構造'!L$50</f>
        <v>
1981</v>
      </c>
      <c r="N58" s="180"/>
      <c r="O58" s="180"/>
      <c r="P58" s="180">
        <f>
'将来負担比率（分子）の構造'!M$50</f>
        <v>
2276</v>
      </c>
    </row>
    <row r="59" spans="1:16" x14ac:dyDescent="0.2">
      <c r="A59" s="180" t="s">
        <v>
38</v>
      </c>
      <c r="B59" s="180" t="str">
        <f>
'将来負担比率（分子）の構造'!I$49</f>
        <v>
-</v>
      </c>
      <c r="C59" s="180"/>
      <c r="D59" s="180"/>
      <c r="E59" s="180" t="str">
        <f>
'将来負担比率（分子）の構造'!J$49</f>
        <v>
-</v>
      </c>
      <c r="F59" s="180"/>
      <c r="G59" s="180"/>
      <c r="H59" s="180" t="str">
        <f>
'将来負担比率（分子）の構造'!K$49</f>
        <v>
-</v>
      </c>
      <c r="I59" s="180"/>
      <c r="J59" s="180"/>
      <c r="K59" s="180" t="str">
        <f>
'将来負担比率（分子）の構造'!L$49</f>
        <v>
-</v>
      </c>
      <c r="L59" s="180"/>
      <c r="M59" s="180"/>
      <c r="N59" s="180" t="str">
        <f>
'将来負担比率（分子）の構造'!M$49</f>
        <v>
-</v>
      </c>
      <c r="O59" s="180"/>
      <c r="P59" s="180"/>
    </row>
    <row r="60" spans="1:16" x14ac:dyDescent="0.2">
      <c r="A60" s="180" t="s">
        <v>
37</v>
      </c>
      <c r="B60" s="180" t="str">
        <f>
'将来負担比率（分子）の構造'!I$48</f>
        <v>
-</v>
      </c>
      <c r="C60" s="180"/>
      <c r="D60" s="180"/>
      <c r="E60" s="180" t="str">
        <f>
'将来負担比率（分子）の構造'!J$48</f>
        <v>
-</v>
      </c>
      <c r="F60" s="180"/>
      <c r="G60" s="180"/>
      <c r="H60" s="180" t="str">
        <f>
'将来負担比率（分子）の構造'!K$48</f>
        <v>
-</v>
      </c>
      <c r="I60" s="180"/>
      <c r="J60" s="180"/>
      <c r="K60" s="180" t="str">
        <f>
'将来負担比率（分子）の構造'!L$48</f>
        <v>
-</v>
      </c>
      <c r="L60" s="180"/>
      <c r="M60" s="180"/>
      <c r="N60" s="180" t="str">
        <f>
'将来負担比率（分子）の構造'!M$48</f>
        <v>
-</v>
      </c>
      <c r="O60" s="180"/>
      <c r="P60" s="180"/>
    </row>
    <row r="61" spans="1:16" x14ac:dyDescent="0.2">
      <c r="A61" s="180" t="s">
        <v>
35</v>
      </c>
      <c r="B61" s="180" t="str">
        <f>
'将来負担比率（分子）の構造'!I$46</f>
        <v>
-</v>
      </c>
      <c r="C61" s="180"/>
      <c r="D61" s="180"/>
      <c r="E61" s="180" t="str">
        <f>
'将来負担比率（分子）の構造'!J$46</f>
        <v>
-</v>
      </c>
      <c r="F61" s="180"/>
      <c r="G61" s="180"/>
      <c r="H61" s="180" t="str">
        <f>
'将来負担比率（分子）の構造'!K$46</f>
        <v>
-</v>
      </c>
      <c r="I61" s="180"/>
      <c r="J61" s="180"/>
      <c r="K61" s="180" t="str">
        <f>
'将来負担比率（分子）の構造'!L$46</f>
        <v>
-</v>
      </c>
      <c r="L61" s="180"/>
      <c r="M61" s="180"/>
      <c r="N61" s="180" t="str">
        <f>
'将来負担比率（分子）の構造'!M$46</f>
        <v>
-</v>
      </c>
      <c r="O61" s="180"/>
      <c r="P61" s="180"/>
    </row>
    <row r="62" spans="1:16" x14ac:dyDescent="0.2">
      <c r="A62" s="180" t="s">
        <v>
34</v>
      </c>
      <c r="B62" s="180">
        <f>
'将来負担比率（分子）の構造'!I$45</f>
        <v>
833</v>
      </c>
      <c r="C62" s="180"/>
      <c r="D62" s="180"/>
      <c r="E62" s="180">
        <f>
'将来負担比率（分子）の構造'!J$45</f>
        <v>
726</v>
      </c>
      <c r="F62" s="180"/>
      <c r="G62" s="180"/>
      <c r="H62" s="180">
        <f>
'将来負担比率（分子）の構造'!K$45</f>
        <v>
688</v>
      </c>
      <c r="I62" s="180"/>
      <c r="J62" s="180"/>
      <c r="K62" s="180">
        <f>
'将来負担比率（分子）の構造'!L$45</f>
        <v>
751</v>
      </c>
      <c r="L62" s="180"/>
      <c r="M62" s="180"/>
      <c r="N62" s="180">
        <f>
'将来負担比率（分子）の構造'!M$45</f>
        <v>
740</v>
      </c>
      <c r="O62" s="180"/>
      <c r="P62" s="180"/>
    </row>
    <row r="63" spans="1:16" x14ac:dyDescent="0.2">
      <c r="A63" s="180" t="s">
        <v>
33</v>
      </c>
      <c r="B63" s="180">
        <f>
'将来負担比率（分子）の構造'!I$44</f>
        <v>
2059</v>
      </c>
      <c r="C63" s="180"/>
      <c r="D63" s="180"/>
      <c r="E63" s="180">
        <f>
'将来負担比率（分子）の構造'!J$44</f>
        <v>
2035</v>
      </c>
      <c r="F63" s="180"/>
      <c r="G63" s="180"/>
      <c r="H63" s="180">
        <f>
'将来負担比率（分子）の構造'!K$44</f>
        <v>
1883</v>
      </c>
      <c r="I63" s="180"/>
      <c r="J63" s="180"/>
      <c r="K63" s="180">
        <f>
'将来負担比率（分子）の構造'!L$44</f>
        <v>
1881</v>
      </c>
      <c r="L63" s="180"/>
      <c r="M63" s="180"/>
      <c r="N63" s="180">
        <f>
'将来負担比率（分子）の構造'!M$44</f>
        <v>
1788</v>
      </c>
      <c r="O63" s="180"/>
      <c r="P63" s="180"/>
    </row>
    <row r="64" spans="1:16" x14ac:dyDescent="0.2">
      <c r="A64" s="180" t="s">
        <v>
32</v>
      </c>
      <c r="B64" s="180">
        <f>
'将来負担比率（分子）の構造'!I$43</f>
        <v>
3346</v>
      </c>
      <c r="C64" s="180"/>
      <c r="D64" s="180"/>
      <c r="E64" s="180">
        <f>
'将来負担比率（分子）の構造'!J$43</f>
        <v>
3196</v>
      </c>
      <c r="F64" s="180"/>
      <c r="G64" s="180"/>
      <c r="H64" s="180">
        <f>
'将来負担比率（分子）の構造'!K$43</f>
        <v>
3068</v>
      </c>
      <c r="I64" s="180"/>
      <c r="J64" s="180"/>
      <c r="K64" s="180">
        <f>
'将来負担比率（分子）の構造'!L$43</f>
        <v>
2978</v>
      </c>
      <c r="L64" s="180"/>
      <c r="M64" s="180"/>
      <c r="N64" s="180">
        <f>
'将来負担比率（分子）の構造'!M$43</f>
        <v>
2825</v>
      </c>
      <c r="O64" s="180"/>
      <c r="P64" s="180"/>
    </row>
    <row r="65" spans="1:16" x14ac:dyDescent="0.2">
      <c r="A65" s="180" t="s">
        <v>
31</v>
      </c>
      <c r="B65" s="180">
        <f>
'将来負担比率（分子）の構造'!I$42</f>
        <v>
218</v>
      </c>
      <c r="C65" s="180"/>
      <c r="D65" s="180"/>
      <c r="E65" s="180">
        <f>
'将来負担比率（分子）の構造'!J$42</f>
        <v>
122</v>
      </c>
      <c r="F65" s="180"/>
      <c r="G65" s="180"/>
      <c r="H65" s="180" t="str">
        <f>
'将来負担比率（分子）の構造'!K$42</f>
        <v>
-</v>
      </c>
      <c r="I65" s="180"/>
      <c r="J65" s="180"/>
      <c r="K65" s="180" t="str">
        <f>
'将来負担比率（分子）の構造'!L$42</f>
        <v>
-</v>
      </c>
      <c r="L65" s="180"/>
      <c r="M65" s="180"/>
      <c r="N65" s="180" t="str">
        <f>
'将来負担比率（分子）の構造'!M$42</f>
        <v>
-</v>
      </c>
      <c r="O65" s="180"/>
      <c r="P65" s="180"/>
    </row>
    <row r="66" spans="1:16" x14ac:dyDescent="0.2">
      <c r="A66" s="180" t="s">
        <v>
30</v>
      </c>
      <c r="B66" s="180">
        <f>
'将来負担比率（分子）の構造'!I$41</f>
        <v>
6067</v>
      </c>
      <c r="C66" s="180"/>
      <c r="D66" s="180"/>
      <c r="E66" s="180">
        <f>
'将来負担比率（分子）の構造'!J$41</f>
        <v>
6005</v>
      </c>
      <c r="F66" s="180"/>
      <c r="G66" s="180"/>
      <c r="H66" s="180">
        <f>
'将来負担比率（分子）の構造'!K$41</f>
        <v>
5933</v>
      </c>
      <c r="I66" s="180"/>
      <c r="J66" s="180"/>
      <c r="K66" s="180">
        <f>
'将来負担比率（分子）の構造'!L$41</f>
        <v>
5927</v>
      </c>
      <c r="L66" s="180"/>
      <c r="M66" s="180"/>
      <c r="N66" s="180">
        <f>
'将来負担比率（分子）の構造'!M$41</f>
        <v>
5879</v>
      </c>
      <c r="O66" s="180"/>
      <c r="P66" s="180"/>
    </row>
    <row r="67" spans="1:16" x14ac:dyDescent="0.2">
      <c r="A67" s="180" t="s">
        <v>
73</v>
      </c>
      <c r="B67" s="180" t="e">
        <f>
NA()</f>
        <v>
#N/A</v>
      </c>
      <c r="C67" s="180">
        <f>
IF(ISNUMBER('将来負担比率（分子）の構造'!I$53), IF('将来負担比率（分子）の構造'!I$53 &lt; 0, 0, '将来負担比率（分子）の構造'!I$53), NA())</f>
        <v>
869</v>
      </c>
      <c r="D67" s="180" t="e">
        <f>
NA()</f>
        <v>
#N/A</v>
      </c>
      <c r="E67" s="180" t="e">
        <f>
NA()</f>
        <v>
#N/A</v>
      </c>
      <c r="F67" s="180">
        <f>
IF(ISNUMBER('将来負担比率（分子）の構造'!J$53), IF('将来負担比率（分子）の構造'!J$53 &lt; 0, 0, '将来負担比率（分子）の構造'!J$53), NA())</f>
        <v>
401</v>
      </c>
      <c r="G67" s="180" t="e">
        <f>
NA()</f>
        <v>
#N/A</v>
      </c>
      <c r="H67" s="180" t="e">
        <f>
NA()</f>
        <v>
#N/A</v>
      </c>
      <c r="I67" s="180">
        <f>
IF(ISNUMBER('将来負担比率（分子）の構造'!K$53), IF('将来負担比率（分子）の構造'!K$53 &lt; 0, 0, '将来負担比率（分子）の構造'!K$53), NA())</f>
        <v>
195</v>
      </c>
      <c r="J67" s="180" t="e">
        <f>
NA()</f>
        <v>
#N/A</v>
      </c>
      <c r="K67" s="180" t="e">
        <f>
NA()</f>
        <v>
#N/A</v>
      </c>
      <c r="L67" s="180">
        <f>
IF(ISNUMBER('将来負担比率（分子）の構造'!L$53), IF('将来負担比率（分子）の構造'!L$53 &lt; 0, 0, '将来負担比率（分子）の構造'!L$53), NA())</f>
        <v>
116</v>
      </c>
      <c r="M67" s="180" t="e">
        <f>
NA()</f>
        <v>
#N/A</v>
      </c>
      <c r="N67" s="180" t="e">
        <f>
NA()</f>
        <v>
#N/A</v>
      </c>
      <c r="O67" s="180">
        <f>
IF(ISNUMBER('将来負担比率（分子）の構造'!M$53), IF('将来負担比率（分子）の構造'!M$53 &lt; 0, 0, '将来負担比率（分子）の構造'!M$53), NA())</f>
        <v>
0</v>
      </c>
      <c r="P67" s="180" t="e">
        <f>
NA()</f>
        <v>
#N/A</v>
      </c>
    </row>
    <row r="70" spans="1:16" x14ac:dyDescent="0.2">
      <c r="A70" s="182" t="s">
        <v>
74</v>
      </c>
      <c r="B70" s="182"/>
      <c r="C70" s="182"/>
      <c r="D70" s="182"/>
      <c r="E70" s="182"/>
      <c r="F70" s="182"/>
    </row>
    <row r="71" spans="1:16" x14ac:dyDescent="0.2">
      <c r="A71" s="183"/>
      <c r="B71" s="183" t="str">
        <f>
基金残高に係る経年分析!F54</f>
        <v>
H28</v>
      </c>
      <c r="C71" s="183" t="str">
        <f>
基金残高に係る経年分析!G54</f>
        <v>
H29</v>
      </c>
      <c r="D71" s="183" t="str">
        <f>
基金残高に係る経年分析!H54</f>
        <v>
H30</v>
      </c>
    </row>
    <row r="72" spans="1:16" x14ac:dyDescent="0.2">
      <c r="A72" s="183" t="s">
        <v>
75</v>
      </c>
      <c r="B72" s="184">
        <f>
基金残高に係る経年分析!F55</f>
        <v>
1191</v>
      </c>
      <c r="C72" s="184">
        <f>
基金残高に係る経年分析!G55</f>
        <v>
1301</v>
      </c>
      <c r="D72" s="184">
        <f>
基金残高に係る経年分析!H55</f>
        <v>
1484</v>
      </c>
    </row>
    <row r="73" spans="1:16" x14ac:dyDescent="0.2">
      <c r="A73" s="183" t="s">
        <v>
76</v>
      </c>
      <c r="B73" s="184">
        <f>
基金残高に係る経年分析!F56</f>
        <v>
163</v>
      </c>
      <c r="C73" s="184">
        <f>
基金残高に係る経年分析!G56</f>
        <v>
163</v>
      </c>
      <c r="D73" s="184">
        <f>
基金残高に係る経年分析!H56</f>
        <v>
163</v>
      </c>
    </row>
    <row r="74" spans="1:16" x14ac:dyDescent="0.2">
      <c r="A74" s="183" t="s">
        <v>
77</v>
      </c>
      <c r="B74" s="184">
        <f>
基金残高に係る経年分析!F57</f>
        <v>
314</v>
      </c>
      <c r="C74" s="184">
        <f>
基金残高に係る経年分析!G57</f>
        <v>
319</v>
      </c>
      <c r="D74" s="184">
        <f>
基金残高に係る経年分析!H57</f>
        <v>
424</v>
      </c>
    </row>
  </sheetData>
  <sheetProtection algorithmName="SHA-512" hashValue="k6kRyf3Jo7/BezgJUpd/sBBIFm7p9wpsJIHJ24UnvVE3D8waOnlY0LlOfKPnacoC6r66dJToPWhTZlVmikJ3Rw==" saltValue="eEDYAzhYA7q8lvdw3SnDq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
209</v>
      </c>
      <c r="DI1" s="656"/>
      <c r="DJ1" s="656"/>
      <c r="DK1" s="656"/>
      <c r="DL1" s="656"/>
      <c r="DM1" s="656"/>
      <c r="DN1" s="657"/>
      <c r="DO1" s="225"/>
      <c r="DP1" s="655" t="s">
        <v>
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
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
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
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
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
1</v>
      </c>
      <c r="C4" s="659"/>
      <c r="D4" s="659"/>
      <c r="E4" s="659"/>
      <c r="F4" s="659"/>
      <c r="G4" s="659"/>
      <c r="H4" s="659"/>
      <c r="I4" s="659"/>
      <c r="J4" s="659"/>
      <c r="K4" s="659"/>
      <c r="L4" s="659"/>
      <c r="M4" s="659"/>
      <c r="N4" s="659"/>
      <c r="O4" s="659"/>
      <c r="P4" s="659"/>
      <c r="Q4" s="660"/>
      <c r="R4" s="658" t="s">
        <v>
215</v>
      </c>
      <c r="S4" s="659"/>
      <c r="T4" s="659"/>
      <c r="U4" s="659"/>
      <c r="V4" s="659"/>
      <c r="W4" s="659"/>
      <c r="X4" s="659"/>
      <c r="Y4" s="660"/>
      <c r="Z4" s="658" t="s">
        <v>
216</v>
      </c>
      <c r="AA4" s="659"/>
      <c r="AB4" s="659"/>
      <c r="AC4" s="660"/>
      <c r="AD4" s="658" t="s">
        <v>
217</v>
      </c>
      <c r="AE4" s="659"/>
      <c r="AF4" s="659"/>
      <c r="AG4" s="659"/>
      <c r="AH4" s="659"/>
      <c r="AI4" s="659"/>
      <c r="AJ4" s="659"/>
      <c r="AK4" s="660"/>
      <c r="AL4" s="658" t="s">
        <v>
216</v>
      </c>
      <c r="AM4" s="659"/>
      <c r="AN4" s="659"/>
      <c r="AO4" s="660"/>
      <c r="AP4" s="664" t="s">
        <v>
218</v>
      </c>
      <c r="AQ4" s="664"/>
      <c r="AR4" s="664"/>
      <c r="AS4" s="664"/>
      <c r="AT4" s="664"/>
      <c r="AU4" s="664"/>
      <c r="AV4" s="664"/>
      <c r="AW4" s="664"/>
      <c r="AX4" s="664"/>
      <c r="AY4" s="664"/>
      <c r="AZ4" s="664"/>
      <c r="BA4" s="664"/>
      <c r="BB4" s="664"/>
      <c r="BC4" s="664"/>
      <c r="BD4" s="664"/>
      <c r="BE4" s="664"/>
      <c r="BF4" s="664"/>
      <c r="BG4" s="664" t="s">
        <v>
219</v>
      </c>
      <c r="BH4" s="664"/>
      <c r="BI4" s="664"/>
      <c r="BJ4" s="664"/>
      <c r="BK4" s="664"/>
      <c r="BL4" s="664"/>
      <c r="BM4" s="664"/>
      <c r="BN4" s="664"/>
      <c r="BO4" s="664" t="s">
        <v>
216</v>
      </c>
      <c r="BP4" s="664"/>
      <c r="BQ4" s="664"/>
      <c r="BR4" s="664"/>
      <c r="BS4" s="664" t="s">
        <v>
220</v>
      </c>
      <c r="BT4" s="664"/>
      <c r="BU4" s="664"/>
      <c r="BV4" s="664"/>
      <c r="BW4" s="664"/>
      <c r="BX4" s="664"/>
      <c r="BY4" s="664"/>
      <c r="BZ4" s="664"/>
      <c r="CA4" s="664"/>
      <c r="CB4" s="664"/>
      <c r="CD4" s="661" t="s">
        <v>
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
222</v>
      </c>
      <c r="C5" s="666"/>
      <c r="D5" s="666"/>
      <c r="E5" s="666"/>
      <c r="F5" s="666"/>
      <c r="G5" s="666"/>
      <c r="H5" s="666"/>
      <c r="I5" s="666"/>
      <c r="J5" s="666"/>
      <c r="K5" s="666"/>
      <c r="L5" s="666"/>
      <c r="M5" s="666"/>
      <c r="N5" s="666"/>
      <c r="O5" s="666"/>
      <c r="P5" s="666"/>
      <c r="Q5" s="667"/>
      <c r="R5" s="668">
        <v>
2652611</v>
      </c>
      <c r="S5" s="669"/>
      <c r="T5" s="669"/>
      <c r="U5" s="669"/>
      <c r="V5" s="669"/>
      <c r="W5" s="669"/>
      <c r="X5" s="669"/>
      <c r="Y5" s="670"/>
      <c r="Z5" s="671">
        <v>
29.6</v>
      </c>
      <c r="AA5" s="671"/>
      <c r="AB5" s="671"/>
      <c r="AC5" s="671"/>
      <c r="AD5" s="672">
        <v>
2451190</v>
      </c>
      <c r="AE5" s="672"/>
      <c r="AF5" s="672"/>
      <c r="AG5" s="672"/>
      <c r="AH5" s="672"/>
      <c r="AI5" s="672"/>
      <c r="AJ5" s="672"/>
      <c r="AK5" s="672"/>
      <c r="AL5" s="673">
        <v>
61.3</v>
      </c>
      <c r="AM5" s="674"/>
      <c r="AN5" s="674"/>
      <c r="AO5" s="675"/>
      <c r="AP5" s="665" t="s">
        <v>
223</v>
      </c>
      <c r="AQ5" s="666"/>
      <c r="AR5" s="666"/>
      <c r="AS5" s="666"/>
      <c r="AT5" s="666"/>
      <c r="AU5" s="666"/>
      <c r="AV5" s="666"/>
      <c r="AW5" s="666"/>
      <c r="AX5" s="666"/>
      <c r="AY5" s="666"/>
      <c r="AZ5" s="666"/>
      <c r="BA5" s="666"/>
      <c r="BB5" s="666"/>
      <c r="BC5" s="666"/>
      <c r="BD5" s="666"/>
      <c r="BE5" s="666"/>
      <c r="BF5" s="667"/>
      <c r="BG5" s="679">
        <v>
2451159</v>
      </c>
      <c r="BH5" s="680"/>
      <c r="BI5" s="680"/>
      <c r="BJ5" s="680"/>
      <c r="BK5" s="680"/>
      <c r="BL5" s="680"/>
      <c r="BM5" s="680"/>
      <c r="BN5" s="681"/>
      <c r="BO5" s="682">
        <v>
92.4</v>
      </c>
      <c r="BP5" s="682"/>
      <c r="BQ5" s="682"/>
      <c r="BR5" s="682"/>
      <c r="BS5" s="683">
        <v>
26567</v>
      </c>
      <c r="BT5" s="683"/>
      <c r="BU5" s="683"/>
      <c r="BV5" s="683"/>
      <c r="BW5" s="683"/>
      <c r="BX5" s="683"/>
      <c r="BY5" s="683"/>
      <c r="BZ5" s="683"/>
      <c r="CA5" s="683"/>
      <c r="CB5" s="687"/>
      <c r="CD5" s="661" t="s">
        <v>
218</v>
      </c>
      <c r="CE5" s="662"/>
      <c r="CF5" s="662"/>
      <c r="CG5" s="662"/>
      <c r="CH5" s="662"/>
      <c r="CI5" s="662"/>
      <c r="CJ5" s="662"/>
      <c r="CK5" s="662"/>
      <c r="CL5" s="662"/>
      <c r="CM5" s="662"/>
      <c r="CN5" s="662"/>
      <c r="CO5" s="662"/>
      <c r="CP5" s="662"/>
      <c r="CQ5" s="663"/>
      <c r="CR5" s="661" t="s">
        <v>
224</v>
      </c>
      <c r="CS5" s="662"/>
      <c r="CT5" s="662"/>
      <c r="CU5" s="662"/>
      <c r="CV5" s="662"/>
      <c r="CW5" s="662"/>
      <c r="CX5" s="662"/>
      <c r="CY5" s="663"/>
      <c r="CZ5" s="661" t="s">
        <v>
216</v>
      </c>
      <c r="DA5" s="662"/>
      <c r="DB5" s="662"/>
      <c r="DC5" s="663"/>
      <c r="DD5" s="661" t="s">
        <v>
225</v>
      </c>
      <c r="DE5" s="662"/>
      <c r="DF5" s="662"/>
      <c r="DG5" s="662"/>
      <c r="DH5" s="662"/>
      <c r="DI5" s="662"/>
      <c r="DJ5" s="662"/>
      <c r="DK5" s="662"/>
      <c r="DL5" s="662"/>
      <c r="DM5" s="662"/>
      <c r="DN5" s="662"/>
      <c r="DO5" s="662"/>
      <c r="DP5" s="663"/>
      <c r="DQ5" s="661" t="s">
        <v>
226</v>
      </c>
      <c r="DR5" s="662"/>
      <c r="DS5" s="662"/>
      <c r="DT5" s="662"/>
      <c r="DU5" s="662"/>
      <c r="DV5" s="662"/>
      <c r="DW5" s="662"/>
      <c r="DX5" s="662"/>
      <c r="DY5" s="662"/>
      <c r="DZ5" s="662"/>
      <c r="EA5" s="662"/>
      <c r="EB5" s="662"/>
      <c r="EC5" s="663"/>
    </row>
    <row r="6" spans="2:143" ht="11.25" customHeight="1" x14ac:dyDescent="0.2">
      <c r="B6" s="676" t="s">
        <v>
227</v>
      </c>
      <c r="C6" s="677"/>
      <c r="D6" s="677"/>
      <c r="E6" s="677"/>
      <c r="F6" s="677"/>
      <c r="G6" s="677"/>
      <c r="H6" s="677"/>
      <c r="I6" s="677"/>
      <c r="J6" s="677"/>
      <c r="K6" s="677"/>
      <c r="L6" s="677"/>
      <c r="M6" s="677"/>
      <c r="N6" s="677"/>
      <c r="O6" s="677"/>
      <c r="P6" s="677"/>
      <c r="Q6" s="678"/>
      <c r="R6" s="679">
        <v>
42324</v>
      </c>
      <c r="S6" s="680"/>
      <c r="T6" s="680"/>
      <c r="U6" s="680"/>
      <c r="V6" s="680"/>
      <c r="W6" s="680"/>
      <c r="X6" s="680"/>
      <c r="Y6" s="681"/>
      <c r="Z6" s="682">
        <v>
0.5</v>
      </c>
      <c r="AA6" s="682"/>
      <c r="AB6" s="682"/>
      <c r="AC6" s="682"/>
      <c r="AD6" s="683">
        <v>
42324</v>
      </c>
      <c r="AE6" s="683"/>
      <c r="AF6" s="683"/>
      <c r="AG6" s="683"/>
      <c r="AH6" s="683"/>
      <c r="AI6" s="683"/>
      <c r="AJ6" s="683"/>
      <c r="AK6" s="683"/>
      <c r="AL6" s="684">
        <v>
1.1000000000000001</v>
      </c>
      <c r="AM6" s="685"/>
      <c r="AN6" s="685"/>
      <c r="AO6" s="686"/>
      <c r="AP6" s="676" t="s">
        <v>
228</v>
      </c>
      <c r="AQ6" s="677"/>
      <c r="AR6" s="677"/>
      <c r="AS6" s="677"/>
      <c r="AT6" s="677"/>
      <c r="AU6" s="677"/>
      <c r="AV6" s="677"/>
      <c r="AW6" s="677"/>
      <c r="AX6" s="677"/>
      <c r="AY6" s="677"/>
      <c r="AZ6" s="677"/>
      <c r="BA6" s="677"/>
      <c r="BB6" s="677"/>
      <c r="BC6" s="677"/>
      <c r="BD6" s="677"/>
      <c r="BE6" s="677"/>
      <c r="BF6" s="678"/>
      <c r="BG6" s="679">
        <v>
2451159</v>
      </c>
      <c r="BH6" s="680"/>
      <c r="BI6" s="680"/>
      <c r="BJ6" s="680"/>
      <c r="BK6" s="680"/>
      <c r="BL6" s="680"/>
      <c r="BM6" s="680"/>
      <c r="BN6" s="681"/>
      <c r="BO6" s="682">
        <v>
92.4</v>
      </c>
      <c r="BP6" s="682"/>
      <c r="BQ6" s="682"/>
      <c r="BR6" s="682"/>
      <c r="BS6" s="683">
        <v>
26567</v>
      </c>
      <c r="BT6" s="683"/>
      <c r="BU6" s="683"/>
      <c r="BV6" s="683"/>
      <c r="BW6" s="683"/>
      <c r="BX6" s="683"/>
      <c r="BY6" s="683"/>
      <c r="BZ6" s="683"/>
      <c r="CA6" s="683"/>
      <c r="CB6" s="687"/>
      <c r="CD6" s="690" t="s">
        <v>
229</v>
      </c>
      <c r="CE6" s="691"/>
      <c r="CF6" s="691"/>
      <c r="CG6" s="691"/>
      <c r="CH6" s="691"/>
      <c r="CI6" s="691"/>
      <c r="CJ6" s="691"/>
      <c r="CK6" s="691"/>
      <c r="CL6" s="691"/>
      <c r="CM6" s="691"/>
      <c r="CN6" s="691"/>
      <c r="CO6" s="691"/>
      <c r="CP6" s="691"/>
      <c r="CQ6" s="692"/>
      <c r="CR6" s="679">
        <v>
134464</v>
      </c>
      <c r="CS6" s="680"/>
      <c r="CT6" s="680"/>
      <c r="CU6" s="680"/>
      <c r="CV6" s="680"/>
      <c r="CW6" s="680"/>
      <c r="CX6" s="680"/>
      <c r="CY6" s="681"/>
      <c r="CZ6" s="673">
        <v>
1.5</v>
      </c>
      <c r="DA6" s="674"/>
      <c r="DB6" s="674"/>
      <c r="DC6" s="693"/>
      <c r="DD6" s="688" t="s">
        <v>
125</v>
      </c>
      <c r="DE6" s="680"/>
      <c r="DF6" s="680"/>
      <c r="DG6" s="680"/>
      <c r="DH6" s="680"/>
      <c r="DI6" s="680"/>
      <c r="DJ6" s="680"/>
      <c r="DK6" s="680"/>
      <c r="DL6" s="680"/>
      <c r="DM6" s="680"/>
      <c r="DN6" s="680"/>
      <c r="DO6" s="680"/>
      <c r="DP6" s="681"/>
      <c r="DQ6" s="688">
        <v>
134464</v>
      </c>
      <c r="DR6" s="680"/>
      <c r="DS6" s="680"/>
      <c r="DT6" s="680"/>
      <c r="DU6" s="680"/>
      <c r="DV6" s="680"/>
      <c r="DW6" s="680"/>
      <c r="DX6" s="680"/>
      <c r="DY6" s="680"/>
      <c r="DZ6" s="680"/>
      <c r="EA6" s="680"/>
      <c r="EB6" s="680"/>
      <c r="EC6" s="689"/>
    </row>
    <row r="7" spans="2:143" ht="11.25" customHeight="1" x14ac:dyDescent="0.2">
      <c r="B7" s="676" t="s">
        <v>
230</v>
      </c>
      <c r="C7" s="677"/>
      <c r="D7" s="677"/>
      <c r="E7" s="677"/>
      <c r="F7" s="677"/>
      <c r="G7" s="677"/>
      <c r="H7" s="677"/>
      <c r="I7" s="677"/>
      <c r="J7" s="677"/>
      <c r="K7" s="677"/>
      <c r="L7" s="677"/>
      <c r="M7" s="677"/>
      <c r="N7" s="677"/>
      <c r="O7" s="677"/>
      <c r="P7" s="677"/>
      <c r="Q7" s="678"/>
      <c r="R7" s="679">
        <v>
3679</v>
      </c>
      <c r="S7" s="680"/>
      <c r="T7" s="680"/>
      <c r="U7" s="680"/>
      <c r="V7" s="680"/>
      <c r="W7" s="680"/>
      <c r="X7" s="680"/>
      <c r="Y7" s="681"/>
      <c r="Z7" s="682">
        <v>
0</v>
      </c>
      <c r="AA7" s="682"/>
      <c r="AB7" s="682"/>
      <c r="AC7" s="682"/>
      <c r="AD7" s="683">
        <v>
3679</v>
      </c>
      <c r="AE7" s="683"/>
      <c r="AF7" s="683"/>
      <c r="AG7" s="683"/>
      <c r="AH7" s="683"/>
      <c r="AI7" s="683"/>
      <c r="AJ7" s="683"/>
      <c r="AK7" s="683"/>
      <c r="AL7" s="684">
        <v>
0.1</v>
      </c>
      <c r="AM7" s="685"/>
      <c r="AN7" s="685"/>
      <c r="AO7" s="686"/>
      <c r="AP7" s="676" t="s">
        <v>
231</v>
      </c>
      <c r="AQ7" s="677"/>
      <c r="AR7" s="677"/>
      <c r="AS7" s="677"/>
      <c r="AT7" s="677"/>
      <c r="AU7" s="677"/>
      <c r="AV7" s="677"/>
      <c r="AW7" s="677"/>
      <c r="AX7" s="677"/>
      <c r="AY7" s="677"/>
      <c r="AZ7" s="677"/>
      <c r="BA7" s="677"/>
      <c r="BB7" s="677"/>
      <c r="BC7" s="677"/>
      <c r="BD7" s="677"/>
      <c r="BE7" s="677"/>
      <c r="BF7" s="678"/>
      <c r="BG7" s="679">
        <v>
1024836</v>
      </c>
      <c r="BH7" s="680"/>
      <c r="BI7" s="680"/>
      <c r="BJ7" s="680"/>
      <c r="BK7" s="680"/>
      <c r="BL7" s="680"/>
      <c r="BM7" s="680"/>
      <c r="BN7" s="681"/>
      <c r="BO7" s="682">
        <v>
38.6</v>
      </c>
      <c r="BP7" s="682"/>
      <c r="BQ7" s="682"/>
      <c r="BR7" s="682"/>
      <c r="BS7" s="683">
        <v>
26567</v>
      </c>
      <c r="BT7" s="683"/>
      <c r="BU7" s="683"/>
      <c r="BV7" s="683"/>
      <c r="BW7" s="683"/>
      <c r="BX7" s="683"/>
      <c r="BY7" s="683"/>
      <c r="BZ7" s="683"/>
      <c r="CA7" s="683"/>
      <c r="CB7" s="687"/>
      <c r="CD7" s="694" t="s">
        <v>
232</v>
      </c>
      <c r="CE7" s="695"/>
      <c r="CF7" s="695"/>
      <c r="CG7" s="695"/>
      <c r="CH7" s="695"/>
      <c r="CI7" s="695"/>
      <c r="CJ7" s="695"/>
      <c r="CK7" s="695"/>
      <c r="CL7" s="695"/>
      <c r="CM7" s="695"/>
      <c r="CN7" s="695"/>
      <c r="CO7" s="695"/>
      <c r="CP7" s="695"/>
      <c r="CQ7" s="696"/>
      <c r="CR7" s="679">
        <v>
1277243</v>
      </c>
      <c r="CS7" s="680"/>
      <c r="CT7" s="680"/>
      <c r="CU7" s="680"/>
      <c r="CV7" s="680"/>
      <c r="CW7" s="680"/>
      <c r="CX7" s="680"/>
      <c r="CY7" s="681"/>
      <c r="CZ7" s="682">
        <v>
14.7</v>
      </c>
      <c r="DA7" s="682"/>
      <c r="DB7" s="682"/>
      <c r="DC7" s="682"/>
      <c r="DD7" s="688">
        <v>
34872</v>
      </c>
      <c r="DE7" s="680"/>
      <c r="DF7" s="680"/>
      <c r="DG7" s="680"/>
      <c r="DH7" s="680"/>
      <c r="DI7" s="680"/>
      <c r="DJ7" s="680"/>
      <c r="DK7" s="680"/>
      <c r="DL7" s="680"/>
      <c r="DM7" s="680"/>
      <c r="DN7" s="680"/>
      <c r="DO7" s="680"/>
      <c r="DP7" s="681"/>
      <c r="DQ7" s="688">
        <v>
1193008</v>
      </c>
      <c r="DR7" s="680"/>
      <c r="DS7" s="680"/>
      <c r="DT7" s="680"/>
      <c r="DU7" s="680"/>
      <c r="DV7" s="680"/>
      <c r="DW7" s="680"/>
      <c r="DX7" s="680"/>
      <c r="DY7" s="680"/>
      <c r="DZ7" s="680"/>
      <c r="EA7" s="680"/>
      <c r="EB7" s="680"/>
      <c r="EC7" s="689"/>
    </row>
    <row r="8" spans="2:143" ht="11.25" customHeight="1" x14ac:dyDescent="0.2">
      <c r="B8" s="676" t="s">
        <v>
233</v>
      </c>
      <c r="C8" s="677"/>
      <c r="D8" s="677"/>
      <c r="E8" s="677"/>
      <c r="F8" s="677"/>
      <c r="G8" s="677"/>
      <c r="H8" s="677"/>
      <c r="I8" s="677"/>
      <c r="J8" s="677"/>
      <c r="K8" s="677"/>
      <c r="L8" s="677"/>
      <c r="M8" s="677"/>
      <c r="N8" s="677"/>
      <c r="O8" s="677"/>
      <c r="P8" s="677"/>
      <c r="Q8" s="678"/>
      <c r="R8" s="679">
        <v>
12244</v>
      </c>
      <c r="S8" s="680"/>
      <c r="T8" s="680"/>
      <c r="U8" s="680"/>
      <c r="V8" s="680"/>
      <c r="W8" s="680"/>
      <c r="X8" s="680"/>
      <c r="Y8" s="681"/>
      <c r="Z8" s="682">
        <v>
0.1</v>
      </c>
      <c r="AA8" s="682"/>
      <c r="AB8" s="682"/>
      <c r="AC8" s="682"/>
      <c r="AD8" s="683">
        <v>
12244</v>
      </c>
      <c r="AE8" s="683"/>
      <c r="AF8" s="683"/>
      <c r="AG8" s="683"/>
      <c r="AH8" s="683"/>
      <c r="AI8" s="683"/>
      <c r="AJ8" s="683"/>
      <c r="AK8" s="683"/>
      <c r="AL8" s="684">
        <v>
0.3</v>
      </c>
      <c r="AM8" s="685"/>
      <c r="AN8" s="685"/>
      <c r="AO8" s="686"/>
      <c r="AP8" s="676" t="s">
        <v>
234</v>
      </c>
      <c r="AQ8" s="677"/>
      <c r="AR8" s="677"/>
      <c r="AS8" s="677"/>
      <c r="AT8" s="677"/>
      <c r="AU8" s="677"/>
      <c r="AV8" s="677"/>
      <c r="AW8" s="677"/>
      <c r="AX8" s="677"/>
      <c r="AY8" s="677"/>
      <c r="AZ8" s="677"/>
      <c r="BA8" s="677"/>
      <c r="BB8" s="677"/>
      <c r="BC8" s="677"/>
      <c r="BD8" s="677"/>
      <c r="BE8" s="677"/>
      <c r="BF8" s="678"/>
      <c r="BG8" s="679">
        <v>
28812</v>
      </c>
      <c r="BH8" s="680"/>
      <c r="BI8" s="680"/>
      <c r="BJ8" s="680"/>
      <c r="BK8" s="680"/>
      <c r="BL8" s="680"/>
      <c r="BM8" s="680"/>
      <c r="BN8" s="681"/>
      <c r="BO8" s="682">
        <v>
1.1000000000000001</v>
      </c>
      <c r="BP8" s="682"/>
      <c r="BQ8" s="682"/>
      <c r="BR8" s="682"/>
      <c r="BS8" s="688" t="s">
        <v>
125</v>
      </c>
      <c r="BT8" s="680"/>
      <c r="BU8" s="680"/>
      <c r="BV8" s="680"/>
      <c r="BW8" s="680"/>
      <c r="BX8" s="680"/>
      <c r="BY8" s="680"/>
      <c r="BZ8" s="680"/>
      <c r="CA8" s="680"/>
      <c r="CB8" s="689"/>
      <c r="CD8" s="694" t="s">
        <v>
235</v>
      </c>
      <c r="CE8" s="695"/>
      <c r="CF8" s="695"/>
      <c r="CG8" s="695"/>
      <c r="CH8" s="695"/>
      <c r="CI8" s="695"/>
      <c r="CJ8" s="695"/>
      <c r="CK8" s="695"/>
      <c r="CL8" s="695"/>
      <c r="CM8" s="695"/>
      <c r="CN8" s="695"/>
      <c r="CO8" s="695"/>
      <c r="CP8" s="695"/>
      <c r="CQ8" s="696"/>
      <c r="CR8" s="679">
        <v>
3708297</v>
      </c>
      <c r="CS8" s="680"/>
      <c r="CT8" s="680"/>
      <c r="CU8" s="680"/>
      <c r="CV8" s="680"/>
      <c r="CW8" s="680"/>
      <c r="CX8" s="680"/>
      <c r="CY8" s="681"/>
      <c r="CZ8" s="682">
        <v>
42.5</v>
      </c>
      <c r="DA8" s="682"/>
      <c r="DB8" s="682"/>
      <c r="DC8" s="682"/>
      <c r="DD8" s="688">
        <v>
30984</v>
      </c>
      <c r="DE8" s="680"/>
      <c r="DF8" s="680"/>
      <c r="DG8" s="680"/>
      <c r="DH8" s="680"/>
      <c r="DI8" s="680"/>
      <c r="DJ8" s="680"/>
      <c r="DK8" s="680"/>
      <c r="DL8" s="680"/>
      <c r="DM8" s="680"/>
      <c r="DN8" s="680"/>
      <c r="DO8" s="680"/>
      <c r="DP8" s="681"/>
      <c r="DQ8" s="688">
        <v>
1920660</v>
      </c>
      <c r="DR8" s="680"/>
      <c r="DS8" s="680"/>
      <c r="DT8" s="680"/>
      <c r="DU8" s="680"/>
      <c r="DV8" s="680"/>
      <c r="DW8" s="680"/>
      <c r="DX8" s="680"/>
      <c r="DY8" s="680"/>
      <c r="DZ8" s="680"/>
      <c r="EA8" s="680"/>
      <c r="EB8" s="680"/>
      <c r="EC8" s="689"/>
    </row>
    <row r="9" spans="2:143" ht="11.25" customHeight="1" x14ac:dyDescent="0.2">
      <c r="B9" s="676" t="s">
        <v>
236</v>
      </c>
      <c r="C9" s="677"/>
      <c r="D9" s="677"/>
      <c r="E9" s="677"/>
      <c r="F9" s="677"/>
      <c r="G9" s="677"/>
      <c r="H9" s="677"/>
      <c r="I9" s="677"/>
      <c r="J9" s="677"/>
      <c r="K9" s="677"/>
      <c r="L9" s="677"/>
      <c r="M9" s="677"/>
      <c r="N9" s="677"/>
      <c r="O9" s="677"/>
      <c r="P9" s="677"/>
      <c r="Q9" s="678"/>
      <c r="R9" s="679">
        <v>
9946</v>
      </c>
      <c r="S9" s="680"/>
      <c r="T9" s="680"/>
      <c r="U9" s="680"/>
      <c r="V9" s="680"/>
      <c r="W9" s="680"/>
      <c r="X9" s="680"/>
      <c r="Y9" s="681"/>
      <c r="Z9" s="682">
        <v>
0.1</v>
      </c>
      <c r="AA9" s="682"/>
      <c r="AB9" s="682"/>
      <c r="AC9" s="682"/>
      <c r="AD9" s="683">
        <v>
9946</v>
      </c>
      <c r="AE9" s="683"/>
      <c r="AF9" s="683"/>
      <c r="AG9" s="683"/>
      <c r="AH9" s="683"/>
      <c r="AI9" s="683"/>
      <c r="AJ9" s="683"/>
      <c r="AK9" s="683"/>
      <c r="AL9" s="684">
        <v>
0.2</v>
      </c>
      <c r="AM9" s="685"/>
      <c r="AN9" s="685"/>
      <c r="AO9" s="686"/>
      <c r="AP9" s="676" t="s">
        <v>
237</v>
      </c>
      <c r="AQ9" s="677"/>
      <c r="AR9" s="677"/>
      <c r="AS9" s="677"/>
      <c r="AT9" s="677"/>
      <c r="AU9" s="677"/>
      <c r="AV9" s="677"/>
      <c r="AW9" s="677"/>
      <c r="AX9" s="677"/>
      <c r="AY9" s="677"/>
      <c r="AZ9" s="677"/>
      <c r="BA9" s="677"/>
      <c r="BB9" s="677"/>
      <c r="BC9" s="677"/>
      <c r="BD9" s="677"/>
      <c r="BE9" s="677"/>
      <c r="BF9" s="678"/>
      <c r="BG9" s="679">
        <v>
784059</v>
      </c>
      <c r="BH9" s="680"/>
      <c r="BI9" s="680"/>
      <c r="BJ9" s="680"/>
      <c r="BK9" s="680"/>
      <c r="BL9" s="680"/>
      <c r="BM9" s="680"/>
      <c r="BN9" s="681"/>
      <c r="BO9" s="682">
        <v>
29.6</v>
      </c>
      <c r="BP9" s="682"/>
      <c r="BQ9" s="682"/>
      <c r="BR9" s="682"/>
      <c r="BS9" s="688" t="s">
        <v>
238</v>
      </c>
      <c r="BT9" s="680"/>
      <c r="BU9" s="680"/>
      <c r="BV9" s="680"/>
      <c r="BW9" s="680"/>
      <c r="BX9" s="680"/>
      <c r="BY9" s="680"/>
      <c r="BZ9" s="680"/>
      <c r="CA9" s="680"/>
      <c r="CB9" s="689"/>
      <c r="CD9" s="694" t="s">
        <v>
239</v>
      </c>
      <c r="CE9" s="695"/>
      <c r="CF9" s="695"/>
      <c r="CG9" s="695"/>
      <c r="CH9" s="695"/>
      <c r="CI9" s="695"/>
      <c r="CJ9" s="695"/>
      <c r="CK9" s="695"/>
      <c r="CL9" s="695"/>
      <c r="CM9" s="695"/>
      <c r="CN9" s="695"/>
      <c r="CO9" s="695"/>
      <c r="CP9" s="695"/>
      <c r="CQ9" s="696"/>
      <c r="CR9" s="679">
        <v>
741050</v>
      </c>
      <c r="CS9" s="680"/>
      <c r="CT9" s="680"/>
      <c r="CU9" s="680"/>
      <c r="CV9" s="680"/>
      <c r="CW9" s="680"/>
      <c r="CX9" s="680"/>
      <c r="CY9" s="681"/>
      <c r="CZ9" s="682">
        <v>
8.5</v>
      </c>
      <c r="DA9" s="682"/>
      <c r="DB9" s="682"/>
      <c r="DC9" s="682"/>
      <c r="DD9" s="688">
        <v>
1402</v>
      </c>
      <c r="DE9" s="680"/>
      <c r="DF9" s="680"/>
      <c r="DG9" s="680"/>
      <c r="DH9" s="680"/>
      <c r="DI9" s="680"/>
      <c r="DJ9" s="680"/>
      <c r="DK9" s="680"/>
      <c r="DL9" s="680"/>
      <c r="DM9" s="680"/>
      <c r="DN9" s="680"/>
      <c r="DO9" s="680"/>
      <c r="DP9" s="681"/>
      <c r="DQ9" s="688">
        <v>
419902</v>
      </c>
      <c r="DR9" s="680"/>
      <c r="DS9" s="680"/>
      <c r="DT9" s="680"/>
      <c r="DU9" s="680"/>
      <c r="DV9" s="680"/>
      <c r="DW9" s="680"/>
      <c r="DX9" s="680"/>
      <c r="DY9" s="680"/>
      <c r="DZ9" s="680"/>
      <c r="EA9" s="680"/>
      <c r="EB9" s="680"/>
      <c r="EC9" s="689"/>
    </row>
    <row r="10" spans="2:143" ht="11.25" customHeight="1" x14ac:dyDescent="0.2">
      <c r="B10" s="676" t="s">
        <v>
240</v>
      </c>
      <c r="C10" s="677"/>
      <c r="D10" s="677"/>
      <c r="E10" s="677"/>
      <c r="F10" s="677"/>
      <c r="G10" s="677"/>
      <c r="H10" s="677"/>
      <c r="I10" s="677"/>
      <c r="J10" s="677"/>
      <c r="K10" s="677"/>
      <c r="L10" s="677"/>
      <c r="M10" s="677"/>
      <c r="N10" s="677"/>
      <c r="O10" s="677"/>
      <c r="P10" s="677"/>
      <c r="Q10" s="678"/>
      <c r="R10" s="679" t="s">
        <v>
125</v>
      </c>
      <c r="S10" s="680"/>
      <c r="T10" s="680"/>
      <c r="U10" s="680"/>
      <c r="V10" s="680"/>
      <c r="W10" s="680"/>
      <c r="X10" s="680"/>
      <c r="Y10" s="681"/>
      <c r="Z10" s="682" t="s">
        <v>
238</v>
      </c>
      <c r="AA10" s="682"/>
      <c r="AB10" s="682"/>
      <c r="AC10" s="682"/>
      <c r="AD10" s="683" t="s">
        <v>
238</v>
      </c>
      <c r="AE10" s="683"/>
      <c r="AF10" s="683"/>
      <c r="AG10" s="683"/>
      <c r="AH10" s="683"/>
      <c r="AI10" s="683"/>
      <c r="AJ10" s="683"/>
      <c r="AK10" s="683"/>
      <c r="AL10" s="684" t="s">
        <v>
125</v>
      </c>
      <c r="AM10" s="685"/>
      <c r="AN10" s="685"/>
      <c r="AO10" s="686"/>
      <c r="AP10" s="676" t="s">
        <v>
241</v>
      </c>
      <c r="AQ10" s="677"/>
      <c r="AR10" s="677"/>
      <c r="AS10" s="677"/>
      <c r="AT10" s="677"/>
      <c r="AU10" s="677"/>
      <c r="AV10" s="677"/>
      <c r="AW10" s="677"/>
      <c r="AX10" s="677"/>
      <c r="AY10" s="677"/>
      <c r="AZ10" s="677"/>
      <c r="BA10" s="677"/>
      <c r="BB10" s="677"/>
      <c r="BC10" s="677"/>
      <c r="BD10" s="677"/>
      <c r="BE10" s="677"/>
      <c r="BF10" s="678"/>
      <c r="BG10" s="679">
        <v>
77703</v>
      </c>
      <c r="BH10" s="680"/>
      <c r="BI10" s="680"/>
      <c r="BJ10" s="680"/>
      <c r="BK10" s="680"/>
      <c r="BL10" s="680"/>
      <c r="BM10" s="680"/>
      <c r="BN10" s="681"/>
      <c r="BO10" s="682">
        <v>
2.9</v>
      </c>
      <c r="BP10" s="682"/>
      <c r="BQ10" s="682"/>
      <c r="BR10" s="682"/>
      <c r="BS10" s="688" t="s">
        <v>
125</v>
      </c>
      <c r="BT10" s="680"/>
      <c r="BU10" s="680"/>
      <c r="BV10" s="680"/>
      <c r="BW10" s="680"/>
      <c r="BX10" s="680"/>
      <c r="BY10" s="680"/>
      <c r="BZ10" s="680"/>
      <c r="CA10" s="680"/>
      <c r="CB10" s="689"/>
      <c r="CD10" s="694" t="s">
        <v>
242</v>
      </c>
      <c r="CE10" s="695"/>
      <c r="CF10" s="695"/>
      <c r="CG10" s="695"/>
      <c r="CH10" s="695"/>
      <c r="CI10" s="695"/>
      <c r="CJ10" s="695"/>
      <c r="CK10" s="695"/>
      <c r="CL10" s="695"/>
      <c r="CM10" s="695"/>
      <c r="CN10" s="695"/>
      <c r="CO10" s="695"/>
      <c r="CP10" s="695"/>
      <c r="CQ10" s="696"/>
      <c r="CR10" s="679">
        <v>
83023</v>
      </c>
      <c r="CS10" s="680"/>
      <c r="CT10" s="680"/>
      <c r="CU10" s="680"/>
      <c r="CV10" s="680"/>
      <c r="CW10" s="680"/>
      <c r="CX10" s="680"/>
      <c r="CY10" s="681"/>
      <c r="CZ10" s="682">
        <v>
1</v>
      </c>
      <c r="DA10" s="682"/>
      <c r="DB10" s="682"/>
      <c r="DC10" s="682"/>
      <c r="DD10" s="688" t="s">
        <v>
238</v>
      </c>
      <c r="DE10" s="680"/>
      <c r="DF10" s="680"/>
      <c r="DG10" s="680"/>
      <c r="DH10" s="680"/>
      <c r="DI10" s="680"/>
      <c r="DJ10" s="680"/>
      <c r="DK10" s="680"/>
      <c r="DL10" s="680"/>
      <c r="DM10" s="680"/>
      <c r="DN10" s="680"/>
      <c r="DO10" s="680"/>
      <c r="DP10" s="681"/>
      <c r="DQ10" s="688">
        <v>
68254</v>
      </c>
      <c r="DR10" s="680"/>
      <c r="DS10" s="680"/>
      <c r="DT10" s="680"/>
      <c r="DU10" s="680"/>
      <c r="DV10" s="680"/>
      <c r="DW10" s="680"/>
      <c r="DX10" s="680"/>
      <c r="DY10" s="680"/>
      <c r="DZ10" s="680"/>
      <c r="EA10" s="680"/>
      <c r="EB10" s="680"/>
      <c r="EC10" s="689"/>
    </row>
    <row r="11" spans="2:143" ht="11.25" customHeight="1" x14ac:dyDescent="0.2">
      <c r="B11" s="676" t="s">
        <v>
243</v>
      </c>
      <c r="C11" s="677"/>
      <c r="D11" s="677"/>
      <c r="E11" s="677"/>
      <c r="F11" s="677"/>
      <c r="G11" s="677"/>
      <c r="H11" s="677"/>
      <c r="I11" s="677"/>
      <c r="J11" s="677"/>
      <c r="K11" s="677"/>
      <c r="L11" s="677"/>
      <c r="M11" s="677"/>
      <c r="N11" s="677"/>
      <c r="O11" s="677"/>
      <c r="P11" s="677"/>
      <c r="Q11" s="678"/>
      <c r="R11" s="679" t="s">
        <v>
125</v>
      </c>
      <c r="S11" s="680"/>
      <c r="T11" s="680"/>
      <c r="U11" s="680"/>
      <c r="V11" s="680"/>
      <c r="W11" s="680"/>
      <c r="X11" s="680"/>
      <c r="Y11" s="681"/>
      <c r="Z11" s="682" t="s">
        <v>
125</v>
      </c>
      <c r="AA11" s="682"/>
      <c r="AB11" s="682"/>
      <c r="AC11" s="682"/>
      <c r="AD11" s="683" t="s">
        <v>
238</v>
      </c>
      <c r="AE11" s="683"/>
      <c r="AF11" s="683"/>
      <c r="AG11" s="683"/>
      <c r="AH11" s="683"/>
      <c r="AI11" s="683"/>
      <c r="AJ11" s="683"/>
      <c r="AK11" s="683"/>
      <c r="AL11" s="684" t="s">
        <v>
125</v>
      </c>
      <c r="AM11" s="685"/>
      <c r="AN11" s="685"/>
      <c r="AO11" s="686"/>
      <c r="AP11" s="676" t="s">
        <v>
244</v>
      </c>
      <c r="AQ11" s="677"/>
      <c r="AR11" s="677"/>
      <c r="AS11" s="677"/>
      <c r="AT11" s="677"/>
      <c r="AU11" s="677"/>
      <c r="AV11" s="677"/>
      <c r="AW11" s="677"/>
      <c r="AX11" s="677"/>
      <c r="AY11" s="677"/>
      <c r="AZ11" s="677"/>
      <c r="BA11" s="677"/>
      <c r="BB11" s="677"/>
      <c r="BC11" s="677"/>
      <c r="BD11" s="677"/>
      <c r="BE11" s="677"/>
      <c r="BF11" s="678"/>
      <c r="BG11" s="679">
        <v>
134262</v>
      </c>
      <c r="BH11" s="680"/>
      <c r="BI11" s="680"/>
      <c r="BJ11" s="680"/>
      <c r="BK11" s="680"/>
      <c r="BL11" s="680"/>
      <c r="BM11" s="680"/>
      <c r="BN11" s="681"/>
      <c r="BO11" s="682">
        <v>
5.0999999999999996</v>
      </c>
      <c r="BP11" s="682"/>
      <c r="BQ11" s="682"/>
      <c r="BR11" s="682"/>
      <c r="BS11" s="688">
        <v>
26567</v>
      </c>
      <c r="BT11" s="680"/>
      <c r="BU11" s="680"/>
      <c r="BV11" s="680"/>
      <c r="BW11" s="680"/>
      <c r="BX11" s="680"/>
      <c r="BY11" s="680"/>
      <c r="BZ11" s="680"/>
      <c r="CA11" s="680"/>
      <c r="CB11" s="689"/>
      <c r="CD11" s="694" t="s">
        <v>
245</v>
      </c>
      <c r="CE11" s="695"/>
      <c r="CF11" s="695"/>
      <c r="CG11" s="695"/>
      <c r="CH11" s="695"/>
      <c r="CI11" s="695"/>
      <c r="CJ11" s="695"/>
      <c r="CK11" s="695"/>
      <c r="CL11" s="695"/>
      <c r="CM11" s="695"/>
      <c r="CN11" s="695"/>
      <c r="CO11" s="695"/>
      <c r="CP11" s="695"/>
      <c r="CQ11" s="696"/>
      <c r="CR11" s="679">
        <v>
204603</v>
      </c>
      <c r="CS11" s="680"/>
      <c r="CT11" s="680"/>
      <c r="CU11" s="680"/>
      <c r="CV11" s="680"/>
      <c r="CW11" s="680"/>
      <c r="CX11" s="680"/>
      <c r="CY11" s="681"/>
      <c r="CZ11" s="682">
        <v>
2.2999999999999998</v>
      </c>
      <c r="DA11" s="682"/>
      <c r="DB11" s="682"/>
      <c r="DC11" s="682"/>
      <c r="DD11" s="688">
        <v>
79618</v>
      </c>
      <c r="DE11" s="680"/>
      <c r="DF11" s="680"/>
      <c r="DG11" s="680"/>
      <c r="DH11" s="680"/>
      <c r="DI11" s="680"/>
      <c r="DJ11" s="680"/>
      <c r="DK11" s="680"/>
      <c r="DL11" s="680"/>
      <c r="DM11" s="680"/>
      <c r="DN11" s="680"/>
      <c r="DO11" s="680"/>
      <c r="DP11" s="681"/>
      <c r="DQ11" s="688">
        <v>
74199</v>
      </c>
      <c r="DR11" s="680"/>
      <c r="DS11" s="680"/>
      <c r="DT11" s="680"/>
      <c r="DU11" s="680"/>
      <c r="DV11" s="680"/>
      <c r="DW11" s="680"/>
      <c r="DX11" s="680"/>
      <c r="DY11" s="680"/>
      <c r="DZ11" s="680"/>
      <c r="EA11" s="680"/>
      <c r="EB11" s="680"/>
      <c r="EC11" s="689"/>
    </row>
    <row r="12" spans="2:143" ht="11.25" customHeight="1" x14ac:dyDescent="0.2">
      <c r="B12" s="676" t="s">
        <v>
246</v>
      </c>
      <c r="C12" s="677"/>
      <c r="D12" s="677"/>
      <c r="E12" s="677"/>
      <c r="F12" s="677"/>
      <c r="G12" s="677"/>
      <c r="H12" s="677"/>
      <c r="I12" s="677"/>
      <c r="J12" s="677"/>
      <c r="K12" s="677"/>
      <c r="L12" s="677"/>
      <c r="M12" s="677"/>
      <c r="N12" s="677"/>
      <c r="O12" s="677"/>
      <c r="P12" s="677"/>
      <c r="Q12" s="678"/>
      <c r="R12" s="679">
        <v>
333020</v>
      </c>
      <c r="S12" s="680"/>
      <c r="T12" s="680"/>
      <c r="U12" s="680"/>
      <c r="V12" s="680"/>
      <c r="W12" s="680"/>
      <c r="X12" s="680"/>
      <c r="Y12" s="681"/>
      <c r="Z12" s="682">
        <v>
3.7</v>
      </c>
      <c r="AA12" s="682"/>
      <c r="AB12" s="682"/>
      <c r="AC12" s="682"/>
      <c r="AD12" s="683">
        <v>
333020</v>
      </c>
      <c r="AE12" s="683"/>
      <c r="AF12" s="683"/>
      <c r="AG12" s="683"/>
      <c r="AH12" s="683"/>
      <c r="AI12" s="683"/>
      <c r="AJ12" s="683"/>
      <c r="AK12" s="683"/>
      <c r="AL12" s="684">
        <v>
8.3000000000000007</v>
      </c>
      <c r="AM12" s="685"/>
      <c r="AN12" s="685"/>
      <c r="AO12" s="686"/>
      <c r="AP12" s="676" t="s">
        <v>
247</v>
      </c>
      <c r="AQ12" s="677"/>
      <c r="AR12" s="677"/>
      <c r="AS12" s="677"/>
      <c r="AT12" s="677"/>
      <c r="AU12" s="677"/>
      <c r="AV12" s="677"/>
      <c r="AW12" s="677"/>
      <c r="AX12" s="677"/>
      <c r="AY12" s="677"/>
      <c r="AZ12" s="677"/>
      <c r="BA12" s="677"/>
      <c r="BB12" s="677"/>
      <c r="BC12" s="677"/>
      <c r="BD12" s="677"/>
      <c r="BE12" s="677"/>
      <c r="BF12" s="678"/>
      <c r="BG12" s="679">
        <v>
1273492</v>
      </c>
      <c r="BH12" s="680"/>
      <c r="BI12" s="680"/>
      <c r="BJ12" s="680"/>
      <c r="BK12" s="680"/>
      <c r="BL12" s="680"/>
      <c r="BM12" s="680"/>
      <c r="BN12" s="681"/>
      <c r="BO12" s="682">
        <v>
48</v>
      </c>
      <c r="BP12" s="682"/>
      <c r="BQ12" s="682"/>
      <c r="BR12" s="682"/>
      <c r="BS12" s="688" t="s">
        <v>
238</v>
      </c>
      <c r="BT12" s="680"/>
      <c r="BU12" s="680"/>
      <c r="BV12" s="680"/>
      <c r="BW12" s="680"/>
      <c r="BX12" s="680"/>
      <c r="BY12" s="680"/>
      <c r="BZ12" s="680"/>
      <c r="CA12" s="680"/>
      <c r="CB12" s="689"/>
      <c r="CD12" s="694" t="s">
        <v>
248</v>
      </c>
      <c r="CE12" s="695"/>
      <c r="CF12" s="695"/>
      <c r="CG12" s="695"/>
      <c r="CH12" s="695"/>
      <c r="CI12" s="695"/>
      <c r="CJ12" s="695"/>
      <c r="CK12" s="695"/>
      <c r="CL12" s="695"/>
      <c r="CM12" s="695"/>
      <c r="CN12" s="695"/>
      <c r="CO12" s="695"/>
      <c r="CP12" s="695"/>
      <c r="CQ12" s="696"/>
      <c r="CR12" s="679">
        <v>
184330</v>
      </c>
      <c r="CS12" s="680"/>
      <c r="CT12" s="680"/>
      <c r="CU12" s="680"/>
      <c r="CV12" s="680"/>
      <c r="CW12" s="680"/>
      <c r="CX12" s="680"/>
      <c r="CY12" s="681"/>
      <c r="CZ12" s="682">
        <v>
2.1</v>
      </c>
      <c r="DA12" s="682"/>
      <c r="DB12" s="682"/>
      <c r="DC12" s="682"/>
      <c r="DD12" s="688">
        <v>
82547</v>
      </c>
      <c r="DE12" s="680"/>
      <c r="DF12" s="680"/>
      <c r="DG12" s="680"/>
      <c r="DH12" s="680"/>
      <c r="DI12" s="680"/>
      <c r="DJ12" s="680"/>
      <c r="DK12" s="680"/>
      <c r="DL12" s="680"/>
      <c r="DM12" s="680"/>
      <c r="DN12" s="680"/>
      <c r="DO12" s="680"/>
      <c r="DP12" s="681"/>
      <c r="DQ12" s="688">
        <v>
102309</v>
      </c>
      <c r="DR12" s="680"/>
      <c r="DS12" s="680"/>
      <c r="DT12" s="680"/>
      <c r="DU12" s="680"/>
      <c r="DV12" s="680"/>
      <c r="DW12" s="680"/>
      <c r="DX12" s="680"/>
      <c r="DY12" s="680"/>
      <c r="DZ12" s="680"/>
      <c r="EA12" s="680"/>
      <c r="EB12" s="680"/>
      <c r="EC12" s="689"/>
    </row>
    <row r="13" spans="2:143" ht="11.25" customHeight="1" x14ac:dyDescent="0.2">
      <c r="B13" s="676" t="s">
        <v>
249</v>
      </c>
      <c r="C13" s="677"/>
      <c r="D13" s="677"/>
      <c r="E13" s="677"/>
      <c r="F13" s="677"/>
      <c r="G13" s="677"/>
      <c r="H13" s="677"/>
      <c r="I13" s="677"/>
      <c r="J13" s="677"/>
      <c r="K13" s="677"/>
      <c r="L13" s="677"/>
      <c r="M13" s="677"/>
      <c r="N13" s="677"/>
      <c r="O13" s="677"/>
      <c r="P13" s="677"/>
      <c r="Q13" s="678"/>
      <c r="R13" s="679" t="s">
        <v>
125</v>
      </c>
      <c r="S13" s="680"/>
      <c r="T13" s="680"/>
      <c r="U13" s="680"/>
      <c r="V13" s="680"/>
      <c r="W13" s="680"/>
      <c r="X13" s="680"/>
      <c r="Y13" s="681"/>
      <c r="Z13" s="682" t="s">
        <v>
125</v>
      </c>
      <c r="AA13" s="682"/>
      <c r="AB13" s="682"/>
      <c r="AC13" s="682"/>
      <c r="AD13" s="683" t="s">
        <v>
125</v>
      </c>
      <c r="AE13" s="683"/>
      <c r="AF13" s="683"/>
      <c r="AG13" s="683"/>
      <c r="AH13" s="683"/>
      <c r="AI13" s="683"/>
      <c r="AJ13" s="683"/>
      <c r="AK13" s="683"/>
      <c r="AL13" s="684" t="s">
        <v>
238</v>
      </c>
      <c r="AM13" s="685"/>
      <c r="AN13" s="685"/>
      <c r="AO13" s="686"/>
      <c r="AP13" s="676" t="s">
        <v>
250</v>
      </c>
      <c r="AQ13" s="677"/>
      <c r="AR13" s="677"/>
      <c r="AS13" s="677"/>
      <c r="AT13" s="677"/>
      <c r="AU13" s="677"/>
      <c r="AV13" s="677"/>
      <c r="AW13" s="677"/>
      <c r="AX13" s="677"/>
      <c r="AY13" s="677"/>
      <c r="AZ13" s="677"/>
      <c r="BA13" s="677"/>
      <c r="BB13" s="677"/>
      <c r="BC13" s="677"/>
      <c r="BD13" s="677"/>
      <c r="BE13" s="677"/>
      <c r="BF13" s="678"/>
      <c r="BG13" s="679">
        <v>
1273492</v>
      </c>
      <c r="BH13" s="680"/>
      <c r="BI13" s="680"/>
      <c r="BJ13" s="680"/>
      <c r="BK13" s="680"/>
      <c r="BL13" s="680"/>
      <c r="BM13" s="680"/>
      <c r="BN13" s="681"/>
      <c r="BO13" s="682">
        <v>
48</v>
      </c>
      <c r="BP13" s="682"/>
      <c r="BQ13" s="682"/>
      <c r="BR13" s="682"/>
      <c r="BS13" s="688" t="s">
        <v>
238</v>
      </c>
      <c r="BT13" s="680"/>
      <c r="BU13" s="680"/>
      <c r="BV13" s="680"/>
      <c r="BW13" s="680"/>
      <c r="BX13" s="680"/>
      <c r="BY13" s="680"/>
      <c r="BZ13" s="680"/>
      <c r="CA13" s="680"/>
      <c r="CB13" s="689"/>
      <c r="CD13" s="694" t="s">
        <v>
251</v>
      </c>
      <c r="CE13" s="695"/>
      <c r="CF13" s="695"/>
      <c r="CG13" s="695"/>
      <c r="CH13" s="695"/>
      <c r="CI13" s="695"/>
      <c r="CJ13" s="695"/>
      <c r="CK13" s="695"/>
      <c r="CL13" s="695"/>
      <c r="CM13" s="695"/>
      <c r="CN13" s="695"/>
      <c r="CO13" s="695"/>
      <c r="CP13" s="695"/>
      <c r="CQ13" s="696"/>
      <c r="CR13" s="679">
        <v>
789163</v>
      </c>
      <c r="CS13" s="680"/>
      <c r="CT13" s="680"/>
      <c r="CU13" s="680"/>
      <c r="CV13" s="680"/>
      <c r="CW13" s="680"/>
      <c r="CX13" s="680"/>
      <c r="CY13" s="681"/>
      <c r="CZ13" s="682">
        <v>
9.1</v>
      </c>
      <c r="DA13" s="682"/>
      <c r="DB13" s="682"/>
      <c r="DC13" s="682"/>
      <c r="DD13" s="688">
        <v>
214059</v>
      </c>
      <c r="DE13" s="680"/>
      <c r="DF13" s="680"/>
      <c r="DG13" s="680"/>
      <c r="DH13" s="680"/>
      <c r="DI13" s="680"/>
      <c r="DJ13" s="680"/>
      <c r="DK13" s="680"/>
      <c r="DL13" s="680"/>
      <c r="DM13" s="680"/>
      <c r="DN13" s="680"/>
      <c r="DO13" s="680"/>
      <c r="DP13" s="681"/>
      <c r="DQ13" s="688">
        <v>
340464</v>
      </c>
      <c r="DR13" s="680"/>
      <c r="DS13" s="680"/>
      <c r="DT13" s="680"/>
      <c r="DU13" s="680"/>
      <c r="DV13" s="680"/>
      <c r="DW13" s="680"/>
      <c r="DX13" s="680"/>
      <c r="DY13" s="680"/>
      <c r="DZ13" s="680"/>
      <c r="EA13" s="680"/>
      <c r="EB13" s="680"/>
      <c r="EC13" s="689"/>
    </row>
    <row r="14" spans="2:143" ht="11.25" customHeight="1" x14ac:dyDescent="0.2">
      <c r="B14" s="676" t="s">
        <v>
252</v>
      </c>
      <c r="C14" s="677"/>
      <c r="D14" s="677"/>
      <c r="E14" s="677"/>
      <c r="F14" s="677"/>
      <c r="G14" s="677"/>
      <c r="H14" s="677"/>
      <c r="I14" s="677"/>
      <c r="J14" s="677"/>
      <c r="K14" s="677"/>
      <c r="L14" s="677"/>
      <c r="M14" s="677"/>
      <c r="N14" s="677"/>
      <c r="O14" s="677"/>
      <c r="P14" s="677"/>
      <c r="Q14" s="678"/>
      <c r="R14" s="679" t="s">
        <v>
125</v>
      </c>
      <c r="S14" s="680"/>
      <c r="T14" s="680"/>
      <c r="U14" s="680"/>
      <c r="V14" s="680"/>
      <c r="W14" s="680"/>
      <c r="X14" s="680"/>
      <c r="Y14" s="681"/>
      <c r="Z14" s="682" t="s">
        <v>
125</v>
      </c>
      <c r="AA14" s="682"/>
      <c r="AB14" s="682"/>
      <c r="AC14" s="682"/>
      <c r="AD14" s="683" t="s">
        <v>
125</v>
      </c>
      <c r="AE14" s="683"/>
      <c r="AF14" s="683"/>
      <c r="AG14" s="683"/>
      <c r="AH14" s="683"/>
      <c r="AI14" s="683"/>
      <c r="AJ14" s="683"/>
      <c r="AK14" s="683"/>
      <c r="AL14" s="684" t="s">
        <v>
125</v>
      </c>
      <c r="AM14" s="685"/>
      <c r="AN14" s="685"/>
      <c r="AO14" s="686"/>
      <c r="AP14" s="676" t="s">
        <v>
253</v>
      </c>
      <c r="AQ14" s="677"/>
      <c r="AR14" s="677"/>
      <c r="AS14" s="677"/>
      <c r="AT14" s="677"/>
      <c r="AU14" s="677"/>
      <c r="AV14" s="677"/>
      <c r="AW14" s="677"/>
      <c r="AX14" s="677"/>
      <c r="AY14" s="677"/>
      <c r="AZ14" s="677"/>
      <c r="BA14" s="677"/>
      <c r="BB14" s="677"/>
      <c r="BC14" s="677"/>
      <c r="BD14" s="677"/>
      <c r="BE14" s="677"/>
      <c r="BF14" s="678"/>
      <c r="BG14" s="679">
        <v>
41727</v>
      </c>
      <c r="BH14" s="680"/>
      <c r="BI14" s="680"/>
      <c r="BJ14" s="680"/>
      <c r="BK14" s="680"/>
      <c r="BL14" s="680"/>
      <c r="BM14" s="680"/>
      <c r="BN14" s="681"/>
      <c r="BO14" s="682">
        <v>
1.6</v>
      </c>
      <c r="BP14" s="682"/>
      <c r="BQ14" s="682"/>
      <c r="BR14" s="682"/>
      <c r="BS14" s="688" t="s">
        <v>
238</v>
      </c>
      <c r="BT14" s="680"/>
      <c r="BU14" s="680"/>
      <c r="BV14" s="680"/>
      <c r="BW14" s="680"/>
      <c r="BX14" s="680"/>
      <c r="BY14" s="680"/>
      <c r="BZ14" s="680"/>
      <c r="CA14" s="680"/>
      <c r="CB14" s="689"/>
      <c r="CD14" s="694" t="s">
        <v>
254</v>
      </c>
      <c r="CE14" s="695"/>
      <c r="CF14" s="695"/>
      <c r="CG14" s="695"/>
      <c r="CH14" s="695"/>
      <c r="CI14" s="695"/>
      <c r="CJ14" s="695"/>
      <c r="CK14" s="695"/>
      <c r="CL14" s="695"/>
      <c r="CM14" s="695"/>
      <c r="CN14" s="695"/>
      <c r="CO14" s="695"/>
      <c r="CP14" s="695"/>
      <c r="CQ14" s="696"/>
      <c r="CR14" s="679">
        <v>
375756</v>
      </c>
      <c r="CS14" s="680"/>
      <c r="CT14" s="680"/>
      <c r="CU14" s="680"/>
      <c r="CV14" s="680"/>
      <c r="CW14" s="680"/>
      <c r="CX14" s="680"/>
      <c r="CY14" s="681"/>
      <c r="CZ14" s="682">
        <v>
4.3</v>
      </c>
      <c r="DA14" s="682"/>
      <c r="DB14" s="682"/>
      <c r="DC14" s="682"/>
      <c r="DD14" s="688">
        <v>
45877</v>
      </c>
      <c r="DE14" s="680"/>
      <c r="DF14" s="680"/>
      <c r="DG14" s="680"/>
      <c r="DH14" s="680"/>
      <c r="DI14" s="680"/>
      <c r="DJ14" s="680"/>
      <c r="DK14" s="680"/>
      <c r="DL14" s="680"/>
      <c r="DM14" s="680"/>
      <c r="DN14" s="680"/>
      <c r="DO14" s="680"/>
      <c r="DP14" s="681"/>
      <c r="DQ14" s="688">
        <v>
184573</v>
      </c>
      <c r="DR14" s="680"/>
      <c r="DS14" s="680"/>
      <c r="DT14" s="680"/>
      <c r="DU14" s="680"/>
      <c r="DV14" s="680"/>
      <c r="DW14" s="680"/>
      <c r="DX14" s="680"/>
      <c r="DY14" s="680"/>
      <c r="DZ14" s="680"/>
      <c r="EA14" s="680"/>
      <c r="EB14" s="680"/>
      <c r="EC14" s="689"/>
    </row>
    <row r="15" spans="2:143" ht="11.25" customHeight="1" x14ac:dyDescent="0.2">
      <c r="B15" s="676" t="s">
        <v>
255</v>
      </c>
      <c r="C15" s="677"/>
      <c r="D15" s="677"/>
      <c r="E15" s="677"/>
      <c r="F15" s="677"/>
      <c r="G15" s="677"/>
      <c r="H15" s="677"/>
      <c r="I15" s="677"/>
      <c r="J15" s="677"/>
      <c r="K15" s="677"/>
      <c r="L15" s="677"/>
      <c r="M15" s="677"/>
      <c r="N15" s="677"/>
      <c r="O15" s="677"/>
      <c r="P15" s="677"/>
      <c r="Q15" s="678"/>
      <c r="R15" s="679">
        <v>
25294</v>
      </c>
      <c r="S15" s="680"/>
      <c r="T15" s="680"/>
      <c r="U15" s="680"/>
      <c r="V15" s="680"/>
      <c r="W15" s="680"/>
      <c r="X15" s="680"/>
      <c r="Y15" s="681"/>
      <c r="Z15" s="682">
        <v>
0.3</v>
      </c>
      <c r="AA15" s="682"/>
      <c r="AB15" s="682"/>
      <c r="AC15" s="682"/>
      <c r="AD15" s="683">
        <v>
25294</v>
      </c>
      <c r="AE15" s="683"/>
      <c r="AF15" s="683"/>
      <c r="AG15" s="683"/>
      <c r="AH15" s="683"/>
      <c r="AI15" s="683"/>
      <c r="AJ15" s="683"/>
      <c r="AK15" s="683"/>
      <c r="AL15" s="684">
        <v>
0.6</v>
      </c>
      <c r="AM15" s="685"/>
      <c r="AN15" s="685"/>
      <c r="AO15" s="686"/>
      <c r="AP15" s="676" t="s">
        <v>
256</v>
      </c>
      <c r="AQ15" s="677"/>
      <c r="AR15" s="677"/>
      <c r="AS15" s="677"/>
      <c r="AT15" s="677"/>
      <c r="AU15" s="677"/>
      <c r="AV15" s="677"/>
      <c r="AW15" s="677"/>
      <c r="AX15" s="677"/>
      <c r="AY15" s="677"/>
      <c r="AZ15" s="677"/>
      <c r="BA15" s="677"/>
      <c r="BB15" s="677"/>
      <c r="BC15" s="677"/>
      <c r="BD15" s="677"/>
      <c r="BE15" s="677"/>
      <c r="BF15" s="678"/>
      <c r="BG15" s="679">
        <v>
111104</v>
      </c>
      <c r="BH15" s="680"/>
      <c r="BI15" s="680"/>
      <c r="BJ15" s="680"/>
      <c r="BK15" s="680"/>
      <c r="BL15" s="680"/>
      <c r="BM15" s="680"/>
      <c r="BN15" s="681"/>
      <c r="BO15" s="682">
        <v>
4.2</v>
      </c>
      <c r="BP15" s="682"/>
      <c r="BQ15" s="682"/>
      <c r="BR15" s="682"/>
      <c r="BS15" s="688" t="s">
        <v>
125</v>
      </c>
      <c r="BT15" s="680"/>
      <c r="BU15" s="680"/>
      <c r="BV15" s="680"/>
      <c r="BW15" s="680"/>
      <c r="BX15" s="680"/>
      <c r="BY15" s="680"/>
      <c r="BZ15" s="680"/>
      <c r="CA15" s="680"/>
      <c r="CB15" s="689"/>
      <c r="CD15" s="694" t="s">
        <v>
257</v>
      </c>
      <c r="CE15" s="695"/>
      <c r="CF15" s="695"/>
      <c r="CG15" s="695"/>
      <c r="CH15" s="695"/>
      <c r="CI15" s="695"/>
      <c r="CJ15" s="695"/>
      <c r="CK15" s="695"/>
      <c r="CL15" s="695"/>
      <c r="CM15" s="695"/>
      <c r="CN15" s="695"/>
      <c r="CO15" s="695"/>
      <c r="CP15" s="695"/>
      <c r="CQ15" s="696"/>
      <c r="CR15" s="679">
        <v>
681330</v>
      </c>
      <c r="CS15" s="680"/>
      <c r="CT15" s="680"/>
      <c r="CU15" s="680"/>
      <c r="CV15" s="680"/>
      <c r="CW15" s="680"/>
      <c r="CX15" s="680"/>
      <c r="CY15" s="681"/>
      <c r="CZ15" s="682">
        <v>
7.8</v>
      </c>
      <c r="DA15" s="682"/>
      <c r="DB15" s="682"/>
      <c r="DC15" s="682"/>
      <c r="DD15" s="688">
        <v>
50277</v>
      </c>
      <c r="DE15" s="680"/>
      <c r="DF15" s="680"/>
      <c r="DG15" s="680"/>
      <c r="DH15" s="680"/>
      <c r="DI15" s="680"/>
      <c r="DJ15" s="680"/>
      <c r="DK15" s="680"/>
      <c r="DL15" s="680"/>
      <c r="DM15" s="680"/>
      <c r="DN15" s="680"/>
      <c r="DO15" s="680"/>
      <c r="DP15" s="681"/>
      <c r="DQ15" s="688">
        <v>
562966</v>
      </c>
      <c r="DR15" s="680"/>
      <c r="DS15" s="680"/>
      <c r="DT15" s="680"/>
      <c r="DU15" s="680"/>
      <c r="DV15" s="680"/>
      <c r="DW15" s="680"/>
      <c r="DX15" s="680"/>
      <c r="DY15" s="680"/>
      <c r="DZ15" s="680"/>
      <c r="EA15" s="680"/>
      <c r="EB15" s="680"/>
      <c r="EC15" s="689"/>
    </row>
    <row r="16" spans="2:143" ht="11.25" customHeight="1" x14ac:dyDescent="0.2">
      <c r="B16" s="676" t="s">
        <v>
258</v>
      </c>
      <c r="C16" s="677"/>
      <c r="D16" s="677"/>
      <c r="E16" s="677"/>
      <c r="F16" s="677"/>
      <c r="G16" s="677"/>
      <c r="H16" s="677"/>
      <c r="I16" s="677"/>
      <c r="J16" s="677"/>
      <c r="K16" s="677"/>
      <c r="L16" s="677"/>
      <c r="M16" s="677"/>
      <c r="N16" s="677"/>
      <c r="O16" s="677"/>
      <c r="P16" s="677"/>
      <c r="Q16" s="678"/>
      <c r="R16" s="679" t="s">
        <v>
125</v>
      </c>
      <c r="S16" s="680"/>
      <c r="T16" s="680"/>
      <c r="U16" s="680"/>
      <c r="V16" s="680"/>
      <c r="W16" s="680"/>
      <c r="X16" s="680"/>
      <c r="Y16" s="681"/>
      <c r="Z16" s="682" t="s">
        <v>
238</v>
      </c>
      <c r="AA16" s="682"/>
      <c r="AB16" s="682"/>
      <c r="AC16" s="682"/>
      <c r="AD16" s="683" t="s">
        <v>
125</v>
      </c>
      <c r="AE16" s="683"/>
      <c r="AF16" s="683"/>
      <c r="AG16" s="683"/>
      <c r="AH16" s="683"/>
      <c r="AI16" s="683"/>
      <c r="AJ16" s="683"/>
      <c r="AK16" s="683"/>
      <c r="AL16" s="684" t="s">
        <v>
238</v>
      </c>
      <c r="AM16" s="685"/>
      <c r="AN16" s="685"/>
      <c r="AO16" s="686"/>
      <c r="AP16" s="676" t="s">
        <v>
259</v>
      </c>
      <c r="AQ16" s="677"/>
      <c r="AR16" s="677"/>
      <c r="AS16" s="677"/>
      <c r="AT16" s="677"/>
      <c r="AU16" s="677"/>
      <c r="AV16" s="677"/>
      <c r="AW16" s="677"/>
      <c r="AX16" s="677"/>
      <c r="AY16" s="677"/>
      <c r="AZ16" s="677"/>
      <c r="BA16" s="677"/>
      <c r="BB16" s="677"/>
      <c r="BC16" s="677"/>
      <c r="BD16" s="677"/>
      <c r="BE16" s="677"/>
      <c r="BF16" s="678"/>
      <c r="BG16" s="679" t="s">
        <v>
238</v>
      </c>
      <c r="BH16" s="680"/>
      <c r="BI16" s="680"/>
      <c r="BJ16" s="680"/>
      <c r="BK16" s="680"/>
      <c r="BL16" s="680"/>
      <c r="BM16" s="680"/>
      <c r="BN16" s="681"/>
      <c r="BO16" s="682" t="s">
        <v>
238</v>
      </c>
      <c r="BP16" s="682"/>
      <c r="BQ16" s="682"/>
      <c r="BR16" s="682"/>
      <c r="BS16" s="688" t="s">
        <v>
125</v>
      </c>
      <c r="BT16" s="680"/>
      <c r="BU16" s="680"/>
      <c r="BV16" s="680"/>
      <c r="BW16" s="680"/>
      <c r="BX16" s="680"/>
      <c r="BY16" s="680"/>
      <c r="BZ16" s="680"/>
      <c r="CA16" s="680"/>
      <c r="CB16" s="689"/>
      <c r="CD16" s="694" t="s">
        <v>
260</v>
      </c>
      <c r="CE16" s="695"/>
      <c r="CF16" s="695"/>
      <c r="CG16" s="695"/>
      <c r="CH16" s="695"/>
      <c r="CI16" s="695"/>
      <c r="CJ16" s="695"/>
      <c r="CK16" s="695"/>
      <c r="CL16" s="695"/>
      <c r="CM16" s="695"/>
      <c r="CN16" s="695"/>
      <c r="CO16" s="695"/>
      <c r="CP16" s="695"/>
      <c r="CQ16" s="696"/>
      <c r="CR16" s="679">
        <v>
6926</v>
      </c>
      <c r="CS16" s="680"/>
      <c r="CT16" s="680"/>
      <c r="CU16" s="680"/>
      <c r="CV16" s="680"/>
      <c r="CW16" s="680"/>
      <c r="CX16" s="680"/>
      <c r="CY16" s="681"/>
      <c r="CZ16" s="682">
        <v>
0.1</v>
      </c>
      <c r="DA16" s="682"/>
      <c r="DB16" s="682"/>
      <c r="DC16" s="682"/>
      <c r="DD16" s="688" t="s">
        <v>
125</v>
      </c>
      <c r="DE16" s="680"/>
      <c r="DF16" s="680"/>
      <c r="DG16" s="680"/>
      <c r="DH16" s="680"/>
      <c r="DI16" s="680"/>
      <c r="DJ16" s="680"/>
      <c r="DK16" s="680"/>
      <c r="DL16" s="680"/>
      <c r="DM16" s="680"/>
      <c r="DN16" s="680"/>
      <c r="DO16" s="680"/>
      <c r="DP16" s="681"/>
      <c r="DQ16" s="688">
        <v>
6926</v>
      </c>
      <c r="DR16" s="680"/>
      <c r="DS16" s="680"/>
      <c r="DT16" s="680"/>
      <c r="DU16" s="680"/>
      <c r="DV16" s="680"/>
      <c r="DW16" s="680"/>
      <c r="DX16" s="680"/>
      <c r="DY16" s="680"/>
      <c r="DZ16" s="680"/>
      <c r="EA16" s="680"/>
      <c r="EB16" s="680"/>
      <c r="EC16" s="689"/>
    </row>
    <row r="17" spans="2:133" ht="11.25" customHeight="1" x14ac:dyDescent="0.2">
      <c r="B17" s="676" t="s">
        <v>
261</v>
      </c>
      <c r="C17" s="677"/>
      <c r="D17" s="677"/>
      <c r="E17" s="677"/>
      <c r="F17" s="677"/>
      <c r="G17" s="677"/>
      <c r="H17" s="677"/>
      <c r="I17" s="677"/>
      <c r="J17" s="677"/>
      <c r="K17" s="677"/>
      <c r="L17" s="677"/>
      <c r="M17" s="677"/>
      <c r="N17" s="677"/>
      <c r="O17" s="677"/>
      <c r="P17" s="677"/>
      <c r="Q17" s="678"/>
      <c r="R17" s="679">
        <v>
16672</v>
      </c>
      <c r="S17" s="680"/>
      <c r="T17" s="680"/>
      <c r="U17" s="680"/>
      <c r="V17" s="680"/>
      <c r="W17" s="680"/>
      <c r="X17" s="680"/>
      <c r="Y17" s="681"/>
      <c r="Z17" s="682">
        <v>
0.2</v>
      </c>
      <c r="AA17" s="682"/>
      <c r="AB17" s="682"/>
      <c r="AC17" s="682"/>
      <c r="AD17" s="683">
        <v>
16672</v>
      </c>
      <c r="AE17" s="683"/>
      <c r="AF17" s="683"/>
      <c r="AG17" s="683"/>
      <c r="AH17" s="683"/>
      <c r="AI17" s="683"/>
      <c r="AJ17" s="683"/>
      <c r="AK17" s="683"/>
      <c r="AL17" s="684">
        <v>
0.4</v>
      </c>
      <c r="AM17" s="685"/>
      <c r="AN17" s="685"/>
      <c r="AO17" s="686"/>
      <c r="AP17" s="676" t="s">
        <v>
262</v>
      </c>
      <c r="AQ17" s="677"/>
      <c r="AR17" s="677"/>
      <c r="AS17" s="677"/>
      <c r="AT17" s="677"/>
      <c r="AU17" s="677"/>
      <c r="AV17" s="677"/>
      <c r="AW17" s="677"/>
      <c r="AX17" s="677"/>
      <c r="AY17" s="677"/>
      <c r="AZ17" s="677"/>
      <c r="BA17" s="677"/>
      <c r="BB17" s="677"/>
      <c r="BC17" s="677"/>
      <c r="BD17" s="677"/>
      <c r="BE17" s="677"/>
      <c r="BF17" s="678"/>
      <c r="BG17" s="679" t="s">
        <v>
125</v>
      </c>
      <c r="BH17" s="680"/>
      <c r="BI17" s="680"/>
      <c r="BJ17" s="680"/>
      <c r="BK17" s="680"/>
      <c r="BL17" s="680"/>
      <c r="BM17" s="680"/>
      <c r="BN17" s="681"/>
      <c r="BO17" s="682" t="s">
        <v>
125</v>
      </c>
      <c r="BP17" s="682"/>
      <c r="BQ17" s="682"/>
      <c r="BR17" s="682"/>
      <c r="BS17" s="688" t="s">
        <v>
125</v>
      </c>
      <c r="BT17" s="680"/>
      <c r="BU17" s="680"/>
      <c r="BV17" s="680"/>
      <c r="BW17" s="680"/>
      <c r="BX17" s="680"/>
      <c r="BY17" s="680"/>
      <c r="BZ17" s="680"/>
      <c r="CA17" s="680"/>
      <c r="CB17" s="689"/>
      <c r="CD17" s="694" t="s">
        <v>
263</v>
      </c>
      <c r="CE17" s="695"/>
      <c r="CF17" s="695"/>
      <c r="CG17" s="695"/>
      <c r="CH17" s="695"/>
      <c r="CI17" s="695"/>
      <c r="CJ17" s="695"/>
      <c r="CK17" s="695"/>
      <c r="CL17" s="695"/>
      <c r="CM17" s="695"/>
      <c r="CN17" s="695"/>
      <c r="CO17" s="695"/>
      <c r="CP17" s="695"/>
      <c r="CQ17" s="696"/>
      <c r="CR17" s="679">
        <v>
531321</v>
      </c>
      <c r="CS17" s="680"/>
      <c r="CT17" s="680"/>
      <c r="CU17" s="680"/>
      <c r="CV17" s="680"/>
      <c r="CW17" s="680"/>
      <c r="CX17" s="680"/>
      <c r="CY17" s="681"/>
      <c r="CZ17" s="682">
        <v>
6.1</v>
      </c>
      <c r="DA17" s="682"/>
      <c r="DB17" s="682"/>
      <c r="DC17" s="682"/>
      <c r="DD17" s="688" t="s">
        <v>
238</v>
      </c>
      <c r="DE17" s="680"/>
      <c r="DF17" s="680"/>
      <c r="DG17" s="680"/>
      <c r="DH17" s="680"/>
      <c r="DI17" s="680"/>
      <c r="DJ17" s="680"/>
      <c r="DK17" s="680"/>
      <c r="DL17" s="680"/>
      <c r="DM17" s="680"/>
      <c r="DN17" s="680"/>
      <c r="DO17" s="680"/>
      <c r="DP17" s="681"/>
      <c r="DQ17" s="688">
        <v>
512355</v>
      </c>
      <c r="DR17" s="680"/>
      <c r="DS17" s="680"/>
      <c r="DT17" s="680"/>
      <c r="DU17" s="680"/>
      <c r="DV17" s="680"/>
      <c r="DW17" s="680"/>
      <c r="DX17" s="680"/>
      <c r="DY17" s="680"/>
      <c r="DZ17" s="680"/>
      <c r="EA17" s="680"/>
      <c r="EB17" s="680"/>
      <c r="EC17" s="689"/>
    </row>
    <row r="18" spans="2:133" ht="11.25" customHeight="1" x14ac:dyDescent="0.2">
      <c r="B18" s="676" t="s">
        <v>
264</v>
      </c>
      <c r="C18" s="677"/>
      <c r="D18" s="677"/>
      <c r="E18" s="677"/>
      <c r="F18" s="677"/>
      <c r="G18" s="677"/>
      <c r="H18" s="677"/>
      <c r="I18" s="677"/>
      <c r="J18" s="677"/>
      <c r="K18" s="677"/>
      <c r="L18" s="677"/>
      <c r="M18" s="677"/>
      <c r="N18" s="677"/>
      <c r="O18" s="677"/>
      <c r="P18" s="677"/>
      <c r="Q18" s="678"/>
      <c r="R18" s="679">
        <v>
1055769</v>
      </c>
      <c r="S18" s="680"/>
      <c r="T18" s="680"/>
      <c r="U18" s="680"/>
      <c r="V18" s="680"/>
      <c r="W18" s="680"/>
      <c r="X18" s="680"/>
      <c r="Y18" s="681"/>
      <c r="Z18" s="682">
        <v>
11.8</v>
      </c>
      <c r="AA18" s="682"/>
      <c r="AB18" s="682"/>
      <c r="AC18" s="682"/>
      <c r="AD18" s="683">
        <v>
1019526</v>
      </c>
      <c r="AE18" s="683"/>
      <c r="AF18" s="683"/>
      <c r="AG18" s="683"/>
      <c r="AH18" s="683"/>
      <c r="AI18" s="683"/>
      <c r="AJ18" s="683"/>
      <c r="AK18" s="683"/>
      <c r="AL18" s="684">
        <v>
25.5</v>
      </c>
      <c r="AM18" s="685"/>
      <c r="AN18" s="685"/>
      <c r="AO18" s="686"/>
      <c r="AP18" s="676" t="s">
        <v>
265</v>
      </c>
      <c r="AQ18" s="677"/>
      <c r="AR18" s="677"/>
      <c r="AS18" s="677"/>
      <c r="AT18" s="677"/>
      <c r="AU18" s="677"/>
      <c r="AV18" s="677"/>
      <c r="AW18" s="677"/>
      <c r="AX18" s="677"/>
      <c r="AY18" s="677"/>
      <c r="AZ18" s="677"/>
      <c r="BA18" s="677"/>
      <c r="BB18" s="677"/>
      <c r="BC18" s="677"/>
      <c r="BD18" s="677"/>
      <c r="BE18" s="677"/>
      <c r="BF18" s="678"/>
      <c r="BG18" s="679" t="s">
        <v>
125</v>
      </c>
      <c r="BH18" s="680"/>
      <c r="BI18" s="680"/>
      <c r="BJ18" s="680"/>
      <c r="BK18" s="680"/>
      <c r="BL18" s="680"/>
      <c r="BM18" s="680"/>
      <c r="BN18" s="681"/>
      <c r="BO18" s="682" t="s">
        <v>
125</v>
      </c>
      <c r="BP18" s="682"/>
      <c r="BQ18" s="682"/>
      <c r="BR18" s="682"/>
      <c r="BS18" s="688" t="s">
        <v>
125</v>
      </c>
      <c r="BT18" s="680"/>
      <c r="BU18" s="680"/>
      <c r="BV18" s="680"/>
      <c r="BW18" s="680"/>
      <c r="BX18" s="680"/>
      <c r="BY18" s="680"/>
      <c r="BZ18" s="680"/>
      <c r="CA18" s="680"/>
      <c r="CB18" s="689"/>
      <c r="CD18" s="694" t="s">
        <v>
266</v>
      </c>
      <c r="CE18" s="695"/>
      <c r="CF18" s="695"/>
      <c r="CG18" s="695"/>
      <c r="CH18" s="695"/>
      <c r="CI18" s="695"/>
      <c r="CJ18" s="695"/>
      <c r="CK18" s="695"/>
      <c r="CL18" s="695"/>
      <c r="CM18" s="695"/>
      <c r="CN18" s="695"/>
      <c r="CO18" s="695"/>
      <c r="CP18" s="695"/>
      <c r="CQ18" s="696"/>
      <c r="CR18" s="679" t="s">
        <v>
125</v>
      </c>
      <c r="CS18" s="680"/>
      <c r="CT18" s="680"/>
      <c r="CU18" s="680"/>
      <c r="CV18" s="680"/>
      <c r="CW18" s="680"/>
      <c r="CX18" s="680"/>
      <c r="CY18" s="681"/>
      <c r="CZ18" s="682" t="s">
        <v>
238</v>
      </c>
      <c r="DA18" s="682"/>
      <c r="DB18" s="682"/>
      <c r="DC18" s="682"/>
      <c r="DD18" s="688" t="s">
        <v>
125</v>
      </c>
      <c r="DE18" s="680"/>
      <c r="DF18" s="680"/>
      <c r="DG18" s="680"/>
      <c r="DH18" s="680"/>
      <c r="DI18" s="680"/>
      <c r="DJ18" s="680"/>
      <c r="DK18" s="680"/>
      <c r="DL18" s="680"/>
      <c r="DM18" s="680"/>
      <c r="DN18" s="680"/>
      <c r="DO18" s="680"/>
      <c r="DP18" s="681"/>
      <c r="DQ18" s="688" t="s">
        <v>
238</v>
      </c>
      <c r="DR18" s="680"/>
      <c r="DS18" s="680"/>
      <c r="DT18" s="680"/>
      <c r="DU18" s="680"/>
      <c r="DV18" s="680"/>
      <c r="DW18" s="680"/>
      <c r="DX18" s="680"/>
      <c r="DY18" s="680"/>
      <c r="DZ18" s="680"/>
      <c r="EA18" s="680"/>
      <c r="EB18" s="680"/>
      <c r="EC18" s="689"/>
    </row>
    <row r="19" spans="2:133" ht="11.25" customHeight="1" x14ac:dyDescent="0.2">
      <c r="B19" s="676" t="s">
        <v>
267</v>
      </c>
      <c r="C19" s="677"/>
      <c r="D19" s="677"/>
      <c r="E19" s="677"/>
      <c r="F19" s="677"/>
      <c r="G19" s="677"/>
      <c r="H19" s="677"/>
      <c r="I19" s="677"/>
      <c r="J19" s="677"/>
      <c r="K19" s="677"/>
      <c r="L19" s="677"/>
      <c r="M19" s="677"/>
      <c r="N19" s="677"/>
      <c r="O19" s="677"/>
      <c r="P19" s="677"/>
      <c r="Q19" s="678"/>
      <c r="R19" s="679">
        <v>
1019526</v>
      </c>
      <c r="S19" s="680"/>
      <c r="T19" s="680"/>
      <c r="U19" s="680"/>
      <c r="V19" s="680"/>
      <c r="W19" s="680"/>
      <c r="X19" s="680"/>
      <c r="Y19" s="681"/>
      <c r="Z19" s="682">
        <v>
11.4</v>
      </c>
      <c r="AA19" s="682"/>
      <c r="AB19" s="682"/>
      <c r="AC19" s="682"/>
      <c r="AD19" s="683">
        <v>
1019526</v>
      </c>
      <c r="AE19" s="683"/>
      <c r="AF19" s="683"/>
      <c r="AG19" s="683"/>
      <c r="AH19" s="683"/>
      <c r="AI19" s="683"/>
      <c r="AJ19" s="683"/>
      <c r="AK19" s="683"/>
      <c r="AL19" s="684">
        <v>
25.5</v>
      </c>
      <c r="AM19" s="685"/>
      <c r="AN19" s="685"/>
      <c r="AO19" s="686"/>
      <c r="AP19" s="676" t="s">
        <v>
268</v>
      </c>
      <c r="AQ19" s="677"/>
      <c r="AR19" s="677"/>
      <c r="AS19" s="677"/>
      <c r="AT19" s="677"/>
      <c r="AU19" s="677"/>
      <c r="AV19" s="677"/>
      <c r="AW19" s="677"/>
      <c r="AX19" s="677"/>
      <c r="AY19" s="677"/>
      <c r="AZ19" s="677"/>
      <c r="BA19" s="677"/>
      <c r="BB19" s="677"/>
      <c r="BC19" s="677"/>
      <c r="BD19" s="677"/>
      <c r="BE19" s="677"/>
      <c r="BF19" s="678"/>
      <c r="BG19" s="679">
        <v>
201452</v>
      </c>
      <c r="BH19" s="680"/>
      <c r="BI19" s="680"/>
      <c r="BJ19" s="680"/>
      <c r="BK19" s="680"/>
      <c r="BL19" s="680"/>
      <c r="BM19" s="680"/>
      <c r="BN19" s="681"/>
      <c r="BO19" s="682">
        <v>
7.6</v>
      </c>
      <c r="BP19" s="682"/>
      <c r="BQ19" s="682"/>
      <c r="BR19" s="682"/>
      <c r="BS19" s="688" t="s">
        <v>
125</v>
      </c>
      <c r="BT19" s="680"/>
      <c r="BU19" s="680"/>
      <c r="BV19" s="680"/>
      <c r="BW19" s="680"/>
      <c r="BX19" s="680"/>
      <c r="BY19" s="680"/>
      <c r="BZ19" s="680"/>
      <c r="CA19" s="680"/>
      <c r="CB19" s="689"/>
      <c r="CD19" s="694" t="s">
        <v>
269</v>
      </c>
      <c r="CE19" s="695"/>
      <c r="CF19" s="695"/>
      <c r="CG19" s="695"/>
      <c r="CH19" s="695"/>
      <c r="CI19" s="695"/>
      <c r="CJ19" s="695"/>
      <c r="CK19" s="695"/>
      <c r="CL19" s="695"/>
      <c r="CM19" s="695"/>
      <c r="CN19" s="695"/>
      <c r="CO19" s="695"/>
      <c r="CP19" s="695"/>
      <c r="CQ19" s="696"/>
      <c r="CR19" s="679" t="s">
        <v>
125</v>
      </c>
      <c r="CS19" s="680"/>
      <c r="CT19" s="680"/>
      <c r="CU19" s="680"/>
      <c r="CV19" s="680"/>
      <c r="CW19" s="680"/>
      <c r="CX19" s="680"/>
      <c r="CY19" s="681"/>
      <c r="CZ19" s="682" t="s">
        <v>
125</v>
      </c>
      <c r="DA19" s="682"/>
      <c r="DB19" s="682"/>
      <c r="DC19" s="682"/>
      <c r="DD19" s="688" t="s">
        <v>
125</v>
      </c>
      <c r="DE19" s="680"/>
      <c r="DF19" s="680"/>
      <c r="DG19" s="680"/>
      <c r="DH19" s="680"/>
      <c r="DI19" s="680"/>
      <c r="DJ19" s="680"/>
      <c r="DK19" s="680"/>
      <c r="DL19" s="680"/>
      <c r="DM19" s="680"/>
      <c r="DN19" s="680"/>
      <c r="DO19" s="680"/>
      <c r="DP19" s="681"/>
      <c r="DQ19" s="688" t="s">
        <v>
238</v>
      </c>
      <c r="DR19" s="680"/>
      <c r="DS19" s="680"/>
      <c r="DT19" s="680"/>
      <c r="DU19" s="680"/>
      <c r="DV19" s="680"/>
      <c r="DW19" s="680"/>
      <c r="DX19" s="680"/>
      <c r="DY19" s="680"/>
      <c r="DZ19" s="680"/>
      <c r="EA19" s="680"/>
      <c r="EB19" s="680"/>
      <c r="EC19" s="689"/>
    </row>
    <row r="20" spans="2:133" ht="11.25" customHeight="1" x14ac:dyDescent="0.2">
      <c r="B20" s="676" t="s">
        <v>
270</v>
      </c>
      <c r="C20" s="677"/>
      <c r="D20" s="677"/>
      <c r="E20" s="677"/>
      <c r="F20" s="677"/>
      <c r="G20" s="677"/>
      <c r="H20" s="677"/>
      <c r="I20" s="677"/>
      <c r="J20" s="677"/>
      <c r="K20" s="677"/>
      <c r="L20" s="677"/>
      <c r="M20" s="677"/>
      <c r="N20" s="677"/>
      <c r="O20" s="677"/>
      <c r="P20" s="677"/>
      <c r="Q20" s="678"/>
      <c r="R20" s="679">
        <v>
36243</v>
      </c>
      <c r="S20" s="680"/>
      <c r="T20" s="680"/>
      <c r="U20" s="680"/>
      <c r="V20" s="680"/>
      <c r="W20" s="680"/>
      <c r="X20" s="680"/>
      <c r="Y20" s="681"/>
      <c r="Z20" s="682">
        <v>
0.4</v>
      </c>
      <c r="AA20" s="682"/>
      <c r="AB20" s="682"/>
      <c r="AC20" s="682"/>
      <c r="AD20" s="683" t="s">
        <v>
238</v>
      </c>
      <c r="AE20" s="683"/>
      <c r="AF20" s="683"/>
      <c r="AG20" s="683"/>
      <c r="AH20" s="683"/>
      <c r="AI20" s="683"/>
      <c r="AJ20" s="683"/>
      <c r="AK20" s="683"/>
      <c r="AL20" s="684" t="s">
        <v>
125</v>
      </c>
      <c r="AM20" s="685"/>
      <c r="AN20" s="685"/>
      <c r="AO20" s="686"/>
      <c r="AP20" s="676" t="s">
        <v>
271</v>
      </c>
      <c r="AQ20" s="677"/>
      <c r="AR20" s="677"/>
      <c r="AS20" s="677"/>
      <c r="AT20" s="677"/>
      <c r="AU20" s="677"/>
      <c r="AV20" s="677"/>
      <c r="AW20" s="677"/>
      <c r="AX20" s="677"/>
      <c r="AY20" s="677"/>
      <c r="AZ20" s="677"/>
      <c r="BA20" s="677"/>
      <c r="BB20" s="677"/>
      <c r="BC20" s="677"/>
      <c r="BD20" s="677"/>
      <c r="BE20" s="677"/>
      <c r="BF20" s="678"/>
      <c r="BG20" s="679">
        <v>
201452</v>
      </c>
      <c r="BH20" s="680"/>
      <c r="BI20" s="680"/>
      <c r="BJ20" s="680"/>
      <c r="BK20" s="680"/>
      <c r="BL20" s="680"/>
      <c r="BM20" s="680"/>
      <c r="BN20" s="681"/>
      <c r="BO20" s="682">
        <v>
7.6</v>
      </c>
      <c r="BP20" s="682"/>
      <c r="BQ20" s="682"/>
      <c r="BR20" s="682"/>
      <c r="BS20" s="688" t="s">
        <v>
125</v>
      </c>
      <c r="BT20" s="680"/>
      <c r="BU20" s="680"/>
      <c r="BV20" s="680"/>
      <c r="BW20" s="680"/>
      <c r="BX20" s="680"/>
      <c r="BY20" s="680"/>
      <c r="BZ20" s="680"/>
      <c r="CA20" s="680"/>
      <c r="CB20" s="689"/>
      <c r="CD20" s="694" t="s">
        <v>
272</v>
      </c>
      <c r="CE20" s="695"/>
      <c r="CF20" s="695"/>
      <c r="CG20" s="695"/>
      <c r="CH20" s="695"/>
      <c r="CI20" s="695"/>
      <c r="CJ20" s="695"/>
      <c r="CK20" s="695"/>
      <c r="CL20" s="695"/>
      <c r="CM20" s="695"/>
      <c r="CN20" s="695"/>
      <c r="CO20" s="695"/>
      <c r="CP20" s="695"/>
      <c r="CQ20" s="696"/>
      <c r="CR20" s="679">
        <v>
8717506</v>
      </c>
      <c r="CS20" s="680"/>
      <c r="CT20" s="680"/>
      <c r="CU20" s="680"/>
      <c r="CV20" s="680"/>
      <c r="CW20" s="680"/>
      <c r="CX20" s="680"/>
      <c r="CY20" s="681"/>
      <c r="CZ20" s="682">
        <v>
100</v>
      </c>
      <c r="DA20" s="682"/>
      <c r="DB20" s="682"/>
      <c r="DC20" s="682"/>
      <c r="DD20" s="688">
        <v>
539636</v>
      </c>
      <c r="DE20" s="680"/>
      <c r="DF20" s="680"/>
      <c r="DG20" s="680"/>
      <c r="DH20" s="680"/>
      <c r="DI20" s="680"/>
      <c r="DJ20" s="680"/>
      <c r="DK20" s="680"/>
      <c r="DL20" s="680"/>
      <c r="DM20" s="680"/>
      <c r="DN20" s="680"/>
      <c r="DO20" s="680"/>
      <c r="DP20" s="681"/>
      <c r="DQ20" s="688">
        <v>
5520080</v>
      </c>
      <c r="DR20" s="680"/>
      <c r="DS20" s="680"/>
      <c r="DT20" s="680"/>
      <c r="DU20" s="680"/>
      <c r="DV20" s="680"/>
      <c r="DW20" s="680"/>
      <c r="DX20" s="680"/>
      <c r="DY20" s="680"/>
      <c r="DZ20" s="680"/>
      <c r="EA20" s="680"/>
      <c r="EB20" s="680"/>
      <c r="EC20" s="689"/>
    </row>
    <row r="21" spans="2:133" ht="11.25" customHeight="1" x14ac:dyDescent="0.2">
      <c r="B21" s="676" t="s">
        <v>
273</v>
      </c>
      <c r="C21" s="677"/>
      <c r="D21" s="677"/>
      <c r="E21" s="677"/>
      <c r="F21" s="677"/>
      <c r="G21" s="677"/>
      <c r="H21" s="677"/>
      <c r="I21" s="677"/>
      <c r="J21" s="677"/>
      <c r="K21" s="677"/>
      <c r="L21" s="677"/>
      <c r="M21" s="677"/>
      <c r="N21" s="677"/>
      <c r="O21" s="677"/>
      <c r="P21" s="677"/>
      <c r="Q21" s="678"/>
      <c r="R21" s="679" t="s">
        <v>
125</v>
      </c>
      <c r="S21" s="680"/>
      <c r="T21" s="680"/>
      <c r="U21" s="680"/>
      <c r="V21" s="680"/>
      <c r="W21" s="680"/>
      <c r="X21" s="680"/>
      <c r="Y21" s="681"/>
      <c r="Z21" s="682" t="s">
        <v>
125</v>
      </c>
      <c r="AA21" s="682"/>
      <c r="AB21" s="682"/>
      <c r="AC21" s="682"/>
      <c r="AD21" s="683" t="s">
        <v>
125</v>
      </c>
      <c r="AE21" s="683"/>
      <c r="AF21" s="683"/>
      <c r="AG21" s="683"/>
      <c r="AH21" s="683"/>
      <c r="AI21" s="683"/>
      <c r="AJ21" s="683"/>
      <c r="AK21" s="683"/>
      <c r="AL21" s="684" t="s">
        <v>
238</v>
      </c>
      <c r="AM21" s="685"/>
      <c r="AN21" s="685"/>
      <c r="AO21" s="686"/>
      <c r="AP21" s="697" t="s">
        <v>
274</v>
      </c>
      <c r="AQ21" s="698"/>
      <c r="AR21" s="698"/>
      <c r="AS21" s="698"/>
      <c r="AT21" s="698"/>
      <c r="AU21" s="698"/>
      <c r="AV21" s="698"/>
      <c r="AW21" s="698"/>
      <c r="AX21" s="698"/>
      <c r="AY21" s="698"/>
      <c r="AZ21" s="698"/>
      <c r="BA21" s="698"/>
      <c r="BB21" s="698"/>
      <c r="BC21" s="698"/>
      <c r="BD21" s="698"/>
      <c r="BE21" s="698"/>
      <c r="BF21" s="699"/>
      <c r="BG21" s="679">
        <v>
31</v>
      </c>
      <c r="BH21" s="680"/>
      <c r="BI21" s="680"/>
      <c r="BJ21" s="680"/>
      <c r="BK21" s="680"/>
      <c r="BL21" s="680"/>
      <c r="BM21" s="680"/>
      <c r="BN21" s="681"/>
      <c r="BO21" s="682">
        <v>
0</v>
      </c>
      <c r="BP21" s="682"/>
      <c r="BQ21" s="682"/>
      <c r="BR21" s="682"/>
      <c r="BS21" s="688" t="s">
        <v>
125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
275</v>
      </c>
      <c r="C22" s="677"/>
      <c r="D22" s="677"/>
      <c r="E22" s="677"/>
      <c r="F22" s="677"/>
      <c r="G22" s="677"/>
      <c r="H22" s="677"/>
      <c r="I22" s="677"/>
      <c r="J22" s="677"/>
      <c r="K22" s="677"/>
      <c r="L22" s="677"/>
      <c r="M22" s="677"/>
      <c r="N22" s="677"/>
      <c r="O22" s="677"/>
      <c r="P22" s="677"/>
      <c r="Q22" s="678"/>
      <c r="R22" s="679">
        <v>
4151559</v>
      </c>
      <c r="S22" s="680"/>
      <c r="T22" s="680"/>
      <c r="U22" s="680"/>
      <c r="V22" s="680"/>
      <c r="W22" s="680"/>
      <c r="X22" s="680"/>
      <c r="Y22" s="681"/>
      <c r="Z22" s="682">
        <v>
46.4</v>
      </c>
      <c r="AA22" s="682"/>
      <c r="AB22" s="682"/>
      <c r="AC22" s="682"/>
      <c r="AD22" s="683">
        <v>
3913895</v>
      </c>
      <c r="AE22" s="683"/>
      <c r="AF22" s="683"/>
      <c r="AG22" s="683"/>
      <c r="AH22" s="683"/>
      <c r="AI22" s="683"/>
      <c r="AJ22" s="683"/>
      <c r="AK22" s="683"/>
      <c r="AL22" s="684">
        <v>
97.9</v>
      </c>
      <c r="AM22" s="685"/>
      <c r="AN22" s="685"/>
      <c r="AO22" s="686"/>
      <c r="AP22" s="697" t="s">
        <v>
276</v>
      </c>
      <c r="AQ22" s="698"/>
      <c r="AR22" s="698"/>
      <c r="AS22" s="698"/>
      <c r="AT22" s="698"/>
      <c r="AU22" s="698"/>
      <c r="AV22" s="698"/>
      <c r="AW22" s="698"/>
      <c r="AX22" s="698"/>
      <c r="AY22" s="698"/>
      <c r="AZ22" s="698"/>
      <c r="BA22" s="698"/>
      <c r="BB22" s="698"/>
      <c r="BC22" s="698"/>
      <c r="BD22" s="698"/>
      <c r="BE22" s="698"/>
      <c r="BF22" s="699"/>
      <c r="BG22" s="679" t="s">
        <v>
125</v>
      </c>
      <c r="BH22" s="680"/>
      <c r="BI22" s="680"/>
      <c r="BJ22" s="680"/>
      <c r="BK22" s="680"/>
      <c r="BL22" s="680"/>
      <c r="BM22" s="680"/>
      <c r="BN22" s="681"/>
      <c r="BO22" s="682" t="s">
        <v>
125</v>
      </c>
      <c r="BP22" s="682"/>
      <c r="BQ22" s="682"/>
      <c r="BR22" s="682"/>
      <c r="BS22" s="688" t="s">
        <v>
125</v>
      </c>
      <c r="BT22" s="680"/>
      <c r="BU22" s="680"/>
      <c r="BV22" s="680"/>
      <c r="BW22" s="680"/>
      <c r="BX22" s="680"/>
      <c r="BY22" s="680"/>
      <c r="BZ22" s="680"/>
      <c r="CA22" s="680"/>
      <c r="CB22" s="689"/>
      <c r="CD22" s="661" t="s">
        <v>
277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
278</v>
      </c>
      <c r="C23" s="677"/>
      <c r="D23" s="677"/>
      <c r="E23" s="677"/>
      <c r="F23" s="677"/>
      <c r="G23" s="677"/>
      <c r="H23" s="677"/>
      <c r="I23" s="677"/>
      <c r="J23" s="677"/>
      <c r="K23" s="677"/>
      <c r="L23" s="677"/>
      <c r="M23" s="677"/>
      <c r="N23" s="677"/>
      <c r="O23" s="677"/>
      <c r="P23" s="677"/>
      <c r="Q23" s="678"/>
      <c r="R23" s="679">
        <v>
2701</v>
      </c>
      <c r="S23" s="680"/>
      <c r="T23" s="680"/>
      <c r="U23" s="680"/>
      <c r="V23" s="680"/>
      <c r="W23" s="680"/>
      <c r="X23" s="680"/>
      <c r="Y23" s="681"/>
      <c r="Z23" s="682">
        <v>
0</v>
      </c>
      <c r="AA23" s="682"/>
      <c r="AB23" s="682"/>
      <c r="AC23" s="682"/>
      <c r="AD23" s="683">
        <v>
2701</v>
      </c>
      <c r="AE23" s="683"/>
      <c r="AF23" s="683"/>
      <c r="AG23" s="683"/>
      <c r="AH23" s="683"/>
      <c r="AI23" s="683"/>
      <c r="AJ23" s="683"/>
      <c r="AK23" s="683"/>
      <c r="AL23" s="684">
        <v>
0.1</v>
      </c>
      <c r="AM23" s="685"/>
      <c r="AN23" s="685"/>
      <c r="AO23" s="686"/>
      <c r="AP23" s="697" t="s">
        <v>
279</v>
      </c>
      <c r="AQ23" s="698"/>
      <c r="AR23" s="698"/>
      <c r="AS23" s="698"/>
      <c r="AT23" s="698"/>
      <c r="AU23" s="698"/>
      <c r="AV23" s="698"/>
      <c r="AW23" s="698"/>
      <c r="AX23" s="698"/>
      <c r="AY23" s="698"/>
      <c r="AZ23" s="698"/>
      <c r="BA23" s="698"/>
      <c r="BB23" s="698"/>
      <c r="BC23" s="698"/>
      <c r="BD23" s="698"/>
      <c r="BE23" s="698"/>
      <c r="BF23" s="699"/>
      <c r="BG23" s="679">
        <v>
201421</v>
      </c>
      <c r="BH23" s="680"/>
      <c r="BI23" s="680"/>
      <c r="BJ23" s="680"/>
      <c r="BK23" s="680"/>
      <c r="BL23" s="680"/>
      <c r="BM23" s="680"/>
      <c r="BN23" s="681"/>
      <c r="BO23" s="682">
        <v>
7.6</v>
      </c>
      <c r="BP23" s="682"/>
      <c r="BQ23" s="682"/>
      <c r="BR23" s="682"/>
      <c r="BS23" s="688" t="s">
        <v>
125</v>
      </c>
      <c r="BT23" s="680"/>
      <c r="BU23" s="680"/>
      <c r="BV23" s="680"/>
      <c r="BW23" s="680"/>
      <c r="BX23" s="680"/>
      <c r="BY23" s="680"/>
      <c r="BZ23" s="680"/>
      <c r="CA23" s="680"/>
      <c r="CB23" s="689"/>
      <c r="CD23" s="661" t="s">
        <v>
218</v>
      </c>
      <c r="CE23" s="662"/>
      <c r="CF23" s="662"/>
      <c r="CG23" s="662"/>
      <c r="CH23" s="662"/>
      <c r="CI23" s="662"/>
      <c r="CJ23" s="662"/>
      <c r="CK23" s="662"/>
      <c r="CL23" s="662"/>
      <c r="CM23" s="662"/>
      <c r="CN23" s="662"/>
      <c r="CO23" s="662"/>
      <c r="CP23" s="662"/>
      <c r="CQ23" s="663"/>
      <c r="CR23" s="661" t="s">
        <v>
280</v>
      </c>
      <c r="CS23" s="662"/>
      <c r="CT23" s="662"/>
      <c r="CU23" s="662"/>
      <c r="CV23" s="662"/>
      <c r="CW23" s="662"/>
      <c r="CX23" s="662"/>
      <c r="CY23" s="663"/>
      <c r="CZ23" s="661" t="s">
        <v>
281</v>
      </c>
      <c r="DA23" s="662"/>
      <c r="DB23" s="662"/>
      <c r="DC23" s="663"/>
      <c r="DD23" s="661" t="s">
        <v>
282</v>
      </c>
      <c r="DE23" s="662"/>
      <c r="DF23" s="662"/>
      <c r="DG23" s="662"/>
      <c r="DH23" s="662"/>
      <c r="DI23" s="662"/>
      <c r="DJ23" s="662"/>
      <c r="DK23" s="663"/>
      <c r="DL23" s="709" t="s">
        <v>
283</v>
      </c>
      <c r="DM23" s="710"/>
      <c r="DN23" s="710"/>
      <c r="DO23" s="710"/>
      <c r="DP23" s="710"/>
      <c r="DQ23" s="710"/>
      <c r="DR23" s="710"/>
      <c r="DS23" s="710"/>
      <c r="DT23" s="710"/>
      <c r="DU23" s="710"/>
      <c r="DV23" s="711"/>
      <c r="DW23" s="661" t="s">
        <v>
284</v>
      </c>
      <c r="DX23" s="662"/>
      <c r="DY23" s="662"/>
      <c r="DZ23" s="662"/>
      <c r="EA23" s="662"/>
      <c r="EB23" s="662"/>
      <c r="EC23" s="663"/>
    </row>
    <row r="24" spans="2:133" ht="11.25" customHeight="1" x14ac:dyDescent="0.2">
      <c r="B24" s="676" t="s">
        <v>
285</v>
      </c>
      <c r="C24" s="677"/>
      <c r="D24" s="677"/>
      <c r="E24" s="677"/>
      <c r="F24" s="677"/>
      <c r="G24" s="677"/>
      <c r="H24" s="677"/>
      <c r="I24" s="677"/>
      <c r="J24" s="677"/>
      <c r="K24" s="677"/>
      <c r="L24" s="677"/>
      <c r="M24" s="677"/>
      <c r="N24" s="677"/>
      <c r="O24" s="677"/>
      <c r="P24" s="677"/>
      <c r="Q24" s="678"/>
      <c r="R24" s="679">
        <v>
113608</v>
      </c>
      <c r="S24" s="680"/>
      <c r="T24" s="680"/>
      <c r="U24" s="680"/>
      <c r="V24" s="680"/>
      <c r="W24" s="680"/>
      <c r="X24" s="680"/>
      <c r="Y24" s="681"/>
      <c r="Z24" s="682">
        <v>
1.3</v>
      </c>
      <c r="AA24" s="682"/>
      <c r="AB24" s="682"/>
      <c r="AC24" s="682"/>
      <c r="AD24" s="683" t="s">
        <v>
125</v>
      </c>
      <c r="AE24" s="683"/>
      <c r="AF24" s="683"/>
      <c r="AG24" s="683"/>
      <c r="AH24" s="683"/>
      <c r="AI24" s="683"/>
      <c r="AJ24" s="683"/>
      <c r="AK24" s="683"/>
      <c r="AL24" s="684" t="s">
        <v>
125</v>
      </c>
      <c r="AM24" s="685"/>
      <c r="AN24" s="685"/>
      <c r="AO24" s="686"/>
      <c r="AP24" s="697" t="s">
        <v>
286</v>
      </c>
      <c r="AQ24" s="698"/>
      <c r="AR24" s="698"/>
      <c r="AS24" s="698"/>
      <c r="AT24" s="698"/>
      <c r="AU24" s="698"/>
      <c r="AV24" s="698"/>
      <c r="AW24" s="698"/>
      <c r="AX24" s="698"/>
      <c r="AY24" s="698"/>
      <c r="AZ24" s="698"/>
      <c r="BA24" s="698"/>
      <c r="BB24" s="698"/>
      <c r="BC24" s="698"/>
      <c r="BD24" s="698"/>
      <c r="BE24" s="698"/>
      <c r="BF24" s="699"/>
      <c r="BG24" s="679" t="s">
        <v>
238</v>
      </c>
      <c r="BH24" s="680"/>
      <c r="BI24" s="680"/>
      <c r="BJ24" s="680"/>
      <c r="BK24" s="680"/>
      <c r="BL24" s="680"/>
      <c r="BM24" s="680"/>
      <c r="BN24" s="681"/>
      <c r="BO24" s="682" t="s">
        <v>
238</v>
      </c>
      <c r="BP24" s="682"/>
      <c r="BQ24" s="682"/>
      <c r="BR24" s="682"/>
      <c r="BS24" s="688" t="s">
        <v>
238</v>
      </c>
      <c r="BT24" s="680"/>
      <c r="BU24" s="680"/>
      <c r="BV24" s="680"/>
      <c r="BW24" s="680"/>
      <c r="BX24" s="680"/>
      <c r="BY24" s="680"/>
      <c r="BZ24" s="680"/>
      <c r="CA24" s="680"/>
      <c r="CB24" s="689"/>
      <c r="CD24" s="690" t="s">
        <v>
287</v>
      </c>
      <c r="CE24" s="691"/>
      <c r="CF24" s="691"/>
      <c r="CG24" s="691"/>
      <c r="CH24" s="691"/>
      <c r="CI24" s="691"/>
      <c r="CJ24" s="691"/>
      <c r="CK24" s="691"/>
      <c r="CL24" s="691"/>
      <c r="CM24" s="691"/>
      <c r="CN24" s="691"/>
      <c r="CO24" s="691"/>
      <c r="CP24" s="691"/>
      <c r="CQ24" s="692"/>
      <c r="CR24" s="668">
        <v>
3730364</v>
      </c>
      <c r="CS24" s="669"/>
      <c r="CT24" s="669"/>
      <c r="CU24" s="669"/>
      <c r="CV24" s="669"/>
      <c r="CW24" s="669"/>
      <c r="CX24" s="669"/>
      <c r="CY24" s="670"/>
      <c r="CZ24" s="673">
        <v>
42.8</v>
      </c>
      <c r="DA24" s="674"/>
      <c r="DB24" s="674"/>
      <c r="DC24" s="693"/>
      <c r="DD24" s="712">
        <v>
2217202</v>
      </c>
      <c r="DE24" s="669"/>
      <c r="DF24" s="669"/>
      <c r="DG24" s="669"/>
      <c r="DH24" s="669"/>
      <c r="DI24" s="669"/>
      <c r="DJ24" s="669"/>
      <c r="DK24" s="670"/>
      <c r="DL24" s="712">
        <v>
2208687</v>
      </c>
      <c r="DM24" s="669"/>
      <c r="DN24" s="669"/>
      <c r="DO24" s="669"/>
      <c r="DP24" s="669"/>
      <c r="DQ24" s="669"/>
      <c r="DR24" s="669"/>
      <c r="DS24" s="669"/>
      <c r="DT24" s="669"/>
      <c r="DU24" s="669"/>
      <c r="DV24" s="670"/>
      <c r="DW24" s="673">
        <v>
50.7</v>
      </c>
      <c r="DX24" s="674"/>
      <c r="DY24" s="674"/>
      <c r="DZ24" s="674"/>
      <c r="EA24" s="674"/>
      <c r="EB24" s="674"/>
      <c r="EC24" s="675"/>
    </row>
    <row r="25" spans="2:133" ht="11.25" customHeight="1" x14ac:dyDescent="0.2">
      <c r="B25" s="676" t="s">
        <v>
288</v>
      </c>
      <c r="C25" s="677"/>
      <c r="D25" s="677"/>
      <c r="E25" s="677"/>
      <c r="F25" s="677"/>
      <c r="G25" s="677"/>
      <c r="H25" s="677"/>
      <c r="I25" s="677"/>
      <c r="J25" s="677"/>
      <c r="K25" s="677"/>
      <c r="L25" s="677"/>
      <c r="M25" s="677"/>
      <c r="N25" s="677"/>
      <c r="O25" s="677"/>
      <c r="P25" s="677"/>
      <c r="Q25" s="678"/>
      <c r="R25" s="679">
        <v>
51294</v>
      </c>
      <c r="S25" s="680"/>
      <c r="T25" s="680"/>
      <c r="U25" s="680"/>
      <c r="V25" s="680"/>
      <c r="W25" s="680"/>
      <c r="X25" s="680"/>
      <c r="Y25" s="681"/>
      <c r="Z25" s="682">
        <v>
0.6</v>
      </c>
      <c r="AA25" s="682"/>
      <c r="AB25" s="682"/>
      <c r="AC25" s="682"/>
      <c r="AD25" s="683" t="s">
        <v>
125</v>
      </c>
      <c r="AE25" s="683"/>
      <c r="AF25" s="683"/>
      <c r="AG25" s="683"/>
      <c r="AH25" s="683"/>
      <c r="AI25" s="683"/>
      <c r="AJ25" s="683"/>
      <c r="AK25" s="683"/>
      <c r="AL25" s="684" t="s">
        <v>
238</v>
      </c>
      <c r="AM25" s="685"/>
      <c r="AN25" s="685"/>
      <c r="AO25" s="686"/>
      <c r="AP25" s="697" t="s">
        <v>
289</v>
      </c>
      <c r="AQ25" s="698"/>
      <c r="AR25" s="698"/>
      <c r="AS25" s="698"/>
      <c r="AT25" s="698"/>
      <c r="AU25" s="698"/>
      <c r="AV25" s="698"/>
      <c r="AW25" s="698"/>
      <c r="AX25" s="698"/>
      <c r="AY25" s="698"/>
      <c r="AZ25" s="698"/>
      <c r="BA25" s="698"/>
      <c r="BB25" s="698"/>
      <c r="BC25" s="698"/>
      <c r="BD25" s="698"/>
      <c r="BE25" s="698"/>
      <c r="BF25" s="699"/>
      <c r="BG25" s="679" t="s">
        <v>
238</v>
      </c>
      <c r="BH25" s="680"/>
      <c r="BI25" s="680"/>
      <c r="BJ25" s="680"/>
      <c r="BK25" s="680"/>
      <c r="BL25" s="680"/>
      <c r="BM25" s="680"/>
      <c r="BN25" s="681"/>
      <c r="BO25" s="682" t="s">
        <v>
125</v>
      </c>
      <c r="BP25" s="682"/>
      <c r="BQ25" s="682"/>
      <c r="BR25" s="682"/>
      <c r="BS25" s="688" t="s">
        <v>
125</v>
      </c>
      <c r="BT25" s="680"/>
      <c r="BU25" s="680"/>
      <c r="BV25" s="680"/>
      <c r="BW25" s="680"/>
      <c r="BX25" s="680"/>
      <c r="BY25" s="680"/>
      <c r="BZ25" s="680"/>
      <c r="CA25" s="680"/>
      <c r="CB25" s="689"/>
      <c r="CD25" s="694" t="s">
        <v>
290</v>
      </c>
      <c r="CE25" s="695"/>
      <c r="CF25" s="695"/>
      <c r="CG25" s="695"/>
      <c r="CH25" s="695"/>
      <c r="CI25" s="695"/>
      <c r="CJ25" s="695"/>
      <c r="CK25" s="695"/>
      <c r="CL25" s="695"/>
      <c r="CM25" s="695"/>
      <c r="CN25" s="695"/>
      <c r="CO25" s="695"/>
      <c r="CP25" s="695"/>
      <c r="CQ25" s="696"/>
      <c r="CR25" s="679">
        <v>
1401561</v>
      </c>
      <c r="CS25" s="715"/>
      <c r="CT25" s="715"/>
      <c r="CU25" s="715"/>
      <c r="CV25" s="715"/>
      <c r="CW25" s="715"/>
      <c r="CX25" s="715"/>
      <c r="CY25" s="716"/>
      <c r="CZ25" s="684">
        <v>
16.100000000000001</v>
      </c>
      <c r="DA25" s="713"/>
      <c r="DB25" s="713"/>
      <c r="DC25" s="717"/>
      <c r="DD25" s="688">
        <v>
1340202</v>
      </c>
      <c r="DE25" s="715"/>
      <c r="DF25" s="715"/>
      <c r="DG25" s="715"/>
      <c r="DH25" s="715"/>
      <c r="DI25" s="715"/>
      <c r="DJ25" s="715"/>
      <c r="DK25" s="716"/>
      <c r="DL25" s="688">
        <v>
1331839</v>
      </c>
      <c r="DM25" s="715"/>
      <c r="DN25" s="715"/>
      <c r="DO25" s="715"/>
      <c r="DP25" s="715"/>
      <c r="DQ25" s="715"/>
      <c r="DR25" s="715"/>
      <c r="DS25" s="715"/>
      <c r="DT25" s="715"/>
      <c r="DU25" s="715"/>
      <c r="DV25" s="716"/>
      <c r="DW25" s="684">
        <v>
30.6</v>
      </c>
      <c r="DX25" s="713"/>
      <c r="DY25" s="713"/>
      <c r="DZ25" s="713"/>
      <c r="EA25" s="713"/>
      <c r="EB25" s="713"/>
      <c r="EC25" s="714"/>
    </row>
    <row r="26" spans="2:133" ht="11.25" customHeight="1" x14ac:dyDescent="0.2">
      <c r="B26" s="676" t="s">
        <v>
291</v>
      </c>
      <c r="C26" s="677"/>
      <c r="D26" s="677"/>
      <c r="E26" s="677"/>
      <c r="F26" s="677"/>
      <c r="G26" s="677"/>
      <c r="H26" s="677"/>
      <c r="I26" s="677"/>
      <c r="J26" s="677"/>
      <c r="K26" s="677"/>
      <c r="L26" s="677"/>
      <c r="M26" s="677"/>
      <c r="N26" s="677"/>
      <c r="O26" s="677"/>
      <c r="P26" s="677"/>
      <c r="Q26" s="678"/>
      <c r="R26" s="679">
        <v>
77938</v>
      </c>
      <c r="S26" s="680"/>
      <c r="T26" s="680"/>
      <c r="U26" s="680"/>
      <c r="V26" s="680"/>
      <c r="W26" s="680"/>
      <c r="X26" s="680"/>
      <c r="Y26" s="681"/>
      <c r="Z26" s="682">
        <v>
0.9</v>
      </c>
      <c r="AA26" s="682"/>
      <c r="AB26" s="682"/>
      <c r="AC26" s="682"/>
      <c r="AD26" s="683" t="s">
        <v>
125</v>
      </c>
      <c r="AE26" s="683"/>
      <c r="AF26" s="683"/>
      <c r="AG26" s="683"/>
      <c r="AH26" s="683"/>
      <c r="AI26" s="683"/>
      <c r="AJ26" s="683"/>
      <c r="AK26" s="683"/>
      <c r="AL26" s="684" t="s">
        <v>
125</v>
      </c>
      <c r="AM26" s="685"/>
      <c r="AN26" s="685"/>
      <c r="AO26" s="686"/>
      <c r="AP26" s="697" t="s">
        <v>
292</v>
      </c>
      <c r="AQ26" s="718"/>
      <c r="AR26" s="718"/>
      <c r="AS26" s="718"/>
      <c r="AT26" s="718"/>
      <c r="AU26" s="718"/>
      <c r="AV26" s="718"/>
      <c r="AW26" s="718"/>
      <c r="AX26" s="718"/>
      <c r="AY26" s="718"/>
      <c r="AZ26" s="718"/>
      <c r="BA26" s="718"/>
      <c r="BB26" s="718"/>
      <c r="BC26" s="718"/>
      <c r="BD26" s="718"/>
      <c r="BE26" s="718"/>
      <c r="BF26" s="699"/>
      <c r="BG26" s="679" t="s">
        <v>
238</v>
      </c>
      <c r="BH26" s="680"/>
      <c r="BI26" s="680"/>
      <c r="BJ26" s="680"/>
      <c r="BK26" s="680"/>
      <c r="BL26" s="680"/>
      <c r="BM26" s="680"/>
      <c r="BN26" s="681"/>
      <c r="BO26" s="682" t="s">
        <v>
125</v>
      </c>
      <c r="BP26" s="682"/>
      <c r="BQ26" s="682"/>
      <c r="BR26" s="682"/>
      <c r="BS26" s="688" t="s">
        <v>
125</v>
      </c>
      <c r="BT26" s="680"/>
      <c r="BU26" s="680"/>
      <c r="BV26" s="680"/>
      <c r="BW26" s="680"/>
      <c r="BX26" s="680"/>
      <c r="BY26" s="680"/>
      <c r="BZ26" s="680"/>
      <c r="CA26" s="680"/>
      <c r="CB26" s="689"/>
      <c r="CD26" s="694" t="s">
        <v>
293</v>
      </c>
      <c r="CE26" s="695"/>
      <c r="CF26" s="695"/>
      <c r="CG26" s="695"/>
      <c r="CH26" s="695"/>
      <c r="CI26" s="695"/>
      <c r="CJ26" s="695"/>
      <c r="CK26" s="695"/>
      <c r="CL26" s="695"/>
      <c r="CM26" s="695"/>
      <c r="CN26" s="695"/>
      <c r="CO26" s="695"/>
      <c r="CP26" s="695"/>
      <c r="CQ26" s="696"/>
      <c r="CR26" s="679">
        <v>
919306</v>
      </c>
      <c r="CS26" s="680"/>
      <c r="CT26" s="680"/>
      <c r="CU26" s="680"/>
      <c r="CV26" s="680"/>
      <c r="CW26" s="680"/>
      <c r="CX26" s="680"/>
      <c r="CY26" s="681"/>
      <c r="CZ26" s="684">
        <v>
10.5</v>
      </c>
      <c r="DA26" s="713"/>
      <c r="DB26" s="713"/>
      <c r="DC26" s="717"/>
      <c r="DD26" s="688">
        <v>
862247</v>
      </c>
      <c r="DE26" s="680"/>
      <c r="DF26" s="680"/>
      <c r="DG26" s="680"/>
      <c r="DH26" s="680"/>
      <c r="DI26" s="680"/>
      <c r="DJ26" s="680"/>
      <c r="DK26" s="681"/>
      <c r="DL26" s="688" t="s">
        <v>
125</v>
      </c>
      <c r="DM26" s="680"/>
      <c r="DN26" s="680"/>
      <c r="DO26" s="680"/>
      <c r="DP26" s="680"/>
      <c r="DQ26" s="680"/>
      <c r="DR26" s="680"/>
      <c r="DS26" s="680"/>
      <c r="DT26" s="680"/>
      <c r="DU26" s="680"/>
      <c r="DV26" s="681"/>
      <c r="DW26" s="684" t="s">
        <v>
238</v>
      </c>
      <c r="DX26" s="713"/>
      <c r="DY26" s="713"/>
      <c r="DZ26" s="713"/>
      <c r="EA26" s="713"/>
      <c r="EB26" s="713"/>
      <c r="EC26" s="714"/>
    </row>
    <row r="27" spans="2:133" ht="11.25" customHeight="1" x14ac:dyDescent="0.2">
      <c r="B27" s="676" t="s">
        <v>
294</v>
      </c>
      <c r="C27" s="677"/>
      <c r="D27" s="677"/>
      <c r="E27" s="677"/>
      <c r="F27" s="677"/>
      <c r="G27" s="677"/>
      <c r="H27" s="677"/>
      <c r="I27" s="677"/>
      <c r="J27" s="677"/>
      <c r="K27" s="677"/>
      <c r="L27" s="677"/>
      <c r="M27" s="677"/>
      <c r="N27" s="677"/>
      <c r="O27" s="677"/>
      <c r="P27" s="677"/>
      <c r="Q27" s="678"/>
      <c r="R27" s="679">
        <v>
694521</v>
      </c>
      <c r="S27" s="680"/>
      <c r="T27" s="680"/>
      <c r="U27" s="680"/>
      <c r="V27" s="680"/>
      <c r="W27" s="680"/>
      <c r="X27" s="680"/>
      <c r="Y27" s="681"/>
      <c r="Z27" s="682">
        <v>
7.8</v>
      </c>
      <c r="AA27" s="682"/>
      <c r="AB27" s="682"/>
      <c r="AC27" s="682"/>
      <c r="AD27" s="683" t="s">
        <v>
125</v>
      </c>
      <c r="AE27" s="683"/>
      <c r="AF27" s="683"/>
      <c r="AG27" s="683"/>
      <c r="AH27" s="683"/>
      <c r="AI27" s="683"/>
      <c r="AJ27" s="683"/>
      <c r="AK27" s="683"/>
      <c r="AL27" s="684" t="s">
        <v>
238</v>
      </c>
      <c r="AM27" s="685"/>
      <c r="AN27" s="685"/>
      <c r="AO27" s="686"/>
      <c r="AP27" s="676" t="s">
        <v>
295</v>
      </c>
      <c r="AQ27" s="677"/>
      <c r="AR27" s="677"/>
      <c r="AS27" s="677"/>
      <c r="AT27" s="677"/>
      <c r="AU27" s="677"/>
      <c r="AV27" s="677"/>
      <c r="AW27" s="677"/>
      <c r="AX27" s="677"/>
      <c r="AY27" s="677"/>
      <c r="AZ27" s="677"/>
      <c r="BA27" s="677"/>
      <c r="BB27" s="677"/>
      <c r="BC27" s="677"/>
      <c r="BD27" s="677"/>
      <c r="BE27" s="677"/>
      <c r="BF27" s="678"/>
      <c r="BG27" s="679">
        <v>
2652611</v>
      </c>
      <c r="BH27" s="680"/>
      <c r="BI27" s="680"/>
      <c r="BJ27" s="680"/>
      <c r="BK27" s="680"/>
      <c r="BL27" s="680"/>
      <c r="BM27" s="680"/>
      <c r="BN27" s="681"/>
      <c r="BO27" s="682">
        <v>
100</v>
      </c>
      <c r="BP27" s="682"/>
      <c r="BQ27" s="682"/>
      <c r="BR27" s="682"/>
      <c r="BS27" s="688">
        <v>
26567</v>
      </c>
      <c r="BT27" s="680"/>
      <c r="BU27" s="680"/>
      <c r="BV27" s="680"/>
      <c r="BW27" s="680"/>
      <c r="BX27" s="680"/>
      <c r="BY27" s="680"/>
      <c r="BZ27" s="680"/>
      <c r="CA27" s="680"/>
      <c r="CB27" s="689"/>
      <c r="CD27" s="694" t="s">
        <v>
296</v>
      </c>
      <c r="CE27" s="695"/>
      <c r="CF27" s="695"/>
      <c r="CG27" s="695"/>
      <c r="CH27" s="695"/>
      <c r="CI27" s="695"/>
      <c r="CJ27" s="695"/>
      <c r="CK27" s="695"/>
      <c r="CL27" s="695"/>
      <c r="CM27" s="695"/>
      <c r="CN27" s="695"/>
      <c r="CO27" s="695"/>
      <c r="CP27" s="695"/>
      <c r="CQ27" s="696"/>
      <c r="CR27" s="679">
        <v>
1797482</v>
      </c>
      <c r="CS27" s="715"/>
      <c r="CT27" s="715"/>
      <c r="CU27" s="715"/>
      <c r="CV27" s="715"/>
      <c r="CW27" s="715"/>
      <c r="CX27" s="715"/>
      <c r="CY27" s="716"/>
      <c r="CZ27" s="684">
        <v>
20.6</v>
      </c>
      <c r="DA27" s="713"/>
      <c r="DB27" s="713"/>
      <c r="DC27" s="717"/>
      <c r="DD27" s="688">
        <v>
364645</v>
      </c>
      <c r="DE27" s="715"/>
      <c r="DF27" s="715"/>
      <c r="DG27" s="715"/>
      <c r="DH27" s="715"/>
      <c r="DI27" s="715"/>
      <c r="DJ27" s="715"/>
      <c r="DK27" s="716"/>
      <c r="DL27" s="688">
        <v>
364493</v>
      </c>
      <c r="DM27" s="715"/>
      <c r="DN27" s="715"/>
      <c r="DO27" s="715"/>
      <c r="DP27" s="715"/>
      <c r="DQ27" s="715"/>
      <c r="DR27" s="715"/>
      <c r="DS27" s="715"/>
      <c r="DT27" s="715"/>
      <c r="DU27" s="715"/>
      <c r="DV27" s="716"/>
      <c r="DW27" s="684">
        <v>
8.4</v>
      </c>
      <c r="DX27" s="713"/>
      <c r="DY27" s="713"/>
      <c r="DZ27" s="713"/>
      <c r="EA27" s="713"/>
      <c r="EB27" s="713"/>
      <c r="EC27" s="714"/>
    </row>
    <row r="28" spans="2:133" ht="11.25" customHeight="1" x14ac:dyDescent="0.2">
      <c r="B28" s="721" t="s">
        <v>
297</v>
      </c>
      <c r="C28" s="722"/>
      <c r="D28" s="722"/>
      <c r="E28" s="722"/>
      <c r="F28" s="722"/>
      <c r="G28" s="722"/>
      <c r="H28" s="722"/>
      <c r="I28" s="722"/>
      <c r="J28" s="722"/>
      <c r="K28" s="722"/>
      <c r="L28" s="722"/>
      <c r="M28" s="722"/>
      <c r="N28" s="722"/>
      <c r="O28" s="722"/>
      <c r="P28" s="722"/>
      <c r="Q28" s="723"/>
      <c r="R28" s="679" t="s">
        <v>
125</v>
      </c>
      <c r="S28" s="680"/>
      <c r="T28" s="680"/>
      <c r="U28" s="680"/>
      <c r="V28" s="680"/>
      <c r="W28" s="680"/>
      <c r="X28" s="680"/>
      <c r="Y28" s="681"/>
      <c r="Z28" s="682" t="s">
        <v>
238</v>
      </c>
      <c r="AA28" s="682"/>
      <c r="AB28" s="682"/>
      <c r="AC28" s="682"/>
      <c r="AD28" s="683" t="s">
        <v>
125</v>
      </c>
      <c r="AE28" s="683"/>
      <c r="AF28" s="683"/>
      <c r="AG28" s="683"/>
      <c r="AH28" s="683"/>
      <c r="AI28" s="683"/>
      <c r="AJ28" s="683"/>
      <c r="AK28" s="683"/>
      <c r="AL28" s="684" t="s">
        <v>
125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
298</v>
      </c>
      <c r="CE28" s="695"/>
      <c r="CF28" s="695"/>
      <c r="CG28" s="695"/>
      <c r="CH28" s="695"/>
      <c r="CI28" s="695"/>
      <c r="CJ28" s="695"/>
      <c r="CK28" s="695"/>
      <c r="CL28" s="695"/>
      <c r="CM28" s="695"/>
      <c r="CN28" s="695"/>
      <c r="CO28" s="695"/>
      <c r="CP28" s="695"/>
      <c r="CQ28" s="696"/>
      <c r="CR28" s="679">
        <v>
531321</v>
      </c>
      <c r="CS28" s="680"/>
      <c r="CT28" s="680"/>
      <c r="CU28" s="680"/>
      <c r="CV28" s="680"/>
      <c r="CW28" s="680"/>
      <c r="CX28" s="680"/>
      <c r="CY28" s="681"/>
      <c r="CZ28" s="684">
        <v>
6.1</v>
      </c>
      <c r="DA28" s="713"/>
      <c r="DB28" s="713"/>
      <c r="DC28" s="717"/>
      <c r="DD28" s="688">
        <v>
512355</v>
      </c>
      <c r="DE28" s="680"/>
      <c r="DF28" s="680"/>
      <c r="DG28" s="680"/>
      <c r="DH28" s="680"/>
      <c r="DI28" s="680"/>
      <c r="DJ28" s="680"/>
      <c r="DK28" s="681"/>
      <c r="DL28" s="688">
        <v>
512355</v>
      </c>
      <c r="DM28" s="680"/>
      <c r="DN28" s="680"/>
      <c r="DO28" s="680"/>
      <c r="DP28" s="680"/>
      <c r="DQ28" s="680"/>
      <c r="DR28" s="680"/>
      <c r="DS28" s="680"/>
      <c r="DT28" s="680"/>
      <c r="DU28" s="680"/>
      <c r="DV28" s="681"/>
      <c r="DW28" s="684">
        <v>
11.8</v>
      </c>
      <c r="DX28" s="713"/>
      <c r="DY28" s="713"/>
      <c r="DZ28" s="713"/>
      <c r="EA28" s="713"/>
      <c r="EB28" s="713"/>
      <c r="EC28" s="714"/>
    </row>
    <row r="29" spans="2:133" ht="11.25" customHeight="1" x14ac:dyDescent="0.2">
      <c r="B29" s="676" t="s">
        <v>
299</v>
      </c>
      <c r="C29" s="677"/>
      <c r="D29" s="677"/>
      <c r="E29" s="677"/>
      <c r="F29" s="677"/>
      <c r="G29" s="677"/>
      <c r="H29" s="677"/>
      <c r="I29" s="677"/>
      <c r="J29" s="677"/>
      <c r="K29" s="677"/>
      <c r="L29" s="677"/>
      <c r="M29" s="677"/>
      <c r="N29" s="677"/>
      <c r="O29" s="677"/>
      <c r="P29" s="677"/>
      <c r="Q29" s="678"/>
      <c r="R29" s="679">
        <v>
1897409</v>
      </c>
      <c r="S29" s="680"/>
      <c r="T29" s="680"/>
      <c r="U29" s="680"/>
      <c r="V29" s="680"/>
      <c r="W29" s="680"/>
      <c r="X29" s="680"/>
      <c r="Y29" s="681"/>
      <c r="Z29" s="682">
        <v>
21.2</v>
      </c>
      <c r="AA29" s="682"/>
      <c r="AB29" s="682"/>
      <c r="AC29" s="682"/>
      <c r="AD29" s="683" t="s">
        <v>
238</v>
      </c>
      <c r="AE29" s="683"/>
      <c r="AF29" s="683"/>
      <c r="AG29" s="683"/>
      <c r="AH29" s="683"/>
      <c r="AI29" s="683"/>
      <c r="AJ29" s="683"/>
      <c r="AK29" s="683"/>
      <c r="AL29" s="684" t="s">
        <v>
125</v>
      </c>
      <c r="AM29" s="685"/>
      <c r="AN29" s="685"/>
      <c r="AO29" s="686"/>
      <c r="AP29" s="658" t="s">
        <v>
218</v>
      </c>
      <c r="AQ29" s="659"/>
      <c r="AR29" s="659"/>
      <c r="AS29" s="659"/>
      <c r="AT29" s="659"/>
      <c r="AU29" s="659"/>
      <c r="AV29" s="659"/>
      <c r="AW29" s="659"/>
      <c r="AX29" s="659"/>
      <c r="AY29" s="659"/>
      <c r="AZ29" s="659"/>
      <c r="BA29" s="659"/>
      <c r="BB29" s="659"/>
      <c r="BC29" s="659"/>
      <c r="BD29" s="659"/>
      <c r="BE29" s="659"/>
      <c r="BF29" s="660"/>
      <c r="BG29" s="658" t="s">
        <v>
300</v>
      </c>
      <c r="BH29" s="719"/>
      <c r="BI29" s="719"/>
      <c r="BJ29" s="719"/>
      <c r="BK29" s="719"/>
      <c r="BL29" s="719"/>
      <c r="BM29" s="719"/>
      <c r="BN29" s="719"/>
      <c r="BO29" s="719"/>
      <c r="BP29" s="719"/>
      <c r="BQ29" s="720"/>
      <c r="BR29" s="658" t="s">
        <v>
301</v>
      </c>
      <c r="BS29" s="719"/>
      <c r="BT29" s="719"/>
      <c r="BU29" s="719"/>
      <c r="BV29" s="719"/>
      <c r="BW29" s="719"/>
      <c r="BX29" s="719"/>
      <c r="BY29" s="719"/>
      <c r="BZ29" s="719"/>
      <c r="CA29" s="719"/>
      <c r="CB29" s="720"/>
      <c r="CD29" s="742" t="s">
        <v>
302</v>
      </c>
      <c r="CE29" s="743"/>
      <c r="CF29" s="694" t="s">
        <v>
303</v>
      </c>
      <c r="CG29" s="695"/>
      <c r="CH29" s="695"/>
      <c r="CI29" s="695"/>
      <c r="CJ29" s="695"/>
      <c r="CK29" s="695"/>
      <c r="CL29" s="695"/>
      <c r="CM29" s="695"/>
      <c r="CN29" s="695"/>
      <c r="CO29" s="695"/>
      <c r="CP29" s="695"/>
      <c r="CQ29" s="696"/>
      <c r="CR29" s="679">
        <v>
531321</v>
      </c>
      <c r="CS29" s="715"/>
      <c r="CT29" s="715"/>
      <c r="CU29" s="715"/>
      <c r="CV29" s="715"/>
      <c r="CW29" s="715"/>
      <c r="CX29" s="715"/>
      <c r="CY29" s="716"/>
      <c r="CZ29" s="684">
        <v>
6.1</v>
      </c>
      <c r="DA29" s="713"/>
      <c r="DB29" s="713"/>
      <c r="DC29" s="717"/>
      <c r="DD29" s="688">
        <v>
512355</v>
      </c>
      <c r="DE29" s="715"/>
      <c r="DF29" s="715"/>
      <c r="DG29" s="715"/>
      <c r="DH29" s="715"/>
      <c r="DI29" s="715"/>
      <c r="DJ29" s="715"/>
      <c r="DK29" s="716"/>
      <c r="DL29" s="688">
        <v>
512355</v>
      </c>
      <c r="DM29" s="715"/>
      <c r="DN29" s="715"/>
      <c r="DO29" s="715"/>
      <c r="DP29" s="715"/>
      <c r="DQ29" s="715"/>
      <c r="DR29" s="715"/>
      <c r="DS29" s="715"/>
      <c r="DT29" s="715"/>
      <c r="DU29" s="715"/>
      <c r="DV29" s="716"/>
      <c r="DW29" s="684">
        <v>
11.8</v>
      </c>
      <c r="DX29" s="713"/>
      <c r="DY29" s="713"/>
      <c r="DZ29" s="713"/>
      <c r="EA29" s="713"/>
      <c r="EB29" s="713"/>
      <c r="EC29" s="714"/>
    </row>
    <row r="30" spans="2:133" ht="11.25" customHeight="1" x14ac:dyDescent="0.2">
      <c r="B30" s="676" t="s">
        <v>
304</v>
      </c>
      <c r="C30" s="677"/>
      <c r="D30" s="677"/>
      <c r="E30" s="677"/>
      <c r="F30" s="677"/>
      <c r="G30" s="677"/>
      <c r="H30" s="677"/>
      <c r="I30" s="677"/>
      <c r="J30" s="677"/>
      <c r="K30" s="677"/>
      <c r="L30" s="677"/>
      <c r="M30" s="677"/>
      <c r="N30" s="677"/>
      <c r="O30" s="677"/>
      <c r="P30" s="677"/>
      <c r="Q30" s="678"/>
      <c r="R30" s="679">
        <v>
84122</v>
      </c>
      <c r="S30" s="680"/>
      <c r="T30" s="680"/>
      <c r="U30" s="680"/>
      <c r="V30" s="680"/>
      <c r="W30" s="680"/>
      <c r="X30" s="680"/>
      <c r="Y30" s="681"/>
      <c r="Z30" s="682">
        <v>
0.9</v>
      </c>
      <c r="AA30" s="682"/>
      <c r="AB30" s="682"/>
      <c r="AC30" s="682"/>
      <c r="AD30" s="683">
        <v>
80227</v>
      </c>
      <c r="AE30" s="683"/>
      <c r="AF30" s="683"/>
      <c r="AG30" s="683"/>
      <c r="AH30" s="683"/>
      <c r="AI30" s="683"/>
      <c r="AJ30" s="683"/>
      <c r="AK30" s="683"/>
      <c r="AL30" s="684">
        <v>
2</v>
      </c>
      <c r="AM30" s="685"/>
      <c r="AN30" s="685"/>
      <c r="AO30" s="686"/>
      <c r="AP30" s="727" t="s">
        <v>
305</v>
      </c>
      <c r="AQ30" s="728"/>
      <c r="AR30" s="728"/>
      <c r="AS30" s="728"/>
      <c r="AT30" s="733" t="s">
        <v>
306</v>
      </c>
      <c r="AU30" s="230"/>
      <c r="AV30" s="230"/>
      <c r="AW30" s="230"/>
      <c r="AX30" s="665" t="s">
        <v>
184</v>
      </c>
      <c r="AY30" s="666"/>
      <c r="AZ30" s="666"/>
      <c r="BA30" s="666"/>
      <c r="BB30" s="666"/>
      <c r="BC30" s="666"/>
      <c r="BD30" s="666"/>
      <c r="BE30" s="666"/>
      <c r="BF30" s="667"/>
      <c r="BG30" s="739">
        <v>
99.1</v>
      </c>
      <c r="BH30" s="740"/>
      <c r="BI30" s="740"/>
      <c r="BJ30" s="740"/>
      <c r="BK30" s="740"/>
      <c r="BL30" s="740"/>
      <c r="BM30" s="674">
        <v>
96.7</v>
      </c>
      <c r="BN30" s="740"/>
      <c r="BO30" s="740"/>
      <c r="BP30" s="740"/>
      <c r="BQ30" s="741"/>
      <c r="BR30" s="739">
        <v>
99.1</v>
      </c>
      <c r="BS30" s="740"/>
      <c r="BT30" s="740"/>
      <c r="BU30" s="740"/>
      <c r="BV30" s="740"/>
      <c r="BW30" s="740"/>
      <c r="BX30" s="674">
        <v>
96.9</v>
      </c>
      <c r="BY30" s="740"/>
      <c r="BZ30" s="740"/>
      <c r="CA30" s="740"/>
      <c r="CB30" s="741"/>
      <c r="CD30" s="744"/>
      <c r="CE30" s="745"/>
      <c r="CF30" s="694" t="s">
        <v>
307</v>
      </c>
      <c r="CG30" s="695"/>
      <c r="CH30" s="695"/>
      <c r="CI30" s="695"/>
      <c r="CJ30" s="695"/>
      <c r="CK30" s="695"/>
      <c r="CL30" s="695"/>
      <c r="CM30" s="695"/>
      <c r="CN30" s="695"/>
      <c r="CO30" s="695"/>
      <c r="CP30" s="695"/>
      <c r="CQ30" s="696"/>
      <c r="CR30" s="679">
        <v>
480488</v>
      </c>
      <c r="CS30" s="680"/>
      <c r="CT30" s="680"/>
      <c r="CU30" s="680"/>
      <c r="CV30" s="680"/>
      <c r="CW30" s="680"/>
      <c r="CX30" s="680"/>
      <c r="CY30" s="681"/>
      <c r="CZ30" s="684">
        <v>
5.5</v>
      </c>
      <c r="DA30" s="713"/>
      <c r="DB30" s="713"/>
      <c r="DC30" s="717"/>
      <c r="DD30" s="688">
        <v>
465021</v>
      </c>
      <c r="DE30" s="680"/>
      <c r="DF30" s="680"/>
      <c r="DG30" s="680"/>
      <c r="DH30" s="680"/>
      <c r="DI30" s="680"/>
      <c r="DJ30" s="680"/>
      <c r="DK30" s="681"/>
      <c r="DL30" s="688">
        <v>
465021</v>
      </c>
      <c r="DM30" s="680"/>
      <c r="DN30" s="680"/>
      <c r="DO30" s="680"/>
      <c r="DP30" s="680"/>
      <c r="DQ30" s="680"/>
      <c r="DR30" s="680"/>
      <c r="DS30" s="680"/>
      <c r="DT30" s="680"/>
      <c r="DU30" s="680"/>
      <c r="DV30" s="681"/>
      <c r="DW30" s="684">
        <v>
10.7</v>
      </c>
      <c r="DX30" s="713"/>
      <c r="DY30" s="713"/>
      <c r="DZ30" s="713"/>
      <c r="EA30" s="713"/>
      <c r="EB30" s="713"/>
      <c r="EC30" s="714"/>
    </row>
    <row r="31" spans="2:133" ht="11.25" customHeight="1" x14ac:dyDescent="0.2">
      <c r="B31" s="676" t="s">
        <v>
308</v>
      </c>
      <c r="C31" s="677"/>
      <c r="D31" s="677"/>
      <c r="E31" s="677"/>
      <c r="F31" s="677"/>
      <c r="G31" s="677"/>
      <c r="H31" s="677"/>
      <c r="I31" s="677"/>
      <c r="J31" s="677"/>
      <c r="K31" s="677"/>
      <c r="L31" s="677"/>
      <c r="M31" s="677"/>
      <c r="N31" s="677"/>
      <c r="O31" s="677"/>
      <c r="P31" s="677"/>
      <c r="Q31" s="678"/>
      <c r="R31" s="679">
        <v>
333</v>
      </c>
      <c r="S31" s="680"/>
      <c r="T31" s="680"/>
      <c r="U31" s="680"/>
      <c r="V31" s="680"/>
      <c r="W31" s="680"/>
      <c r="X31" s="680"/>
      <c r="Y31" s="681"/>
      <c r="Z31" s="682">
        <v>
0</v>
      </c>
      <c r="AA31" s="682"/>
      <c r="AB31" s="682"/>
      <c r="AC31" s="682"/>
      <c r="AD31" s="683" t="s">
        <v>
125</v>
      </c>
      <c r="AE31" s="683"/>
      <c r="AF31" s="683"/>
      <c r="AG31" s="683"/>
      <c r="AH31" s="683"/>
      <c r="AI31" s="683"/>
      <c r="AJ31" s="683"/>
      <c r="AK31" s="683"/>
      <c r="AL31" s="684" t="s">
        <v>
125</v>
      </c>
      <c r="AM31" s="685"/>
      <c r="AN31" s="685"/>
      <c r="AO31" s="686"/>
      <c r="AP31" s="729"/>
      <c r="AQ31" s="730"/>
      <c r="AR31" s="730"/>
      <c r="AS31" s="730"/>
      <c r="AT31" s="734"/>
      <c r="AU31" s="229" t="s">
        <v>
309</v>
      </c>
      <c r="AV31" s="229"/>
      <c r="AW31" s="229"/>
      <c r="AX31" s="676" t="s">
        <v>
310</v>
      </c>
      <c r="AY31" s="677"/>
      <c r="AZ31" s="677"/>
      <c r="BA31" s="677"/>
      <c r="BB31" s="677"/>
      <c r="BC31" s="677"/>
      <c r="BD31" s="677"/>
      <c r="BE31" s="677"/>
      <c r="BF31" s="678"/>
      <c r="BG31" s="736">
        <v>
99</v>
      </c>
      <c r="BH31" s="715"/>
      <c r="BI31" s="715"/>
      <c r="BJ31" s="715"/>
      <c r="BK31" s="715"/>
      <c r="BL31" s="715"/>
      <c r="BM31" s="685">
        <v>
96.4</v>
      </c>
      <c r="BN31" s="737"/>
      <c r="BO31" s="737"/>
      <c r="BP31" s="737"/>
      <c r="BQ31" s="738"/>
      <c r="BR31" s="736">
        <v>
99.2</v>
      </c>
      <c r="BS31" s="715"/>
      <c r="BT31" s="715"/>
      <c r="BU31" s="715"/>
      <c r="BV31" s="715"/>
      <c r="BW31" s="715"/>
      <c r="BX31" s="685">
        <v>
96.8</v>
      </c>
      <c r="BY31" s="737"/>
      <c r="BZ31" s="737"/>
      <c r="CA31" s="737"/>
      <c r="CB31" s="738"/>
      <c r="CD31" s="744"/>
      <c r="CE31" s="745"/>
      <c r="CF31" s="694" t="s">
        <v>
311</v>
      </c>
      <c r="CG31" s="695"/>
      <c r="CH31" s="695"/>
      <c r="CI31" s="695"/>
      <c r="CJ31" s="695"/>
      <c r="CK31" s="695"/>
      <c r="CL31" s="695"/>
      <c r="CM31" s="695"/>
      <c r="CN31" s="695"/>
      <c r="CO31" s="695"/>
      <c r="CP31" s="695"/>
      <c r="CQ31" s="696"/>
      <c r="CR31" s="679">
        <v>
50833</v>
      </c>
      <c r="CS31" s="715"/>
      <c r="CT31" s="715"/>
      <c r="CU31" s="715"/>
      <c r="CV31" s="715"/>
      <c r="CW31" s="715"/>
      <c r="CX31" s="715"/>
      <c r="CY31" s="716"/>
      <c r="CZ31" s="684">
        <v>
0.6</v>
      </c>
      <c r="DA31" s="713"/>
      <c r="DB31" s="713"/>
      <c r="DC31" s="717"/>
      <c r="DD31" s="688">
        <v>
47334</v>
      </c>
      <c r="DE31" s="715"/>
      <c r="DF31" s="715"/>
      <c r="DG31" s="715"/>
      <c r="DH31" s="715"/>
      <c r="DI31" s="715"/>
      <c r="DJ31" s="715"/>
      <c r="DK31" s="716"/>
      <c r="DL31" s="688">
        <v>
47334</v>
      </c>
      <c r="DM31" s="715"/>
      <c r="DN31" s="715"/>
      <c r="DO31" s="715"/>
      <c r="DP31" s="715"/>
      <c r="DQ31" s="715"/>
      <c r="DR31" s="715"/>
      <c r="DS31" s="715"/>
      <c r="DT31" s="715"/>
      <c r="DU31" s="715"/>
      <c r="DV31" s="716"/>
      <c r="DW31" s="684">
        <v>
1.1000000000000001</v>
      </c>
      <c r="DX31" s="713"/>
      <c r="DY31" s="713"/>
      <c r="DZ31" s="713"/>
      <c r="EA31" s="713"/>
      <c r="EB31" s="713"/>
      <c r="EC31" s="714"/>
    </row>
    <row r="32" spans="2:133" ht="11.25" customHeight="1" x14ac:dyDescent="0.2">
      <c r="B32" s="676" t="s">
        <v>
312</v>
      </c>
      <c r="C32" s="677"/>
      <c r="D32" s="677"/>
      <c r="E32" s="677"/>
      <c r="F32" s="677"/>
      <c r="G32" s="677"/>
      <c r="H32" s="677"/>
      <c r="I32" s="677"/>
      <c r="J32" s="677"/>
      <c r="K32" s="677"/>
      <c r="L32" s="677"/>
      <c r="M32" s="677"/>
      <c r="N32" s="677"/>
      <c r="O32" s="677"/>
      <c r="P32" s="677"/>
      <c r="Q32" s="678"/>
      <c r="R32" s="679">
        <v>
13674</v>
      </c>
      <c r="S32" s="680"/>
      <c r="T32" s="680"/>
      <c r="U32" s="680"/>
      <c r="V32" s="680"/>
      <c r="W32" s="680"/>
      <c r="X32" s="680"/>
      <c r="Y32" s="681"/>
      <c r="Z32" s="682">
        <v>
0.2</v>
      </c>
      <c r="AA32" s="682"/>
      <c r="AB32" s="682"/>
      <c r="AC32" s="682"/>
      <c r="AD32" s="683" t="s">
        <v>
125</v>
      </c>
      <c r="AE32" s="683"/>
      <c r="AF32" s="683"/>
      <c r="AG32" s="683"/>
      <c r="AH32" s="683"/>
      <c r="AI32" s="683"/>
      <c r="AJ32" s="683"/>
      <c r="AK32" s="683"/>
      <c r="AL32" s="684" t="s">
        <v>
125</v>
      </c>
      <c r="AM32" s="685"/>
      <c r="AN32" s="685"/>
      <c r="AO32" s="686"/>
      <c r="AP32" s="731"/>
      <c r="AQ32" s="732"/>
      <c r="AR32" s="732"/>
      <c r="AS32" s="732"/>
      <c r="AT32" s="735"/>
      <c r="AU32" s="231"/>
      <c r="AV32" s="231"/>
      <c r="AW32" s="231"/>
      <c r="AX32" s="724" t="s">
        <v>
313</v>
      </c>
      <c r="AY32" s="725"/>
      <c r="AZ32" s="725"/>
      <c r="BA32" s="725"/>
      <c r="BB32" s="725"/>
      <c r="BC32" s="725"/>
      <c r="BD32" s="725"/>
      <c r="BE32" s="725"/>
      <c r="BF32" s="726"/>
      <c r="BG32" s="748">
        <v>
99.1</v>
      </c>
      <c r="BH32" s="749"/>
      <c r="BI32" s="749"/>
      <c r="BJ32" s="749"/>
      <c r="BK32" s="749"/>
      <c r="BL32" s="749"/>
      <c r="BM32" s="750">
        <v>
96.9</v>
      </c>
      <c r="BN32" s="749"/>
      <c r="BO32" s="749"/>
      <c r="BP32" s="749"/>
      <c r="BQ32" s="751"/>
      <c r="BR32" s="748">
        <v>
99.1</v>
      </c>
      <c r="BS32" s="749"/>
      <c r="BT32" s="749"/>
      <c r="BU32" s="749"/>
      <c r="BV32" s="749"/>
      <c r="BW32" s="749"/>
      <c r="BX32" s="750">
        <v>
96.9</v>
      </c>
      <c r="BY32" s="749"/>
      <c r="BZ32" s="749"/>
      <c r="CA32" s="749"/>
      <c r="CB32" s="751"/>
      <c r="CD32" s="746"/>
      <c r="CE32" s="747"/>
      <c r="CF32" s="694" t="s">
        <v>
314</v>
      </c>
      <c r="CG32" s="695"/>
      <c r="CH32" s="695"/>
      <c r="CI32" s="695"/>
      <c r="CJ32" s="695"/>
      <c r="CK32" s="695"/>
      <c r="CL32" s="695"/>
      <c r="CM32" s="695"/>
      <c r="CN32" s="695"/>
      <c r="CO32" s="695"/>
      <c r="CP32" s="695"/>
      <c r="CQ32" s="696"/>
      <c r="CR32" s="679" t="s">
        <v>
125</v>
      </c>
      <c r="CS32" s="680"/>
      <c r="CT32" s="680"/>
      <c r="CU32" s="680"/>
      <c r="CV32" s="680"/>
      <c r="CW32" s="680"/>
      <c r="CX32" s="680"/>
      <c r="CY32" s="681"/>
      <c r="CZ32" s="684" t="s">
        <v>
238</v>
      </c>
      <c r="DA32" s="713"/>
      <c r="DB32" s="713"/>
      <c r="DC32" s="717"/>
      <c r="DD32" s="688" t="s">
        <v>
238</v>
      </c>
      <c r="DE32" s="680"/>
      <c r="DF32" s="680"/>
      <c r="DG32" s="680"/>
      <c r="DH32" s="680"/>
      <c r="DI32" s="680"/>
      <c r="DJ32" s="680"/>
      <c r="DK32" s="681"/>
      <c r="DL32" s="688" t="s">
        <v>
238</v>
      </c>
      <c r="DM32" s="680"/>
      <c r="DN32" s="680"/>
      <c r="DO32" s="680"/>
      <c r="DP32" s="680"/>
      <c r="DQ32" s="680"/>
      <c r="DR32" s="680"/>
      <c r="DS32" s="680"/>
      <c r="DT32" s="680"/>
      <c r="DU32" s="680"/>
      <c r="DV32" s="681"/>
      <c r="DW32" s="684" t="s">
        <v>
125</v>
      </c>
      <c r="DX32" s="713"/>
      <c r="DY32" s="713"/>
      <c r="DZ32" s="713"/>
      <c r="EA32" s="713"/>
      <c r="EB32" s="713"/>
      <c r="EC32" s="714"/>
    </row>
    <row r="33" spans="2:133" ht="11.25" customHeight="1" x14ac:dyDescent="0.2">
      <c r="B33" s="676" t="s">
        <v>
315</v>
      </c>
      <c r="C33" s="677"/>
      <c r="D33" s="677"/>
      <c r="E33" s="677"/>
      <c r="F33" s="677"/>
      <c r="G33" s="677"/>
      <c r="H33" s="677"/>
      <c r="I33" s="677"/>
      <c r="J33" s="677"/>
      <c r="K33" s="677"/>
      <c r="L33" s="677"/>
      <c r="M33" s="677"/>
      <c r="N33" s="677"/>
      <c r="O33" s="677"/>
      <c r="P33" s="677"/>
      <c r="Q33" s="678"/>
      <c r="R33" s="679">
        <v>
391791</v>
      </c>
      <c r="S33" s="680"/>
      <c r="T33" s="680"/>
      <c r="U33" s="680"/>
      <c r="V33" s="680"/>
      <c r="W33" s="680"/>
      <c r="X33" s="680"/>
      <c r="Y33" s="681"/>
      <c r="Z33" s="682">
        <v>
4.4000000000000004</v>
      </c>
      <c r="AA33" s="682"/>
      <c r="AB33" s="682"/>
      <c r="AC33" s="682"/>
      <c r="AD33" s="683" t="s">
        <v>
125</v>
      </c>
      <c r="AE33" s="683"/>
      <c r="AF33" s="683"/>
      <c r="AG33" s="683"/>
      <c r="AH33" s="683"/>
      <c r="AI33" s="683"/>
      <c r="AJ33" s="683"/>
      <c r="AK33" s="683"/>
      <c r="AL33" s="684" t="s">
        <v>
238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
316</v>
      </c>
      <c r="CE33" s="695"/>
      <c r="CF33" s="695"/>
      <c r="CG33" s="695"/>
      <c r="CH33" s="695"/>
      <c r="CI33" s="695"/>
      <c r="CJ33" s="695"/>
      <c r="CK33" s="695"/>
      <c r="CL33" s="695"/>
      <c r="CM33" s="695"/>
      <c r="CN33" s="695"/>
      <c r="CO33" s="695"/>
      <c r="CP33" s="695"/>
      <c r="CQ33" s="696"/>
      <c r="CR33" s="679">
        <v>
4440580</v>
      </c>
      <c r="CS33" s="715"/>
      <c r="CT33" s="715"/>
      <c r="CU33" s="715"/>
      <c r="CV33" s="715"/>
      <c r="CW33" s="715"/>
      <c r="CX33" s="715"/>
      <c r="CY33" s="716"/>
      <c r="CZ33" s="684">
        <v>
50.9</v>
      </c>
      <c r="DA33" s="713"/>
      <c r="DB33" s="713"/>
      <c r="DC33" s="717"/>
      <c r="DD33" s="688">
        <v>
3224774</v>
      </c>
      <c r="DE33" s="715"/>
      <c r="DF33" s="715"/>
      <c r="DG33" s="715"/>
      <c r="DH33" s="715"/>
      <c r="DI33" s="715"/>
      <c r="DJ33" s="715"/>
      <c r="DK33" s="716"/>
      <c r="DL33" s="688">
        <v>
2571676</v>
      </c>
      <c r="DM33" s="715"/>
      <c r="DN33" s="715"/>
      <c r="DO33" s="715"/>
      <c r="DP33" s="715"/>
      <c r="DQ33" s="715"/>
      <c r="DR33" s="715"/>
      <c r="DS33" s="715"/>
      <c r="DT33" s="715"/>
      <c r="DU33" s="715"/>
      <c r="DV33" s="716"/>
      <c r="DW33" s="684">
        <v>
59</v>
      </c>
      <c r="DX33" s="713"/>
      <c r="DY33" s="713"/>
      <c r="DZ33" s="713"/>
      <c r="EA33" s="713"/>
      <c r="EB33" s="713"/>
      <c r="EC33" s="714"/>
    </row>
    <row r="34" spans="2:133" ht="11.25" customHeight="1" x14ac:dyDescent="0.2">
      <c r="B34" s="676" t="s">
        <v>
317</v>
      </c>
      <c r="C34" s="677"/>
      <c r="D34" s="677"/>
      <c r="E34" s="677"/>
      <c r="F34" s="677"/>
      <c r="G34" s="677"/>
      <c r="H34" s="677"/>
      <c r="I34" s="677"/>
      <c r="J34" s="677"/>
      <c r="K34" s="677"/>
      <c r="L34" s="677"/>
      <c r="M34" s="677"/>
      <c r="N34" s="677"/>
      <c r="O34" s="677"/>
      <c r="P34" s="677"/>
      <c r="Q34" s="678"/>
      <c r="R34" s="679">
        <v>
1039029</v>
      </c>
      <c r="S34" s="680"/>
      <c r="T34" s="680"/>
      <c r="U34" s="680"/>
      <c r="V34" s="680"/>
      <c r="W34" s="680"/>
      <c r="X34" s="680"/>
      <c r="Y34" s="681"/>
      <c r="Z34" s="682">
        <v>
11.6</v>
      </c>
      <c r="AA34" s="682"/>
      <c r="AB34" s="682"/>
      <c r="AC34" s="682"/>
      <c r="AD34" s="683">
        <v>
1389</v>
      </c>
      <c r="AE34" s="683"/>
      <c r="AF34" s="683"/>
      <c r="AG34" s="683"/>
      <c r="AH34" s="683"/>
      <c r="AI34" s="683"/>
      <c r="AJ34" s="683"/>
      <c r="AK34" s="683"/>
      <c r="AL34" s="684">
        <v>
0</v>
      </c>
      <c r="AM34" s="685"/>
      <c r="AN34" s="685"/>
      <c r="AO34" s="686"/>
      <c r="AP34" s="234"/>
      <c r="AQ34" s="658" t="s">
        <v>
318</v>
      </c>
      <c r="AR34" s="659"/>
      <c r="AS34" s="659"/>
      <c r="AT34" s="659"/>
      <c r="AU34" s="659"/>
      <c r="AV34" s="659"/>
      <c r="AW34" s="659"/>
      <c r="AX34" s="659"/>
      <c r="AY34" s="659"/>
      <c r="AZ34" s="659"/>
      <c r="BA34" s="659"/>
      <c r="BB34" s="659"/>
      <c r="BC34" s="659"/>
      <c r="BD34" s="659"/>
      <c r="BE34" s="659"/>
      <c r="BF34" s="660"/>
      <c r="BG34" s="658" t="s">
        <v>
319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
320</v>
      </c>
      <c r="CE34" s="695"/>
      <c r="CF34" s="695"/>
      <c r="CG34" s="695"/>
      <c r="CH34" s="695"/>
      <c r="CI34" s="695"/>
      <c r="CJ34" s="695"/>
      <c r="CK34" s="695"/>
      <c r="CL34" s="695"/>
      <c r="CM34" s="695"/>
      <c r="CN34" s="695"/>
      <c r="CO34" s="695"/>
      <c r="CP34" s="695"/>
      <c r="CQ34" s="696"/>
      <c r="CR34" s="679">
        <v>
1351123</v>
      </c>
      <c r="CS34" s="680"/>
      <c r="CT34" s="680"/>
      <c r="CU34" s="680"/>
      <c r="CV34" s="680"/>
      <c r="CW34" s="680"/>
      <c r="CX34" s="680"/>
      <c r="CY34" s="681"/>
      <c r="CZ34" s="684">
        <v>
15.5</v>
      </c>
      <c r="DA34" s="713"/>
      <c r="DB34" s="713"/>
      <c r="DC34" s="717"/>
      <c r="DD34" s="688">
        <v>
926631</v>
      </c>
      <c r="DE34" s="680"/>
      <c r="DF34" s="680"/>
      <c r="DG34" s="680"/>
      <c r="DH34" s="680"/>
      <c r="DI34" s="680"/>
      <c r="DJ34" s="680"/>
      <c r="DK34" s="681"/>
      <c r="DL34" s="688">
        <v>
766873</v>
      </c>
      <c r="DM34" s="680"/>
      <c r="DN34" s="680"/>
      <c r="DO34" s="680"/>
      <c r="DP34" s="680"/>
      <c r="DQ34" s="680"/>
      <c r="DR34" s="680"/>
      <c r="DS34" s="680"/>
      <c r="DT34" s="680"/>
      <c r="DU34" s="680"/>
      <c r="DV34" s="681"/>
      <c r="DW34" s="684">
        <v>
17.600000000000001</v>
      </c>
      <c r="DX34" s="713"/>
      <c r="DY34" s="713"/>
      <c r="DZ34" s="713"/>
      <c r="EA34" s="713"/>
      <c r="EB34" s="713"/>
      <c r="EC34" s="714"/>
    </row>
    <row r="35" spans="2:133" ht="11.25" customHeight="1" x14ac:dyDescent="0.2">
      <c r="B35" s="676" t="s">
        <v>
321</v>
      </c>
      <c r="C35" s="677"/>
      <c r="D35" s="677"/>
      <c r="E35" s="677"/>
      <c r="F35" s="677"/>
      <c r="G35" s="677"/>
      <c r="H35" s="677"/>
      <c r="I35" s="677"/>
      <c r="J35" s="677"/>
      <c r="K35" s="677"/>
      <c r="L35" s="677"/>
      <c r="M35" s="677"/>
      <c r="N35" s="677"/>
      <c r="O35" s="677"/>
      <c r="P35" s="677"/>
      <c r="Q35" s="678"/>
      <c r="R35" s="679">
        <v>
432927</v>
      </c>
      <c r="S35" s="680"/>
      <c r="T35" s="680"/>
      <c r="U35" s="680"/>
      <c r="V35" s="680"/>
      <c r="W35" s="680"/>
      <c r="X35" s="680"/>
      <c r="Y35" s="681"/>
      <c r="Z35" s="682">
        <v>
4.8</v>
      </c>
      <c r="AA35" s="682"/>
      <c r="AB35" s="682"/>
      <c r="AC35" s="682"/>
      <c r="AD35" s="683" t="s">
        <v>
125</v>
      </c>
      <c r="AE35" s="683"/>
      <c r="AF35" s="683"/>
      <c r="AG35" s="683"/>
      <c r="AH35" s="683"/>
      <c r="AI35" s="683"/>
      <c r="AJ35" s="683"/>
      <c r="AK35" s="683"/>
      <c r="AL35" s="684" t="s">
        <v>
238</v>
      </c>
      <c r="AM35" s="685"/>
      <c r="AN35" s="685"/>
      <c r="AO35" s="686"/>
      <c r="AP35" s="234"/>
      <c r="AQ35" s="752" t="s">
        <v>
322</v>
      </c>
      <c r="AR35" s="753"/>
      <c r="AS35" s="753"/>
      <c r="AT35" s="753"/>
      <c r="AU35" s="753"/>
      <c r="AV35" s="753"/>
      <c r="AW35" s="753"/>
      <c r="AX35" s="753"/>
      <c r="AY35" s="754"/>
      <c r="AZ35" s="668">
        <v>
1299859</v>
      </c>
      <c r="BA35" s="669"/>
      <c r="BB35" s="669"/>
      <c r="BC35" s="669"/>
      <c r="BD35" s="669"/>
      <c r="BE35" s="669"/>
      <c r="BF35" s="755"/>
      <c r="BG35" s="690" t="s">
        <v>
323</v>
      </c>
      <c r="BH35" s="691"/>
      <c r="BI35" s="691"/>
      <c r="BJ35" s="691"/>
      <c r="BK35" s="691"/>
      <c r="BL35" s="691"/>
      <c r="BM35" s="691"/>
      <c r="BN35" s="691"/>
      <c r="BO35" s="691"/>
      <c r="BP35" s="691"/>
      <c r="BQ35" s="691"/>
      <c r="BR35" s="691"/>
      <c r="BS35" s="691"/>
      <c r="BT35" s="691"/>
      <c r="BU35" s="692"/>
      <c r="BV35" s="668">
        <v>
32205</v>
      </c>
      <c r="BW35" s="669"/>
      <c r="BX35" s="669"/>
      <c r="BY35" s="669"/>
      <c r="BZ35" s="669"/>
      <c r="CA35" s="669"/>
      <c r="CB35" s="755"/>
      <c r="CD35" s="694" t="s">
        <v>
324</v>
      </c>
      <c r="CE35" s="695"/>
      <c r="CF35" s="695"/>
      <c r="CG35" s="695"/>
      <c r="CH35" s="695"/>
      <c r="CI35" s="695"/>
      <c r="CJ35" s="695"/>
      <c r="CK35" s="695"/>
      <c r="CL35" s="695"/>
      <c r="CM35" s="695"/>
      <c r="CN35" s="695"/>
      <c r="CO35" s="695"/>
      <c r="CP35" s="695"/>
      <c r="CQ35" s="696"/>
      <c r="CR35" s="679">
        <v>
40653</v>
      </c>
      <c r="CS35" s="715"/>
      <c r="CT35" s="715"/>
      <c r="CU35" s="715"/>
      <c r="CV35" s="715"/>
      <c r="CW35" s="715"/>
      <c r="CX35" s="715"/>
      <c r="CY35" s="716"/>
      <c r="CZ35" s="684">
        <v>
0.5</v>
      </c>
      <c r="DA35" s="713"/>
      <c r="DB35" s="713"/>
      <c r="DC35" s="717"/>
      <c r="DD35" s="688">
        <v>
39116</v>
      </c>
      <c r="DE35" s="715"/>
      <c r="DF35" s="715"/>
      <c r="DG35" s="715"/>
      <c r="DH35" s="715"/>
      <c r="DI35" s="715"/>
      <c r="DJ35" s="715"/>
      <c r="DK35" s="716"/>
      <c r="DL35" s="688">
        <v>
39116</v>
      </c>
      <c r="DM35" s="715"/>
      <c r="DN35" s="715"/>
      <c r="DO35" s="715"/>
      <c r="DP35" s="715"/>
      <c r="DQ35" s="715"/>
      <c r="DR35" s="715"/>
      <c r="DS35" s="715"/>
      <c r="DT35" s="715"/>
      <c r="DU35" s="715"/>
      <c r="DV35" s="716"/>
      <c r="DW35" s="684">
        <v>
0.9</v>
      </c>
      <c r="DX35" s="713"/>
      <c r="DY35" s="713"/>
      <c r="DZ35" s="713"/>
      <c r="EA35" s="713"/>
      <c r="EB35" s="713"/>
      <c r="EC35" s="714"/>
    </row>
    <row r="36" spans="2:133" ht="11.25" customHeight="1" x14ac:dyDescent="0.2">
      <c r="B36" s="676" t="s">
        <v>
325</v>
      </c>
      <c r="C36" s="677"/>
      <c r="D36" s="677"/>
      <c r="E36" s="677"/>
      <c r="F36" s="677"/>
      <c r="G36" s="677"/>
      <c r="H36" s="677"/>
      <c r="I36" s="677"/>
      <c r="J36" s="677"/>
      <c r="K36" s="677"/>
      <c r="L36" s="677"/>
      <c r="M36" s="677"/>
      <c r="N36" s="677"/>
      <c r="O36" s="677"/>
      <c r="P36" s="677"/>
      <c r="Q36" s="678"/>
      <c r="R36" s="679" t="s">
        <v>
125</v>
      </c>
      <c r="S36" s="680"/>
      <c r="T36" s="680"/>
      <c r="U36" s="680"/>
      <c r="V36" s="680"/>
      <c r="W36" s="680"/>
      <c r="X36" s="680"/>
      <c r="Y36" s="681"/>
      <c r="Z36" s="682" t="s">
        <v>
238</v>
      </c>
      <c r="AA36" s="682"/>
      <c r="AB36" s="682"/>
      <c r="AC36" s="682"/>
      <c r="AD36" s="683" t="s">
        <v>
125</v>
      </c>
      <c r="AE36" s="683"/>
      <c r="AF36" s="683"/>
      <c r="AG36" s="683"/>
      <c r="AH36" s="683"/>
      <c r="AI36" s="683"/>
      <c r="AJ36" s="683"/>
      <c r="AK36" s="683"/>
      <c r="AL36" s="684" t="s">
        <v>
125</v>
      </c>
      <c r="AM36" s="685"/>
      <c r="AN36" s="685"/>
      <c r="AO36" s="686"/>
      <c r="AQ36" s="756" t="s">
        <v>
326</v>
      </c>
      <c r="AR36" s="757"/>
      <c r="AS36" s="757"/>
      <c r="AT36" s="757"/>
      <c r="AU36" s="757"/>
      <c r="AV36" s="757"/>
      <c r="AW36" s="757"/>
      <c r="AX36" s="757"/>
      <c r="AY36" s="758"/>
      <c r="AZ36" s="679">
        <v>
385791</v>
      </c>
      <c r="BA36" s="680"/>
      <c r="BB36" s="680"/>
      <c r="BC36" s="680"/>
      <c r="BD36" s="715"/>
      <c r="BE36" s="715"/>
      <c r="BF36" s="738"/>
      <c r="BG36" s="694" t="s">
        <v>
327</v>
      </c>
      <c r="BH36" s="695"/>
      <c r="BI36" s="695"/>
      <c r="BJ36" s="695"/>
      <c r="BK36" s="695"/>
      <c r="BL36" s="695"/>
      <c r="BM36" s="695"/>
      <c r="BN36" s="695"/>
      <c r="BO36" s="695"/>
      <c r="BP36" s="695"/>
      <c r="BQ36" s="695"/>
      <c r="BR36" s="695"/>
      <c r="BS36" s="695"/>
      <c r="BT36" s="695"/>
      <c r="BU36" s="696"/>
      <c r="BV36" s="679">
        <v>
-89990</v>
      </c>
      <c r="BW36" s="680"/>
      <c r="BX36" s="680"/>
      <c r="BY36" s="680"/>
      <c r="BZ36" s="680"/>
      <c r="CA36" s="680"/>
      <c r="CB36" s="689"/>
      <c r="CD36" s="694" t="s">
        <v>
328</v>
      </c>
      <c r="CE36" s="695"/>
      <c r="CF36" s="695"/>
      <c r="CG36" s="695"/>
      <c r="CH36" s="695"/>
      <c r="CI36" s="695"/>
      <c r="CJ36" s="695"/>
      <c r="CK36" s="695"/>
      <c r="CL36" s="695"/>
      <c r="CM36" s="695"/>
      <c r="CN36" s="695"/>
      <c r="CO36" s="695"/>
      <c r="CP36" s="695"/>
      <c r="CQ36" s="696"/>
      <c r="CR36" s="679">
        <v>
1680226</v>
      </c>
      <c r="CS36" s="680"/>
      <c r="CT36" s="680"/>
      <c r="CU36" s="680"/>
      <c r="CV36" s="680"/>
      <c r="CW36" s="680"/>
      <c r="CX36" s="680"/>
      <c r="CY36" s="681"/>
      <c r="CZ36" s="684">
        <v>
19.3</v>
      </c>
      <c r="DA36" s="713"/>
      <c r="DB36" s="713"/>
      <c r="DC36" s="717"/>
      <c r="DD36" s="688">
        <v>
1203807</v>
      </c>
      <c r="DE36" s="680"/>
      <c r="DF36" s="680"/>
      <c r="DG36" s="680"/>
      <c r="DH36" s="680"/>
      <c r="DI36" s="680"/>
      <c r="DJ36" s="680"/>
      <c r="DK36" s="681"/>
      <c r="DL36" s="688">
        <v>
1140511</v>
      </c>
      <c r="DM36" s="680"/>
      <c r="DN36" s="680"/>
      <c r="DO36" s="680"/>
      <c r="DP36" s="680"/>
      <c r="DQ36" s="680"/>
      <c r="DR36" s="680"/>
      <c r="DS36" s="680"/>
      <c r="DT36" s="680"/>
      <c r="DU36" s="680"/>
      <c r="DV36" s="681"/>
      <c r="DW36" s="684">
        <v>
26.2</v>
      </c>
      <c r="DX36" s="713"/>
      <c r="DY36" s="713"/>
      <c r="DZ36" s="713"/>
      <c r="EA36" s="713"/>
      <c r="EB36" s="713"/>
      <c r="EC36" s="714"/>
    </row>
    <row r="37" spans="2:133" ht="11.25" customHeight="1" x14ac:dyDescent="0.2">
      <c r="B37" s="676" t="s">
        <v>
329</v>
      </c>
      <c r="C37" s="677"/>
      <c r="D37" s="677"/>
      <c r="E37" s="677"/>
      <c r="F37" s="677"/>
      <c r="G37" s="677"/>
      <c r="H37" s="677"/>
      <c r="I37" s="677"/>
      <c r="J37" s="677"/>
      <c r="K37" s="677"/>
      <c r="L37" s="677"/>
      <c r="M37" s="677"/>
      <c r="N37" s="677"/>
      <c r="O37" s="677"/>
      <c r="P37" s="677"/>
      <c r="Q37" s="678"/>
      <c r="R37" s="679">
        <v>
358827</v>
      </c>
      <c r="S37" s="680"/>
      <c r="T37" s="680"/>
      <c r="U37" s="680"/>
      <c r="V37" s="680"/>
      <c r="W37" s="680"/>
      <c r="X37" s="680"/>
      <c r="Y37" s="681"/>
      <c r="Z37" s="682">
        <v>
4</v>
      </c>
      <c r="AA37" s="682"/>
      <c r="AB37" s="682"/>
      <c r="AC37" s="682"/>
      <c r="AD37" s="683" t="s">
        <v>
238</v>
      </c>
      <c r="AE37" s="683"/>
      <c r="AF37" s="683"/>
      <c r="AG37" s="683"/>
      <c r="AH37" s="683"/>
      <c r="AI37" s="683"/>
      <c r="AJ37" s="683"/>
      <c r="AK37" s="683"/>
      <c r="AL37" s="684" t="s">
        <v>
125</v>
      </c>
      <c r="AM37" s="685"/>
      <c r="AN37" s="685"/>
      <c r="AO37" s="686"/>
      <c r="AQ37" s="756" t="s">
        <v>
330</v>
      </c>
      <c r="AR37" s="757"/>
      <c r="AS37" s="757"/>
      <c r="AT37" s="757"/>
      <c r="AU37" s="757"/>
      <c r="AV37" s="757"/>
      <c r="AW37" s="757"/>
      <c r="AX37" s="757"/>
      <c r="AY37" s="758"/>
      <c r="AZ37" s="679">
        <v>
223701</v>
      </c>
      <c r="BA37" s="680"/>
      <c r="BB37" s="680"/>
      <c r="BC37" s="680"/>
      <c r="BD37" s="715"/>
      <c r="BE37" s="715"/>
      <c r="BF37" s="738"/>
      <c r="BG37" s="694" t="s">
        <v>
331</v>
      </c>
      <c r="BH37" s="695"/>
      <c r="BI37" s="695"/>
      <c r="BJ37" s="695"/>
      <c r="BK37" s="695"/>
      <c r="BL37" s="695"/>
      <c r="BM37" s="695"/>
      <c r="BN37" s="695"/>
      <c r="BO37" s="695"/>
      <c r="BP37" s="695"/>
      <c r="BQ37" s="695"/>
      <c r="BR37" s="695"/>
      <c r="BS37" s="695"/>
      <c r="BT37" s="695"/>
      <c r="BU37" s="696"/>
      <c r="BV37" s="679">
        <v>
2579</v>
      </c>
      <c r="BW37" s="680"/>
      <c r="BX37" s="680"/>
      <c r="BY37" s="680"/>
      <c r="BZ37" s="680"/>
      <c r="CA37" s="680"/>
      <c r="CB37" s="689"/>
      <c r="CD37" s="694" t="s">
        <v>
332</v>
      </c>
      <c r="CE37" s="695"/>
      <c r="CF37" s="695"/>
      <c r="CG37" s="695"/>
      <c r="CH37" s="695"/>
      <c r="CI37" s="695"/>
      <c r="CJ37" s="695"/>
      <c r="CK37" s="695"/>
      <c r="CL37" s="695"/>
      <c r="CM37" s="695"/>
      <c r="CN37" s="695"/>
      <c r="CO37" s="695"/>
      <c r="CP37" s="695"/>
      <c r="CQ37" s="696"/>
      <c r="CR37" s="679">
        <v>
211122</v>
      </c>
      <c r="CS37" s="715"/>
      <c r="CT37" s="715"/>
      <c r="CU37" s="715"/>
      <c r="CV37" s="715"/>
      <c r="CW37" s="715"/>
      <c r="CX37" s="715"/>
      <c r="CY37" s="716"/>
      <c r="CZ37" s="684">
        <v>
2.4</v>
      </c>
      <c r="DA37" s="713"/>
      <c r="DB37" s="713"/>
      <c r="DC37" s="717"/>
      <c r="DD37" s="688">
        <v>
119622</v>
      </c>
      <c r="DE37" s="715"/>
      <c r="DF37" s="715"/>
      <c r="DG37" s="715"/>
      <c r="DH37" s="715"/>
      <c r="DI37" s="715"/>
      <c r="DJ37" s="715"/>
      <c r="DK37" s="716"/>
      <c r="DL37" s="688">
        <v>
99002</v>
      </c>
      <c r="DM37" s="715"/>
      <c r="DN37" s="715"/>
      <c r="DO37" s="715"/>
      <c r="DP37" s="715"/>
      <c r="DQ37" s="715"/>
      <c r="DR37" s="715"/>
      <c r="DS37" s="715"/>
      <c r="DT37" s="715"/>
      <c r="DU37" s="715"/>
      <c r="DV37" s="716"/>
      <c r="DW37" s="684">
        <v>
2.2999999999999998</v>
      </c>
      <c r="DX37" s="713"/>
      <c r="DY37" s="713"/>
      <c r="DZ37" s="713"/>
      <c r="EA37" s="713"/>
      <c r="EB37" s="713"/>
      <c r="EC37" s="714"/>
    </row>
    <row r="38" spans="2:133" ht="11.25" customHeight="1" x14ac:dyDescent="0.2">
      <c r="B38" s="724" t="s">
        <v>
333</v>
      </c>
      <c r="C38" s="725"/>
      <c r="D38" s="725"/>
      <c r="E38" s="725"/>
      <c r="F38" s="725"/>
      <c r="G38" s="725"/>
      <c r="H38" s="725"/>
      <c r="I38" s="725"/>
      <c r="J38" s="725"/>
      <c r="K38" s="725"/>
      <c r="L38" s="725"/>
      <c r="M38" s="725"/>
      <c r="N38" s="725"/>
      <c r="O38" s="725"/>
      <c r="P38" s="725"/>
      <c r="Q38" s="726"/>
      <c r="R38" s="759">
        <v>
8950906</v>
      </c>
      <c r="S38" s="760"/>
      <c r="T38" s="760"/>
      <c r="U38" s="760"/>
      <c r="V38" s="760"/>
      <c r="W38" s="760"/>
      <c r="X38" s="760"/>
      <c r="Y38" s="761"/>
      <c r="Z38" s="762">
        <v>
100</v>
      </c>
      <c r="AA38" s="762"/>
      <c r="AB38" s="762"/>
      <c r="AC38" s="762"/>
      <c r="AD38" s="763">
        <v>
3998212</v>
      </c>
      <c r="AE38" s="763"/>
      <c r="AF38" s="763"/>
      <c r="AG38" s="763"/>
      <c r="AH38" s="763"/>
      <c r="AI38" s="763"/>
      <c r="AJ38" s="763"/>
      <c r="AK38" s="763"/>
      <c r="AL38" s="764">
        <v>
100</v>
      </c>
      <c r="AM38" s="750"/>
      <c r="AN38" s="750"/>
      <c r="AO38" s="765"/>
      <c r="AQ38" s="756" t="s">
        <v>
334</v>
      </c>
      <c r="AR38" s="757"/>
      <c r="AS38" s="757"/>
      <c r="AT38" s="757"/>
      <c r="AU38" s="757"/>
      <c r="AV38" s="757"/>
      <c r="AW38" s="757"/>
      <c r="AX38" s="757"/>
      <c r="AY38" s="758"/>
      <c r="AZ38" s="679" t="s">
        <v>
125</v>
      </c>
      <c r="BA38" s="680"/>
      <c r="BB38" s="680"/>
      <c r="BC38" s="680"/>
      <c r="BD38" s="715"/>
      <c r="BE38" s="715"/>
      <c r="BF38" s="738"/>
      <c r="BG38" s="694" t="s">
        <v>
335</v>
      </c>
      <c r="BH38" s="695"/>
      <c r="BI38" s="695"/>
      <c r="BJ38" s="695"/>
      <c r="BK38" s="695"/>
      <c r="BL38" s="695"/>
      <c r="BM38" s="695"/>
      <c r="BN38" s="695"/>
      <c r="BO38" s="695"/>
      <c r="BP38" s="695"/>
      <c r="BQ38" s="695"/>
      <c r="BR38" s="695"/>
      <c r="BS38" s="695"/>
      <c r="BT38" s="695"/>
      <c r="BU38" s="696"/>
      <c r="BV38" s="679">
        <v>
4259</v>
      </c>
      <c r="BW38" s="680"/>
      <c r="BX38" s="680"/>
      <c r="BY38" s="680"/>
      <c r="BZ38" s="680"/>
      <c r="CA38" s="680"/>
      <c r="CB38" s="689"/>
      <c r="CD38" s="694" t="s">
        <v>
336</v>
      </c>
      <c r="CE38" s="695"/>
      <c r="CF38" s="695"/>
      <c r="CG38" s="695"/>
      <c r="CH38" s="695"/>
      <c r="CI38" s="695"/>
      <c r="CJ38" s="695"/>
      <c r="CK38" s="695"/>
      <c r="CL38" s="695"/>
      <c r="CM38" s="695"/>
      <c r="CN38" s="695"/>
      <c r="CO38" s="695"/>
      <c r="CP38" s="695"/>
      <c r="CQ38" s="696"/>
      <c r="CR38" s="679">
        <v>
1076158</v>
      </c>
      <c r="CS38" s="680"/>
      <c r="CT38" s="680"/>
      <c r="CU38" s="680"/>
      <c r="CV38" s="680"/>
      <c r="CW38" s="680"/>
      <c r="CX38" s="680"/>
      <c r="CY38" s="681"/>
      <c r="CZ38" s="684">
        <v>
12.3</v>
      </c>
      <c r="DA38" s="713"/>
      <c r="DB38" s="713"/>
      <c r="DC38" s="717"/>
      <c r="DD38" s="688">
        <v>
767222</v>
      </c>
      <c r="DE38" s="680"/>
      <c r="DF38" s="680"/>
      <c r="DG38" s="680"/>
      <c r="DH38" s="680"/>
      <c r="DI38" s="680"/>
      <c r="DJ38" s="680"/>
      <c r="DK38" s="681"/>
      <c r="DL38" s="688">
        <v>
625176</v>
      </c>
      <c r="DM38" s="680"/>
      <c r="DN38" s="680"/>
      <c r="DO38" s="680"/>
      <c r="DP38" s="680"/>
      <c r="DQ38" s="680"/>
      <c r="DR38" s="680"/>
      <c r="DS38" s="680"/>
      <c r="DT38" s="680"/>
      <c r="DU38" s="680"/>
      <c r="DV38" s="681"/>
      <c r="DW38" s="684">
        <v>
14.3</v>
      </c>
      <c r="DX38" s="713"/>
      <c r="DY38" s="713"/>
      <c r="DZ38" s="713"/>
      <c r="EA38" s="713"/>
      <c r="EB38" s="713"/>
      <c r="EC38" s="714"/>
    </row>
    <row r="39" spans="2:133" ht="11.25" customHeight="1" x14ac:dyDescent="0.2">
      <c r="AQ39" s="756" t="s">
        <v>
337</v>
      </c>
      <c r="AR39" s="757"/>
      <c r="AS39" s="757"/>
      <c r="AT39" s="757"/>
      <c r="AU39" s="757"/>
      <c r="AV39" s="757"/>
      <c r="AW39" s="757"/>
      <c r="AX39" s="757"/>
      <c r="AY39" s="758"/>
      <c r="AZ39" s="679" t="s">
        <v>
238</v>
      </c>
      <c r="BA39" s="680"/>
      <c r="BB39" s="680"/>
      <c r="BC39" s="680"/>
      <c r="BD39" s="715"/>
      <c r="BE39" s="715"/>
      <c r="BF39" s="738"/>
      <c r="BG39" s="770" t="s">
        <v>
338</v>
      </c>
      <c r="BH39" s="771"/>
      <c r="BI39" s="771"/>
      <c r="BJ39" s="771"/>
      <c r="BK39" s="771"/>
      <c r="BL39" s="235"/>
      <c r="BM39" s="695" t="s">
        <v>
339</v>
      </c>
      <c r="BN39" s="695"/>
      <c r="BO39" s="695"/>
      <c r="BP39" s="695"/>
      <c r="BQ39" s="695"/>
      <c r="BR39" s="695"/>
      <c r="BS39" s="695"/>
      <c r="BT39" s="695"/>
      <c r="BU39" s="696"/>
      <c r="BV39" s="679">
        <v>
81</v>
      </c>
      <c r="BW39" s="680"/>
      <c r="BX39" s="680"/>
      <c r="BY39" s="680"/>
      <c r="BZ39" s="680"/>
      <c r="CA39" s="680"/>
      <c r="CB39" s="689"/>
      <c r="CD39" s="694" t="s">
        <v>
340</v>
      </c>
      <c r="CE39" s="695"/>
      <c r="CF39" s="695"/>
      <c r="CG39" s="695"/>
      <c r="CH39" s="695"/>
      <c r="CI39" s="695"/>
      <c r="CJ39" s="695"/>
      <c r="CK39" s="695"/>
      <c r="CL39" s="695"/>
      <c r="CM39" s="695"/>
      <c r="CN39" s="695"/>
      <c r="CO39" s="695"/>
      <c r="CP39" s="695"/>
      <c r="CQ39" s="696"/>
      <c r="CR39" s="679">
        <v>
288420</v>
      </c>
      <c r="CS39" s="715"/>
      <c r="CT39" s="715"/>
      <c r="CU39" s="715"/>
      <c r="CV39" s="715"/>
      <c r="CW39" s="715"/>
      <c r="CX39" s="715"/>
      <c r="CY39" s="716"/>
      <c r="CZ39" s="684">
        <v>
3.3</v>
      </c>
      <c r="DA39" s="713"/>
      <c r="DB39" s="713"/>
      <c r="DC39" s="717"/>
      <c r="DD39" s="688">
        <v>
287998</v>
      </c>
      <c r="DE39" s="715"/>
      <c r="DF39" s="715"/>
      <c r="DG39" s="715"/>
      <c r="DH39" s="715"/>
      <c r="DI39" s="715"/>
      <c r="DJ39" s="715"/>
      <c r="DK39" s="716"/>
      <c r="DL39" s="688" t="s">
        <v>
125</v>
      </c>
      <c r="DM39" s="715"/>
      <c r="DN39" s="715"/>
      <c r="DO39" s="715"/>
      <c r="DP39" s="715"/>
      <c r="DQ39" s="715"/>
      <c r="DR39" s="715"/>
      <c r="DS39" s="715"/>
      <c r="DT39" s="715"/>
      <c r="DU39" s="715"/>
      <c r="DV39" s="716"/>
      <c r="DW39" s="684" t="s">
        <v>
125</v>
      </c>
      <c r="DX39" s="713"/>
      <c r="DY39" s="713"/>
      <c r="DZ39" s="713"/>
      <c r="EA39" s="713"/>
      <c r="EB39" s="713"/>
      <c r="EC39" s="714"/>
    </row>
    <row r="40" spans="2:133" ht="11.25" customHeight="1" x14ac:dyDescent="0.2">
      <c r="AQ40" s="756" t="s">
        <v>
341</v>
      </c>
      <c r="AR40" s="757"/>
      <c r="AS40" s="757"/>
      <c r="AT40" s="757"/>
      <c r="AU40" s="757"/>
      <c r="AV40" s="757"/>
      <c r="AW40" s="757"/>
      <c r="AX40" s="757"/>
      <c r="AY40" s="758"/>
      <c r="AZ40" s="679">
        <v>
219273</v>
      </c>
      <c r="BA40" s="680"/>
      <c r="BB40" s="680"/>
      <c r="BC40" s="680"/>
      <c r="BD40" s="715"/>
      <c r="BE40" s="715"/>
      <c r="BF40" s="738"/>
      <c r="BG40" s="770"/>
      <c r="BH40" s="771"/>
      <c r="BI40" s="771"/>
      <c r="BJ40" s="771"/>
      <c r="BK40" s="771"/>
      <c r="BL40" s="235"/>
      <c r="BM40" s="695" t="s">
        <v>
342</v>
      </c>
      <c r="BN40" s="695"/>
      <c r="BO40" s="695"/>
      <c r="BP40" s="695"/>
      <c r="BQ40" s="695"/>
      <c r="BR40" s="695"/>
      <c r="BS40" s="695"/>
      <c r="BT40" s="695"/>
      <c r="BU40" s="696"/>
      <c r="BV40" s="679" t="s">
        <v>
125</v>
      </c>
      <c r="BW40" s="680"/>
      <c r="BX40" s="680"/>
      <c r="BY40" s="680"/>
      <c r="BZ40" s="680"/>
      <c r="CA40" s="680"/>
      <c r="CB40" s="689"/>
      <c r="CD40" s="694" t="s">
        <v>
343</v>
      </c>
      <c r="CE40" s="695"/>
      <c r="CF40" s="695"/>
      <c r="CG40" s="695"/>
      <c r="CH40" s="695"/>
      <c r="CI40" s="695"/>
      <c r="CJ40" s="695"/>
      <c r="CK40" s="695"/>
      <c r="CL40" s="695"/>
      <c r="CM40" s="695"/>
      <c r="CN40" s="695"/>
      <c r="CO40" s="695"/>
      <c r="CP40" s="695"/>
      <c r="CQ40" s="696"/>
      <c r="CR40" s="679">
        <v>
4000</v>
      </c>
      <c r="CS40" s="680"/>
      <c r="CT40" s="680"/>
      <c r="CU40" s="680"/>
      <c r="CV40" s="680"/>
      <c r="CW40" s="680"/>
      <c r="CX40" s="680"/>
      <c r="CY40" s="681"/>
      <c r="CZ40" s="684">
        <v>
0</v>
      </c>
      <c r="DA40" s="713"/>
      <c r="DB40" s="713"/>
      <c r="DC40" s="717"/>
      <c r="DD40" s="688" t="s">
        <v>
125</v>
      </c>
      <c r="DE40" s="680"/>
      <c r="DF40" s="680"/>
      <c r="DG40" s="680"/>
      <c r="DH40" s="680"/>
      <c r="DI40" s="680"/>
      <c r="DJ40" s="680"/>
      <c r="DK40" s="681"/>
      <c r="DL40" s="688" t="s">
        <v>
125</v>
      </c>
      <c r="DM40" s="680"/>
      <c r="DN40" s="680"/>
      <c r="DO40" s="680"/>
      <c r="DP40" s="680"/>
      <c r="DQ40" s="680"/>
      <c r="DR40" s="680"/>
      <c r="DS40" s="680"/>
      <c r="DT40" s="680"/>
      <c r="DU40" s="680"/>
      <c r="DV40" s="681"/>
      <c r="DW40" s="684" t="s">
        <v>
238</v>
      </c>
      <c r="DX40" s="713"/>
      <c r="DY40" s="713"/>
      <c r="DZ40" s="713"/>
      <c r="EA40" s="713"/>
      <c r="EB40" s="713"/>
      <c r="EC40" s="714"/>
    </row>
    <row r="41" spans="2:133" ht="11.25" customHeight="1" x14ac:dyDescent="0.2">
      <c r="AQ41" s="766" t="s">
        <v>
344</v>
      </c>
      <c r="AR41" s="767"/>
      <c r="AS41" s="767"/>
      <c r="AT41" s="767"/>
      <c r="AU41" s="767"/>
      <c r="AV41" s="767"/>
      <c r="AW41" s="767"/>
      <c r="AX41" s="767"/>
      <c r="AY41" s="768"/>
      <c r="AZ41" s="759">
        <v>
471094</v>
      </c>
      <c r="BA41" s="760"/>
      <c r="BB41" s="760"/>
      <c r="BC41" s="760"/>
      <c r="BD41" s="749"/>
      <c r="BE41" s="749"/>
      <c r="BF41" s="751"/>
      <c r="BG41" s="772"/>
      <c r="BH41" s="773"/>
      <c r="BI41" s="773"/>
      <c r="BJ41" s="773"/>
      <c r="BK41" s="773"/>
      <c r="BL41" s="236"/>
      <c r="BM41" s="704" t="s">
        <v>
345</v>
      </c>
      <c r="BN41" s="704"/>
      <c r="BO41" s="704"/>
      <c r="BP41" s="704"/>
      <c r="BQ41" s="704"/>
      <c r="BR41" s="704"/>
      <c r="BS41" s="704"/>
      <c r="BT41" s="704"/>
      <c r="BU41" s="705"/>
      <c r="BV41" s="759">
        <v>
307</v>
      </c>
      <c r="BW41" s="760"/>
      <c r="BX41" s="760"/>
      <c r="BY41" s="760"/>
      <c r="BZ41" s="760"/>
      <c r="CA41" s="760"/>
      <c r="CB41" s="769"/>
      <c r="CD41" s="694" t="s">
        <v>
346</v>
      </c>
      <c r="CE41" s="695"/>
      <c r="CF41" s="695"/>
      <c r="CG41" s="695"/>
      <c r="CH41" s="695"/>
      <c r="CI41" s="695"/>
      <c r="CJ41" s="695"/>
      <c r="CK41" s="695"/>
      <c r="CL41" s="695"/>
      <c r="CM41" s="695"/>
      <c r="CN41" s="695"/>
      <c r="CO41" s="695"/>
      <c r="CP41" s="695"/>
      <c r="CQ41" s="696"/>
      <c r="CR41" s="679" t="s">
        <v>
125</v>
      </c>
      <c r="CS41" s="715"/>
      <c r="CT41" s="715"/>
      <c r="CU41" s="715"/>
      <c r="CV41" s="715"/>
      <c r="CW41" s="715"/>
      <c r="CX41" s="715"/>
      <c r="CY41" s="716"/>
      <c r="CZ41" s="684" t="s">
        <v>
125</v>
      </c>
      <c r="DA41" s="713"/>
      <c r="DB41" s="713"/>
      <c r="DC41" s="717"/>
      <c r="DD41" s="688" t="s">
        <v>
125</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
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
348</v>
      </c>
      <c r="CE42" s="677"/>
      <c r="CF42" s="677"/>
      <c r="CG42" s="677"/>
      <c r="CH42" s="677"/>
      <c r="CI42" s="677"/>
      <c r="CJ42" s="677"/>
      <c r="CK42" s="677"/>
      <c r="CL42" s="677"/>
      <c r="CM42" s="677"/>
      <c r="CN42" s="677"/>
      <c r="CO42" s="677"/>
      <c r="CP42" s="677"/>
      <c r="CQ42" s="678"/>
      <c r="CR42" s="679">
        <v>
546562</v>
      </c>
      <c r="CS42" s="680"/>
      <c r="CT42" s="680"/>
      <c r="CU42" s="680"/>
      <c r="CV42" s="680"/>
      <c r="CW42" s="680"/>
      <c r="CX42" s="680"/>
      <c r="CY42" s="681"/>
      <c r="CZ42" s="684">
        <v>
6.3</v>
      </c>
      <c r="DA42" s="685"/>
      <c r="DB42" s="685"/>
      <c r="DC42" s="780"/>
      <c r="DD42" s="688">
        <v>
78104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
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
350</v>
      </c>
      <c r="CE43" s="677"/>
      <c r="CF43" s="677"/>
      <c r="CG43" s="677"/>
      <c r="CH43" s="677"/>
      <c r="CI43" s="677"/>
      <c r="CJ43" s="677"/>
      <c r="CK43" s="677"/>
      <c r="CL43" s="677"/>
      <c r="CM43" s="677"/>
      <c r="CN43" s="677"/>
      <c r="CO43" s="677"/>
      <c r="CP43" s="677"/>
      <c r="CQ43" s="678"/>
      <c r="CR43" s="679">
        <v>
10479</v>
      </c>
      <c r="CS43" s="715"/>
      <c r="CT43" s="715"/>
      <c r="CU43" s="715"/>
      <c r="CV43" s="715"/>
      <c r="CW43" s="715"/>
      <c r="CX43" s="715"/>
      <c r="CY43" s="716"/>
      <c r="CZ43" s="684">
        <v>
0.1</v>
      </c>
      <c r="DA43" s="713"/>
      <c r="DB43" s="713"/>
      <c r="DC43" s="717"/>
      <c r="DD43" s="688">
        <v>
10479</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
351</v>
      </c>
      <c r="CD44" s="791" t="s">
        <v>
302</v>
      </c>
      <c r="CE44" s="792"/>
      <c r="CF44" s="676" t="s">
        <v>
352</v>
      </c>
      <c r="CG44" s="677"/>
      <c r="CH44" s="677"/>
      <c r="CI44" s="677"/>
      <c r="CJ44" s="677"/>
      <c r="CK44" s="677"/>
      <c r="CL44" s="677"/>
      <c r="CM44" s="677"/>
      <c r="CN44" s="677"/>
      <c r="CO44" s="677"/>
      <c r="CP44" s="677"/>
      <c r="CQ44" s="678"/>
      <c r="CR44" s="679">
        <v>
539636</v>
      </c>
      <c r="CS44" s="680"/>
      <c r="CT44" s="680"/>
      <c r="CU44" s="680"/>
      <c r="CV44" s="680"/>
      <c r="CW44" s="680"/>
      <c r="CX44" s="680"/>
      <c r="CY44" s="681"/>
      <c r="CZ44" s="684">
        <v>
6.2</v>
      </c>
      <c r="DA44" s="685"/>
      <c r="DB44" s="685"/>
      <c r="DC44" s="780"/>
      <c r="DD44" s="688">
        <v>
71178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
353</v>
      </c>
      <c r="CG45" s="677"/>
      <c r="CH45" s="677"/>
      <c r="CI45" s="677"/>
      <c r="CJ45" s="677"/>
      <c r="CK45" s="677"/>
      <c r="CL45" s="677"/>
      <c r="CM45" s="677"/>
      <c r="CN45" s="677"/>
      <c r="CO45" s="677"/>
      <c r="CP45" s="677"/>
      <c r="CQ45" s="678"/>
      <c r="CR45" s="679">
        <v>
82994</v>
      </c>
      <c r="CS45" s="715"/>
      <c r="CT45" s="715"/>
      <c r="CU45" s="715"/>
      <c r="CV45" s="715"/>
      <c r="CW45" s="715"/>
      <c r="CX45" s="715"/>
      <c r="CY45" s="716"/>
      <c r="CZ45" s="684">
        <v>
1</v>
      </c>
      <c r="DA45" s="713"/>
      <c r="DB45" s="713"/>
      <c r="DC45" s="717"/>
      <c r="DD45" s="688">
        <v>
541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
354</v>
      </c>
      <c r="CG46" s="677"/>
      <c r="CH46" s="677"/>
      <c r="CI46" s="677"/>
      <c r="CJ46" s="677"/>
      <c r="CK46" s="677"/>
      <c r="CL46" s="677"/>
      <c r="CM46" s="677"/>
      <c r="CN46" s="677"/>
      <c r="CO46" s="677"/>
      <c r="CP46" s="677"/>
      <c r="CQ46" s="678"/>
      <c r="CR46" s="679">
        <v>
453594</v>
      </c>
      <c r="CS46" s="680"/>
      <c r="CT46" s="680"/>
      <c r="CU46" s="680"/>
      <c r="CV46" s="680"/>
      <c r="CW46" s="680"/>
      <c r="CX46" s="680"/>
      <c r="CY46" s="681"/>
      <c r="CZ46" s="684">
        <v>
5.2</v>
      </c>
      <c r="DA46" s="685"/>
      <c r="DB46" s="685"/>
      <c r="DC46" s="780"/>
      <c r="DD46" s="688">
        <v>
69794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
355</v>
      </c>
      <c r="CG47" s="677"/>
      <c r="CH47" s="677"/>
      <c r="CI47" s="677"/>
      <c r="CJ47" s="677"/>
      <c r="CK47" s="677"/>
      <c r="CL47" s="677"/>
      <c r="CM47" s="677"/>
      <c r="CN47" s="677"/>
      <c r="CO47" s="677"/>
      <c r="CP47" s="677"/>
      <c r="CQ47" s="678"/>
      <c r="CR47" s="679">
        <v>
6926</v>
      </c>
      <c r="CS47" s="715"/>
      <c r="CT47" s="715"/>
      <c r="CU47" s="715"/>
      <c r="CV47" s="715"/>
      <c r="CW47" s="715"/>
      <c r="CX47" s="715"/>
      <c r="CY47" s="716"/>
      <c r="CZ47" s="684">
        <v>
0.1</v>
      </c>
      <c r="DA47" s="713"/>
      <c r="DB47" s="713"/>
      <c r="DC47" s="717"/>
      <c r="DD47" s="688">
        <v>
6926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
356</v>
      </c>
      <c r="CG48" s="677"/>
      <c r="CH48" s="677"/>
      <c r="CI48" s="677"/>
      <c r="CJ48" s="677"/>
      <c r="CK48" s="677"/>
      <c r="CL48" s="677"/>
      <c r="CM48" s="677"/>
      <c r="CN48" s="677"/>
      <c r="CO48" s="677"/>
      <c r="CP48" s="677"/>
      <c r="CQ48" s="678"/>
      <c r="CR48" s="679" t="s">
        <v>
238</v>
      </c>
      <c r="CS48" s="680"/>
      <c r="CT48" s="680"/>
      <c r="CU48" s="680"/>
      <c r="CV48" s="680"/>
      <c r="CW48" s="680"/>
      <c r="CX48" s="680"/>
      <c r="CY48" s="681"/>
      <c r="CZ48" s="684" t="s">
        <v>
125</v>
      </c>
      <c r="DA48" s="685"/>
      <c r="DB48" s="685"/>
      <c r="DC48" s="780"/>
      <c r="DD48" s="688" t="s">
        <v>
238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
357</v>
      </c>
      <c r="CE49" s="725"/>
      <c r="CF49" s="725"/>
      <c r="CG49" s="725"/>
      <c r="CH49" s="725"/>
      <c r="CI49" s="725"/>
      <c r="CJ49" s="725"/>
      <c r="CK49" s="725"/>
      <c r="CL49" s="725"/>
      <c r="CM49" s="725"/>
      <c r="CN49" s="725"/>
      <c r="CO49" s="725"/>
      <c r="CP49" s="725"/>
      <c r="CQ49" s="726"/>
      <c r="CR49" s="759">
        <v>
8717506</v>
      </c>
      <c r="CS49" s="749"/>
      <c r="CT49" s="749"/>
      <c r="CU49" s="749"/>
      <c r="CV49" s="749"/>
      <c r="CW49" s="749"/>
      <c r="CX49" s="749"/>
      <c r="CY49" s="781"/>
      <c r="CZ49" s="764">
        <v>
100</v>
      </c>
      <c r="DA49" s="782"/>
      <c r="DB49" s="782"/>
      <c r="DC49" s="783"/>
      <c r="DD49" s="784">
        <v>
5520080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dHG5WvC6/tlQ2ZFCwU2EYoDL+Jzlb+ry0m39tAUFLFb0Kbf2vq/cPjp7zhi4MgXq5vtoVj2psKceqP/5E9wDYQ==" saltValue="ezmdzzmDqlJHEwCzcn9hw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
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
359</v>
      </c>
      <c r="DK2" s="827"/>
      <c r="DL2" s="827"/>
      <c r="DM2" s="827"/>
      <c r="DN2" s="827"/>
      <c r="DO2" s="828"/>
      <c r="DP2" s="249"/>
      <c r="DQ2" s="826" t="s">
        <v>
360</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
361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
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
363</v>
      </c>
      <c r="B5" s="821"/>
      <c r="C5" s="821"/>
      <c r="D5" s="821"/>
      <c r="E5" s="821"/>
      <c r="F5" s="821"/>
      <c r="G5" s="821"/>
      <c r="H5" s="821"/>
      <c r="I5" s="821"/>
      <c r="J5" s="821"/>
      <c r="K5" s="821"/>
      <c r="L5" s="821"/>
      <c r="M5" s="821"/>
      <c r="N5" s="821"/>
      <c r="O5" s="821"/>
      <c r="P5" s="822"/>
      <c r="Q5" s="797" t="s">
        <v>
364</v>
      </c>
      <c r="R5" s="798"/>
      <c r="S5" s="798"/>
      <c r="T5" s="798"/>
      <c r="U5" s="799"/>
      <c r="V5" s="797" t="s">
        <v>
365</v>
      </c>
      <c r="W5" s="798"/>
      <c r="X5" s="798"/>
      <c r="Y5" s="798"/>
      <c r="Z5" s="799"/>
      <c r="AA5" s="797" t="s">
        <v>
366</v>
      </c>
      <c r="AB5" s="798"/>
      <c r="AC5" s="798"/>
      <c r="AD5" s="798"/>
      <c r="AE5" s="798"/>
      <c r="AF5" s="830" t="s">
        <v>
367</v>
      </c>
      <c r="AG5" s="798"/>
      <c r="AH5" s="798"/>
      <c r="AI5" s="798"/>
      <c r="AJ5" s="809"/>
      <c r="AK5" s="798" t="s">
        <v>
368</v>
      </c>
      <c r="AL5" s="798"/>
      <c r="AM5" s="798"/>
      <c r="AN5" s="798"/>
      <c r="AO5" s="799"/>
      <c r="AP5" s="797" t="s">
        <v>
369</v>
      </c>
      <c r="AQ5" s="798"/>
      <c r="AR5" s="798"/>
      <c r="AS5" s="798"/>
      <c r="AT5" s="799"/>
      <c r="AU5" s="797" t="s">
        <v>
370</v>
      </c>
      <c r="AV5" s="798"/>
      <c r="AW5" s="798"/>
      <c r="AX5" s="798"/>
      <c r="AY5" s="809"/>
      <c r="AZ5" s="256"/>
      <c r="BA5" s="256"/>
      <c r="BB5" s="256"/>
      <c r="BC5" s="256"/>
      <c r="BD5" s="256"/>
      <c r="BE5" s="257"/>
      <c r="BF5" s="257"/>
      <c r="BG5" s="257"/>
      <c r="BH5" s="257"/>
      <c r="BI5" s="257"/>
      <c r="BJ5" s="257"/>
      <c r="BK5" s="257"/>
      <c r="BL5" s="257"/>
      <c r="BM5" s="257"/>
      <c r="BN5" s="257"/>
      <c r="BO5" s="257"/>
      <c r="BP5" s="257"/>
      <c r="BQ5" s="820" t="s">
        <v>
371</v>
      </c>
      <c r="BR5" s="821"/>
      <c r="BS5" s="821"/>
      <c r="BT5" s="821"/>
      <c r="BU5" s="821"/>
      <c r="BV5" s="821"/>
      <c r="BW5" s="821"/>
      <c r="BX5" s="821"/>
      <c r="BY5" s="821"/>
      <c r="BZ5" s="821"/>
      <c r="CA5" s="821"/>
      <c r="CB5" s="821"/>
      <c r="CC5" s="821"/>
      <c r="CD5" s="821"/>
      <c r="CE5" s="821"/>
      <c r="CF5" s="821"/>
      <c r="CG5" s="822"/>
      <c r="CH5" s="797" t="s">
        <v>
372</v>
      </c>
      <c r="CI5" s="798"/>
      <c r="CJ5" s="798"/>
      <c r="CK5" s="798"/>
      <c r="CL5" s="799"/>
      <c r="CM5" s="797" t="s">
        <v>
373</v>
      </c>
      <c r="CN5" s="798"/>
      <c r="CO5" s="798"/>
      <c r="CP5" s="798"/>
      <c r="CQ5" s="799"/>
      <c r="CR5" s="797" t="s">
        <v>
374</v>
      </c>
      <c r="CS5" s="798"/>
      <c r="CT5" s="798"/>
      <c r="CU5" s="798"/>
      <c r="CV5" s="799"/>
      <c r="CW5" s="797" t="s">
        <v>
375</v>
      </c>
      <c r="CX5" s="798"/>
      <c r="CY5" s="798"/>
      <c r="CZ5" s="798"/>
      <c r="DA5" s="799"/>
      <c r="DB5" s="797" t="s">
        <v>
376</v>
      </c>
      <c r="DC5" s="798"/>
      <c r="DD5" s="798"/>
      <c r="DE5" s="798"/>
      <c r="DF5" s="799"/>
      <c r="DG5" s="803" t="s">
        <v>
377</v>
      </c>
      <c r="DH5" s="804"/>
      <c r="DI5" s="804"/>
      <c r="DJ5" s="804"/>
      <c r="DK5" s="805"/>
      <c r="DL5" s="803" t="s">
        <v>
378</v>
      </c>
      <c r="DM5" s="804"/>
      <c r="DN5" s="804"/>
      <c r="DO5" s="804"/>
      <c r="DP5" s="805"/>
      <c r="DQ5" s="797" t="s">
        <v>
379</v>
      </c>
      <c r="DR5" s="798"/>
      <c r="DS5" s="798"/>
      <c r="DT5" s="798"/>
      <c r="DU5" s="799"/>
      <c r="DV5" s="797" t="s">
        <v>
370</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
1</v>
      </c>
      <c r="B7" s="811" t="s">
        <v>
380</v>
      </c>
      <c r="C7" s="812"/>
      <c r="D7" s="812"/>
      <c r="E7" s="812"/>
      <c r="F7" s="812"/>
      <c r="G7" s="812"/>
      <c r="H7" s="812"/>
      <c r="I7" s="812"/>
      <c r="J7" s="812"/>
      <c r="K7" s="812"/>
      <c r="L7" s="812"/>
      <c r="M7" s="812"/>
      <c r="N7" s="812"/>
      <c r="O7" s="812"/>
      <c r="P7" s="813"/>
      <c r="Q7" s="814">
        <v>
8951</v>
      </c>
      <c r="R7" s="815"/>
      <c r="S7" s="815"/>
      <c r="T7" s="815"/>
      <c r="U7" s="815"/>
      <c r="V7" s="815">
        <v>
8718</v>
      </c>
      <c r="W7" s="815"/>
      <c r="X7" s="815"/>
      <c r="Y7" s="815"/>
      <c r="Z7" s="815"/>
      <c r="AA7" s="815">
        <v>
233</v>
      </c>
      <c r="AB7" s="815"/>
      <c r="AC7" s="815"/>
      <c r="AD7" s="815"/>
      <c r="AE7" s="816"/>
      <c r="AF7" s="817">
        <v>
233</v>
      </c>
      <c r="AG7" s="818"/>
      <c r="AH7" s="818"/>
      <c r="AI7" s="818"/>
      <c r="AJ7" s="819"/>
      <c r="AK7" s="854">
        <v>
14</v>
      </c>
      <c r="AL7" s="855"/>
      <c r="AM7" s="855"/>
      <c r="AN7" s="855"/>
      <c r="AO7" s="855"/>
      <c r="AP7" s="855">
        <v>
5879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
1</v>
      </c>
      <c r="BR7" s="260" t="s">
        <v>
570</v>
      </c>
      <c r="BS7" s="858" t="s">
        <v>
568</v>
      </c>
      <c r="BT7" s="859"/>
      <c r="BU7" s="859"/>
      <c r="BV7" s="859"/>
      <c r="BW7" s="859"/>
      <c r="BX7" s="859"/>
      <c r="BY7" s="859"/>
      <c r="BZ7" s="859"/>
      <c r="CA7" s="859"/>
      <c r="CB7" s="859"/>
      <c r="CC7" s="859"/>
      <c r="CD7" s="859"/>
      <c r="CE7" s="859"/>
      <c r="CF7" s="859"/>
      <c r="CG7" s="860"/>
      <c r="CH7" s="851">
        <v>
0</v>
      </c>
      <c r="CI7" s="852"/>
      <c r="CJ7" s="852"/>
      <c r="CK7" s="852"/>
      <c r="CL7" s="853"/>
      <c r="CM7" s="851">
        <v>
21</v>
      </c>
      <c r="CN7" s="852"/>
      <c r="CO7" s="852"/>
      <c r="CP7" s="852"/>
      <c r="CQ7" s="853"/>
      <c r="CR7" s="851">
        <v>
5</v>
      </c>
      <c r="CS7" s="852"/>
      <c r="CT7" s="852"/>
      <c r="CU7" s="852"/>
      <c r="CV7" s="853"/>
      <c r="CW7" s="851" t="s">
        <v>
571</v>
      </c>
      <c r="CX7" s="852"/>
      <c r="CY7" s="852"/>
      <c r="CZ7" s="852"/>
      <c r="DA7" s="853"/>
      <c r="DB7" s="851" t="s">
        <v>
571</v>
      </c>
      <c r="DC7" s="852"/>
      <c r="DD7" s="852"/>
      <c r="DE7" s="852"/>
      <c r="DF7" s="853"/>
      <c r="DG7" s="851" t="s">
        <v>
571</v>
      </c>
      <c r="DH7" s="852"/>
      <c r="DI7" s="852"/>
      <c r="DJ7" s="852"/>
      <c r="DK7" s="853"/>
      <c r="DL7" s="851" t="s">
        <v>
571</v>
      </c>
      <c r="DM7" s="852"/>
      <c r="DN7" s="852"/>
      <c r="DO7" s="852"/>
      <c r="DP7" s="853"/>
      <c r="DQ7" s="851" t="s">
        <v>
571</v>
      </c>
      <c r="DR7" s="852"/>
      <c r="DS7" s="852"/>
      <c r="DT7" s="852"/>
      <c r="DU7" s="853"/>
      <c r="DV7" s="832"/>
      <c r="DW7" s="833"/>
      <c r="DX7" s="833"/>
      <c r="DY7" s="833"/>
      <c r="DZ7" s="834"/>
      <c r="EA7" s="254"/>
    </row>
    <row r="8" spans="1:131" s="255" customFormat="1" ht="26.25" customHeight="1" x14ac:dyDescent="0.2">
      <c r="A8" s="261">
        <v>
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
2</v>
      </c>
      <c r="BR8" s="263"/>
      <c r="BS8" s="848" t="s">
        <v>
569</v>
      </c>
      <c r="BT8" s="849"/>
      <c r="BU8" s="849"/>
      <c r="BV8" s="849"/>
      <c r="BW8" s="849"/>
      <c r="BX8" s="849"/>
      <c r="BY8" s="849"/>
      <c r="BZ8" s="849"/>
      <c r="CA8" s="849"/>
      <c r="CB8" s="849"/>
      <c r="CC8" s="849"/>
      <c r="CD8" s="849"/>
      <c r="CE8" s="849"/>
      <c r="CF8" s="849"/>
      <c r="CG8" s="850"/>
      <c r="CH8" s="861">
        <v>
5</v>
      </c>
      <c r="CI8" s="862"/>
      <c r="CJ8" s="862"/>
      <c r="CK8" s="862"/>
      <c r="CL8" s="863"/>
      <c r="CM8" s="861">
        <v>
12</v>
      </c>
      <c r="CN8" s="862"/>
      <c r="CO8" s="862"/>
      <c r="CP8" s="862"/>
      <c r="CQ8" s="863"/>
      <c r="CR8" s="861">
        <v>
1</v>
      </c>
      <c r="CS8" s="862"/>
      <c r="CT8" s="862"/>
      <c r="CU8" s="862"/>
      <c r="CV8" s="863"/>
      <c r="CW8" s="861">
        <v>
43</v>
      </c>
      <c r="CX8" s="862"/>
      <c r="CY8" s="862"/>
      <c r="CZ8" s="862"/>
      <c r="DA8" s="863"/>
      <c r="DB8" s="861" t="s">
        <v>
571</v>
      </c>
      <c r="DC8" s="862"/>
      <c r="DD8" s="862"/>
      <c r="DE8" s="862"/>
      <c r="DF8" s="863"/>
      <c r="DG8" s="861" t="s">
        <v>
571</v>
      </c>
      <c r="DH8" s="862"/>
      <c r="DI8" s="862"/>
      <c r="DJ8" s="862"/>
      <c r="DK8" s="863"/>
      <c r="DL8" s="861" t="s">
        <v>
571</v>
      </c>
      <c r="DM8" s="862"/>
      <c r="DN8" s="862"/>
      <c r="DO8" s="862"/>
      <c r="DP8" s="863"/>
      <c r="DQ8" s="861" t="s">
        <v>
571</v>
      </c>
      <c r="DR8" s="862"/>
      <c r="DS8" s="862"/>
      <c r="DT8" s="862"/>
      <c r="DU8" s="863"/>
      <c r="DV8" s="864"/>
      <c r="DW8" s="865"/>
      <c r="DX8" s="865"/>
      <c r="DY8" s="865"/>
      <c r="DZ8" s="866"/>
      <c r="EA8" s="254"/>
    </row>
    <row r="9" spans="1:131" s="255" customFormat="1" ht="26.25" customHeight="1" x14ac:dyDescent="0.2">
      <c r="A9" s="261">
        <v>
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
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2">
      <c r="A10" s="261">
        <v>
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
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
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
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
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
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
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
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
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
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
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
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
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
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
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
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
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
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
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
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
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
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
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
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
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
381</v>
      </c>
      <c r="BA22" s="886"/>
      <c r="BB22" s="886"/>
      <c r="BC22" s="886"/>
      <c r="BD22" s="887"/>
      <c r="BE22" s="253"/>
      <c r="BF22" s="253"/>
      <c r="BG22" s="253"/>
      <c r="BH22" s="253"/>
      <c r="BI22" s="253"/>
      <c r="BJ22" s="253"/>
      <c r="BK22" s="253"/>
      <c r="BL22" s="253"/>
      <c r="BM22" s="253"/>
      <c r="BN22" s="253"/>
      <c r="BO22" s="253"/>
      <c r="BP22" s="253"/>
      <c r="BQ22" s="262">
        <v>
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
382</v>
      </c>
      <c r="B23" s="870" t="s">
        <v>
383</v>
      </c>
      <c r="C23" s="871"/>
      <c r="D23" s="871"/>
      <c r="E23" s="871"/>
      <c r="F23" s="871"/>
      <c r="G23" s="871"/>
      <c r="H23" s="871"/>
      <c r="I23" s="871"/>
      <c r="J23" s="871"/>
      <c r="K23" s="871"/>
      <c r="L23" s="871"/>
      <c r="M23" s="871"/>
      <c r="N23" s="871"/>
      <c r="O23" s="871"/>
      <c r="P23" s="872"/>
      <c r="Q23" s="873">
        <v>
8951</v>
      </c>
      <c r="R23" s="874"/>
      <c r="S23" s="874"/>
      <c r="T23" s="874"/>
      <c r="U23" s="874"/>
      <c r="V23" s="874">
        <v>
8718</v>
      </c>
      <c r="W23" s="874"/>
      <c r="X23" s="874"/>
      <c r="Y23" s="874"/>
      <c r="Z23" s="874"/>
      <c r="AA23" s="874">
        <v>
233</v>
      </c>
      <c r="AB23" s="874"/>
      <c r="AC23" s="874"/>
      <c r="AD23" s="874"/>
      <c r="AE23" s="875"/>
      <c r="AF23" s="876">
        <v>
233</v>
      </c>
      <c r="AG23" s="874"/>
      <c r="AH23" s="874"/>
      <c r="AI23" s="874"/>
      <c r="AJ23" s="877"/>
      <c r="AK23" s="878"/>
      <c r="AL23" s="879"/>
      <c r="AM23" s="879"/>
      <c r="AN23" s="879"/>
      <c r="AO23" s="879"/>
      <c r="AP23" s="874">
        <v>
5879</v>
      </c>
      <c r="AQ23" s="874"/>
      <c r="AR23" s="874"/>
      <c r="AS23" s="874"/>
      <c r="AT23" s="874"/>
      <c r="AU23" s="880"/>
      <c r="AV23" s="880"/>
      <c r="AW23" s="880"/>
      <c r="AX23" s="880"/>
      <c r="AY23" s="881"/>
      <c r="AZ23" s="889" t="s">
        <v>
125</v>
      </c>
      <c r="BA23" s="890"/>
      <c r="BB23" s="890"/>
      <c r="BC23" s="890"/>
      <c r="BD23" s="891"/>
      <c r="BE23" s="253"/>
      <c r="BF23" s="253"/>
      <c r="BG23" s="253"/>
      <c r="BH23" s="253"/>
      <c r="BI23" s="253"/>
      <c r="BJ23" s="253"/>
      <c r="BK23" s="253"/>
      <c r="BL23" s="253"/>
      <c r="BM23" s="253"/>
      <c r="BN23" s="253"/>
      <c r="BO23" s="253"/>
      <c r="BP23" s="253"/>
      <c r="BQ23" s="262">
        <v>
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
384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
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
385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
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
363</v>
      </c>
      <c r="B26" s="821"/>
      <c r="C26" s="821"/>
      <c r="D26" s="821"/>
      <c r="E26" s="821"/>
      <c r="F26" s="821"/>
      <c r="G26" s="821"/>
      <c r="H26" s="821"/>
      <c r="I26" s="821"/>
      <c r="J26" s="821"/>
      <c r="K26" s="821"/>
      <c r="L26" s="821"/>
      <c r="M26" s="821"/>
      <c r="N26" s="821"/>
      <c r="O26" s="821"/>
      <c r="P26" s="822"/>
      <c r="Q26" s="797" t="s">
        <v>
386</v>
      </c>
      <c r="R26" s="798"/>
      <c r="S26" s="798"/>
      <c r="T26" s="798"/>
      <c r="U26" s="799"/>
      <c r="V26" s="797" t="s">
        <v>
387</v>
      </c>
      <c r="W26" s="798"/>
      <c r="X26" s="798"/>
      <c r="Y26" s="798"/>
      <c r="Z26" s="799"/>
      <c r="AA26" s="797" t="s">
        <v>
388</v>
      </c>
      <c r="AB26" s="798"/>
      <c r="AC26" s="798"/>
      <c r="AD26" s="798"/>
      <c r="AE26" s="798"/>
      <c r="AF26" s="892" t="s">
        <v>
389</v>
      </c>
      <c r="AG26" s="893"/>
      <c r="AH26" s="893"/>
      <c r="AI26" s="893"/>
      <c r="AJ26" s="894"/>
      <c r="AK26" s="798" t="s">
        <v>
390</v>
      </c>
      <c r="AL26" s="798"/>
      <c r="AM26" s="798"/>
      <c r="AN26" s="798"/>
      <c r="AO26" s="799"/>
      <c r="AP26" s="797" t="s">
        <v>
391</v>
      </c>
      <c r="AQ26" s="798"/>
      <c r="AR26" s="798"/>
      <c r="AS26" s="798"/>
      <c r="AT26" s="799"/>
      <c r="AU26" s="797" t="s">
        <v>
392</v>
      </c>
      <c r="AV26" s="798"/>
      <c r="AW26" s="798"/>
      <c r="AX26" s="798"/>
      <c r="AY26" s="799"/>
      <c r="AZ26" s="797" t="s">
        <v>
393</v>
      </c>
      <c r="BA26" s="798"/>
      <c r="BB26" s="798"/>
      <c r="BC26" s="798"/>
      <c r="BD26" s="799"/>
      <c r="BE26" s="797" t="s">
        <v>
370</v>
      </c>
      <c r="BF26" s="798"/>
      <c r="BG26" s="798"/>
      <c r="BH26" s="798"/>
      <c r="BI26" s="809"/>
      <c r="BJ26" s="252"/>
      <c r="BK26" s="252"/>
      <c r="BL26" s="252"/>
      <c r="BM26" s="252"/>
      <c r="BN26" s="252"/>
      <c r="BO26" s="265"/>
      <c r="BP26" s="265"/>
      <c r="BQ26" s="262">
        <v>
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
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
1</v>
      </c>
      <c r="B28" s="811" t="s">
        <v>
394</v>
      </c>
      <c r="C28" s="812"/>
      <c r="D28" s="812"/>
      <c r="E28" s="812"/>
      <c r="F28" s="812"/>
      <c r="G28" s="812"/>
      <c r="H28" s="812"/>
      <c r="I28" s="812"/>
      <c r="J28" s="812"/>
      <c r="K28" s="812"/>
      <c r="L28" s="812"/>
      <c r="M28" s="812"/>
      <c r="N28" s="812"/>
      <c r="O28" s="812"/>
      <c r="P28" s="813"/>
      <c r="Q28" s="902">
        <v>
1976</v>
      </c>
      <c r="R28" s="903"/>
      <c r="S28" s="903"/>
      <c r="T28" s="903"/>
      <c r="U28" s="903"/>
      <c r="V28" s="903">
        <v>
1944</v>
      </c>
      <c r="W28" s="903"/>
      <c r="X28" s="903"/>
      <c r="Y28" s="903"/>
      <c r="Z28" s="903"/>
      <c r="AA28" s="903">
        <v>
32</v>
      </c>
      <c r="AB28" s="903"/>
      <c r="AC28" s="903"/>
      <c r="AD28" s="903"/>
      <c r="AE28" s="904"/>
      <c r="AF28" s="905">
        <v>
32</v>
      </c>
      <c r="AG28" s="903"/>
      <c r="AH28" s="903"/>
      <c r="AI28" s="903"/>
      <c r="AJ28" s="906"/>
      <c r="AK28" s="907">
        <v>
195</v>
      </c>
      <c r="AL28" s="898"/>
      <c r="AM28" s="898"/>
      <c r="AN28" s="898"/>
      <c r="AO28" s="898"/>
      <c r="AP28" s="898" t="s">
        <v>
571</v>
      </c>
      <c r="AQ28" s="898"/>
      <c r="AR28" s="898"/>
      <c r="AS28" s="898"/>
      <c r="AT28" s="898"/>
      <c r="AU28" s="898" t="s">
        <v>
571</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
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
2</v>
      </c>
      <c r="B29" s="835" t="s">
        <v>
395</v>
      </c>
      <c r="C29" s="836"/>
      <c r="D29" s="836"/>
      <c r="E29" s="836"/>
      <c r="F29" s="836"/>
      <c r="G29" s="836"/>
      <c r="H29" s="836"/>
      <c r="I29" s="836"/>
      <c r="J29" s="836"/>
      <c r="K29" s="836"/>
      <c r="L29" s="836"/>
      <c r="M29" s="836"/>
      <c r="N29" s="836"/>
      <c r="O29" s="836"/>
      <c r="P29" s="837"/>
      <c r="Q29" s="838">
        <v>
1420</v>
      </c>
      <c r="R29" s="839"/>
      <c r="S29" s="839"/>
      <c r="T29" s="839"/>
      <c r="U29" s="839"/>
      <c r="V29" s="839">
        <v>
1311</v>
      </c>
      <c r="W29" s="839"/>
      <c r="X29" s="839"/>
      <c r="Y29" s="839"/>
      <c r="Z29" s="839"/>
      <c r="AA29" s="839">
        <v>
109</v>
      </c>
      <c r="AB29" s="839"/>
      <c r="AC29" s="839"/>
      <c r="AD29" s="839"/>
      <c r="AE29" s="840"/>
      <c r="AF29" s="841">
        <v>
109</v>
      </c>
      <c r="AG29" s="842"/>
      <c r="AH29" s="842"/>
      <c r="AI29" s="842"/>
      <c r="AJ29" s="843"/>
      <c r="AK29" s="910">
        <v>
212</v>
      </c>
      <c r="AL29" s="911"/>
      <c r="AM29" s="911"/>
      <c r="AN29" s="911"/>
      <c r="AO29" s="911"/>
      <c r="AP29" s="911" t="s">
        <v>
571</v>
      </c>
      <c r="AQ29" s="911"/>
      <c r="AR29" s="911"/>
      <c r="AS29" s="911"/>
      <c r="AT29" s="911"/>
      <c r="AU29" s="911" t="s">
        <v>
571</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
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
3</v>
      </c>
      <c r="B30" s="835" t="s">
        <v>
396</v>
      </c>
      <c r="C30" s="836"/>
      <c r="D30" s="836"/>
      <c r="E30" s="836"/>
      <c r="F30" s="836"/>
      <c r="G30" s="836"/>
      <c r="H30" s="836"/>
      <c r="I30" s="836"/>
      <c r="J30" s="836"/>
      <c r="K30" s="836"/>
      <c r="L30" s="836"/>
      <c r="M30" s="836"/>
      <c r="N30" s="836"/>
      <c r="O30" s="836"/>
      <c r="P30" s="837"/>
      <c r="Q30" s="838">
        <v>
475</v>
      </c>
      <c r="R30" s="839"/>
      <c r="S30" s="839"/>
      <c r="T30" s="839"/>
      <c r="U30" s="839"/>
      <c r="V30" s="839">
        <v>
468</v>
      </c>
      <c r="W30" s="839"/>
      <c r="X30" s="839"/>
      <c r="Y30" s="839"/>
      <c r="Z30" s="839"/>
      <c r="AA30" s="839">
        <v>
7</v>
      </c>
      <c r="AB30" s="839"/>
      <c r="AC30" s="839"/>
      <c r="AD30" s="839"/>
      <c r="AE30" s="840"/>
      <c r="AF30" s="841">
        <v>
7</v>
      </c>
      <c r="AG30" s="842"/>
      <c r="AH30" s="842"/>
      <c r="AI30" s="842"/>
      <c r="AJ30" s="843"/>
      <c r="AK30" s="910">
        <v>
226</v>
      </c>
      <c r="AL30" s="911"/>
      <c r="AM30" s="911"/>
      <c r="AN30" s="911"/>
      <c r="AO30" s="911"/>
      <c r="AP30" s="911" t="s">
        <v>
571</v>
      </c>
      <c r="AQ30" s="911"/>
      <c r="AR30" s="911"/>
      <c r="AS30" s="911"/>
      <c r="AT30" s="911"/>
      <c r="AU30" s="911" t="s">
        <v>
571</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
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
4</v>
      </c>
      <c r="B31" s="835" t="s">
        <v>
397</v>
      </c>
      <c r="C31" s="836"/>
      <c r="D31" s="836"/>
      <c r="E31" s="836"/>
      <c r="F31" s="836"/>
      <c r="G31" s="836"/>
      <c r="H31" s="836"/>
      <c r="I31" s="836"/>
      <c r="J31" s="836"/>
      <c r="K31" s="836"/>
      <c r="L31" s="836"/>
      <c r="M31" s="836"/>
      <c r="N31" s="836"/>
      <c r="O31" s="836"/>
      <c r="P31" s="837"/>
      <c r="Q31" s="838">
        <v>
928</v>
      </c>
      <c r="R31" s="839"/>
      <c r="S31" s="839"/>
      <c r="T31" s="839"/>
      <c r="U31" s="839"/>
      <c r="V31" s="839">
        <v>
905</v>
      </c>
      <c r="W31" s="839"/>
      <c r="X31" s="839"/>
      <c r="Y31" s="839"/>
      <c r="Z31" s="839"/>
      <c r="AA31" s="839">
        <v>
23</v>
      </c>
      <c r="AB31" s="839"/>
      <c r="AC31" s="839"/>
      <c r="AD31" s="839"/>
      <c r="AE31" s="840"/>
      <c r="AF31" s="841">
        <v>
23</v>
      </c>
      <c r="AG31" s="842"/>
      <c r="AH31" s="842"/>
      <c r="AI31" s="842"/>
      <c r="AJ31" s="843"/>
      <c r="AK31" s="910">
        <v>
386</v>
      </c>
      <c r="AL31" s="911"/>
      <c r="AM31" s="911"/>
      <c r="AN31" s="911"/>
      <c r="AO31" s="911"/>
      <c r="AP31" s="911">
        <v>
4436</v>
      </c>
      <c r="AQ31" s="911"/>
      <c r="AR31" s="911"/>
      <c r="AS31" s="911"/>
      <c r="AT31" s="911"/>
      <c r="AU31" s="911">
        <v>
2825</v>
      </c>
      <c r="AV31" s="911"/>
      <c r="AW31" s="911"/>
      <c r="AX31" s="911"/>
      <c r="AY31" s="911"/>
      <c r="AZ31" s="912" t="s">
        <v>
571</v>
      </c>
      <c r="BA31" s="912"/>
      <c r="BB31" s="912"/>
      <c r="BC31" s="912"/>
      <c r="BD31" s="912"/>
      <c r="BE31" s="908" t="s">
        <v>
398</v>
      </c>
      <c r="BF31" s="908"/>
      <c r="BG31" s="908"/>
      <c r="BH31" s="908"/>
      <c r="BI31" s="909"/>
      <c r="BJ31" s="252"/>
      <c r="BK31" s="252"/>
      <c r="BL31" s="252"/>
      <c r="BM31" s="252"/>
      <c r="BN31" s="252"/>
      <c r="BO31" s="265"/>
      <c r="BP31" s="265"/>
      <c r="BQ31" s="262">
        <v>
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
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
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
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
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
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
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
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
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
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
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
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
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
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
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
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
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
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
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
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
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
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
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
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
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
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
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
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
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
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
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
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
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
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
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
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
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
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
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
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
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
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
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
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
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
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
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
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
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
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
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
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
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
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
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
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
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
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
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
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
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
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
399</v>
      </c>
      <c r="BK62" s="886"/>
      <c r="BL62" s="886"/>
      <c r="BM62" s="886"/>
      <c r="BN62" s="887"/>
      <c r="BO62" s="265"/>
      <c r="BP62" s="265"/>
      <c r="BQ62" s="262">
        <v>
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
382</v>
      </c>
      <c r="B63" s="870" t="s">
        <v>
400</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
171</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
401</v>
      </c>
      <c r="BK63" s="930"/>
      <c r="BL63" s="930"/>
      <c r="BM63" s="930"/>
      <c r="BN63" s="931"/>
      <c r="BO63" s="265"/>
      <c r="BP63" s="265"/>
      <c r="BQ63" s="262">
        <v>
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
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
402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
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
403</v>
      </c>
      <c r="B66" s="821"/>
      <c r="C66" s="821"/>
      <c r="D66" s="821"/>
      <c r="E66" s="821"/>
      <c r="F66" s="821"/>
      <c r="G66" s="821"/>
      <c r="H66" s="821"/>
      <c r="I66" s="821"/>
      <c r="J66" s="821"/>
      <c r="K66" s="821"/>
      <c r="L66" s="821"/>
      <c r="M66" s="821"/>
      <c r="N66" s="821"/>
      <c r="O66" s="821"/>
      <c r="P66" s="822"/>
      <c r="Q66" s="797" t="s">
        <v>
386</v>
      </c>
      <c r="R66" s="798"/>
      <c r="S66" s="798"/>
      <c r="T66" s="798"/>
      <c r="U66" s="799"/>
      <c r="V66" s="797" t="s">
        <v>
404</v>
      </c>
      <c r="W66" s="798"/>
      <c r="X66" s="798"/>
      <c r="Y66" s="798"/>
      <c r="Z66" s="799"/>
      <c r="AA66" s="797" t="s">
        <v>
388</v>
      </c>
      <c r="AB66" s="798"/>
      <c r="AC66" s="798"/>
      <c r="AD66" s="798"/>
      <c r="AE66" s="799"/>
      <c r="AF66" s="932" t="s">
        <v>
389</v>
      </c>
      <c r="AG66" s="893"/>
      <c r="AH66" s="893"/>
      <c r="AI66" s="893"/>
      <c r="AJ66" s="933"/>
      <c r="AK66" s="797" t="s">
        <v>
390</v>
      </c>
      <c r="AL66" s="821"/>
      <c r="AM66" s="821"/>
      <c r="AN66" s="821"/>
      <c r="AO66" s="822"/>
      <c r="AP66" s="797" t="s">
        <v>
391</v>
      </c>
      <c r="AQ66" s="798"/>
      <c r="AR66" s="798"/>
      <c r="AS66" s="798"/>
      <c r="AT66" s="799"/>
      <c r="AU66" s="797" t="s">
        <v>
405</v>
      </c>
      <c r="AV66" s="798"/>
      <c r="AW66" s="798"/>
      <c r="AX66" s="798"/>
      <c r="AY66" s="799"/>
      <c r="AZ66" s="797" t="s">
        <v>
370</v>
      </c>
      <c r="BA66" s="798"/>
      <c r="BB66" s="798"/>
      <c r="BC66" s="798"/>
      <c r="BD66" s="809"/>
      <c r="BE66" s="265"/>
      <c r="BF66" s="265"/>
      <c r="BG66" s="265"/>
      <c r="BH66" s="265"/>
      <c r="BI66" s="265"/>
      <c r="BJ66" s="265"/>
      <c r="BK66" s="265"/>
      <c r="BL66" s="265"/>
      <c r="BM66" s="265"/>
      <c r="BN66" s="265"/>
      <c r="BO66" s="265"/>
      <c r="BP66" s="265"/>
      <c r="BQ66" s="262">
        <v>
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
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
1</v>
      </c>
      <c r="B68" s="949" t="s">
        <v>
559</v>
      </c>
      <c r="C68" s="950"/>
      <c r="D68" s="950"/>
      <c r="E68" s="950"/>
      <c r="F68" s="950"/>
      <c r="G68" s="950"/>
      <c r="H68" s="950"/>
      <c r="I68" s="950"/>
      <c r="J68" s="950"/>
      <c r="K68" s="950"/>
      <c r="L68" s="950"/>
      <c r="M68" s="950"/>
      <c r="N68" s="950"/>
      <c r="O68" s="950"/>
      <c r="P68" s="951"/>
      <c r="Q68" s="952">
        <v>
296</v>
      </c>
      <c r="R68" s="946"/>
      <c r="S68" s="946"/>
      <c r="T68" s="946"/>
      <c r="U68" s="946"/>
      <c r="V68" s="946">
        <v>
276</v>
      </c>
      <c r="W68" s="946"/>
      <c r="X68" s="946"/>
      <c r="Y68" s="946"/>
      <c r="Z68" s="946"/>
      <c r="AA68" s="946">
        <v>
20</v>
      </c>
      <c r="AB68" s="946"/>
      <c r="AC68" s="946"/>
      <c r="AD68" s="946"/>
      <c r="AE68" s="946"/>
      <c r="AF68" s="946">
        <v>
20</v>
      </c>
      <c r="AG68" s="946"/>
      <c r="AH68" s="946"/>
      <c r="AI68" s="946"/>
      <c r="AJ68" s="946"/>
      <c r="AK68" s="946">
        <v>
50</v>
      </c>
      <c r="AL68" s="946"/>
      <c r="AM68" s="946"/>
      <c r="AN68" s="946"/>
      <c r="AO68" s="946"/>
      <c r="AP68" s="946">
        <v>
219</v>
      </c>
      <c r="AQ68" s="946"/>
      <c r="AR68" s="946"/>
      <c r="AS68" s="946"/>
      <c r="AT68" s="946"/>
      <c r="AU68" s="946">
        <v>
44</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
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
2</v>
      </c>
      <c r="B69" s="953" t="s">
        <v>
560</v>
      </c>
      <c r="C69" s="954"/>
      <c r="D69" s="954"/>
      <c r="E69" s="954"/>
      <c r="F69" s="954"/>
      <c r="G69" s="954"/>
      <c r="H69" s="954"/>
      <c r="I69" s="954"/>
      <c r="J69" s="954"/>
      <c r="K69" s="954"/>
      <c r="L69" s="954"/>
      <c r="M69" s="954"/>
      <c r="N69" s="954"/>
      <c r="O69" s="954"/>
      <c r="P69" s="955"/>
      <c r="Q69" s="956">
        <v>
1743</v>
      </c>
      <c r="R69" s="911"/>
      <c r="S69" s="911"/>
      <c r="T69" s="911"/>
      <c r="U69" s="911"/>
      <c r="V69" s="911">
        <v>
1660</v>
      </c>
      <c r="W69" s="911"/>
      <c r="X69" s="911"/>
      <c r="Y69" s="911"/>
      <c r="Z69" s="911"/>
      <c r="AA69" s="911">
        <v>
82</v>
      </c>
      <c r="AB69" s="911"/>
      <c r="AC69" s="911"/>
      <c r="AD69" s="911"/>
      <c r="AE69" s="911"/>
      <c r="AF69" s="911">
        <v>
82</v>
      </c>
      <c r="AG69" s="911"/>
      <c r="AH69" s="911"/>
      <c r="AI69" s="911"/>
      <c r="AJ69" s="911"/>
      <c r="AK69" s="911">
        <v>
41</v>
      </c>
      <c r="AL69" s="911"/>
      <c r="AM69" s="911"/>
      <c r="AN69" s="911"/>
      <c r="AO69" s="911"/>
      <c r="AP69" s="911">
        <v>
4523</v>
      </c>
      <c r="AQ69" s="911"/>
      <c r="AR69" s="911"/>
      <c r="AS69" s="911"/>
      <c r="AT69" s="911"/>
      <c r="AU69" s="911">
        <v>
660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
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
3</v>
      </c>
      <c r="B70" s="953" t="s">
        <v>
561</v>
      </c>
      <c r="C70" s="954"/>
      <c r="D70" s="954"/>
      <c r="E70" s="954"/>
      <c r="F70" s="954"/>
      <c r="G70" s="954"/>
      <c r="H70" s="954"/>
      <c r="I70" s="954"/>
      <c r="J70" s="954"/>
      <c r="K70" s="954"/>
      <c r="L70" s="954"/>
      <c r="M70" s="954"/>
      <c r="N70" s="954"/>
      <c r="O70" s="954"/>
      <c r="P70" s="955"/>
      <c r="Q70" s="956">
        <v>
7216</v>
      </c>
      <c r="R70" s="911"/>
      <c r="S70" s="911"/>
      <c r="T70" s="911"/>
      <c r="U70" s="911"/>
      <c r="V70" s="911">
        <v>
7343</v>
      </c>
      <c r="W70" s="911"/>
      <c r="X70" s="911"/>
      <c r="Y70" s="911"/>
      <c r="Z70" s="911"/>
      <c r="AA70" s="911">
        <v>
-127</v>
      </c>
      <c r="AB70" s="911"/>
      <c r="AC70" s="911"/>
      <c r="AD70" s="911"/>
      <c r="AE70" s="911"/>
      <c r="AF70" s="911">
        <v>
412</v>
      </c>
      <c r="AG70" s="911"/>
      <c r="AH70" s="911"/>
      <c r="AI70" s="911"/>
      <c r="AJ70" s="911"/>
      <c r="AK70" s="911" t="s">
        <v>
571</v>
      </c>
      <c r="AL70" s="911"/>
      <c r="AM70" s="911"/>
      <c r="AN70" s="911"/>
      <c r="AO70" s="911"/>
      <c r="AP70" s="911">
        <v>
8885</v>
      </c>
      <c r="AQ70" s="911"/>
      <c r="AR70" s="911"/>
      <c r="AS70" s="911"/>
      <c r="AT70" s="911"/>
      <c r="AU70" s="911">
        <v>
1084</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
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
4</v>
      </c>
      <c r="B71" s="953" t="s">
        <v>
562</v>
      </c>
      <c r="C71" s="954"/>
      <c r="D71" s="954"/>
      <c r="E71" s="954"/>
      <c r="F71" s="954"/>
      <c r="G71" s="954"/>
      <c r="H71" s="954"/>
      <c r="I71" s="954"/>
      <c r="J71" s="954"/>
      <c r="K71" s="954"/>
      <c r="L71" s="954"/>
      <c r="M71" s="954"/>
      <c r="N71" s="954"/>
      <c r="O71" s="954"/>
      <c r="P71" s="955"/>
      <c r="Q71" s="956">
        <v>
859</v>
      </c>
      <c r="R71" s="911"/>
      <c r="S71" s="911"/>
      <c r="T71" s="911"/>
      <c r="U71" s="911"/>
      <c r="V71" s="911">
        <v>
837</v>
      </c>
      <c r="W71" s="911"/>
      <c r="X71" s="911"/>
      <c r="Y71" s="911"/>
      <c r="Z71" s="911"/>
      <c r="AA71" s="911">
        <v>
22</v>
      </c>
      <c r="AB71" s="911"/>
      <c r="AC71" s="911"/>
      <c r="AD71" s="911"/>
      <c r="AE71" s="911"/>
      <c r="AF71" s="911">
        <v>
22</v>
      </c>
      <c r="AG71" s="911"/>
      <c r="AH71" s="911"/>
      <c r="AI71" s="911"/>
      <c r="AJ71" s="911"/>
      <c r="AK71" s="911">
        <v>
23</v>
      </c>
      <c r="AL71" s="911"/>
      <c r="AM71" s="911"/>
      <c r="AN71" s="911"/>
      <c r="AO71" s="911"/>
      <c r="AP71" s="911" t="s">
        <v>
572</v>
      </c>
      <c r="AQ71" s="911"/>
      <c r="AR71" s="911"/>
      <c r="AS71" s="911"/>
      <c r="AT71" s="911"/>
      <c r="AU71" s="911" t="s">
        <v>
571</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
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
5</v>
      </c>
      <c r="B72" s="953" t="s">
        <v>
563</v>
      </c>
      <c r="C72" s="954"/>
      <c r="D72" s="954"/>
      <c r="E72" s="954"/>
      <c r="F72" s="954"/>
      <c r="G72" s="954"/>
      <c r="H72" s="954"/>
      <c r="I72" s="954"/>
      <c r="J72" s="954"/>
      <c r="K72" s="954"/>
      <c r="L72" s="954"/>
      <c r="M72" s="954"/>
      <c r="N72" s="954"/>
      <c r="O72" s="954"/>
      <c r="P72" s="955"/>
      <c r="Q72" s="956">
        <v>
299</v>
      </c>
      <c r="R72" s="911"/>
      <c r="S72" s="911"/>
      <c r="T72" s="911"/>
      <c r="U72" s="911"/>
      <c r="V72" s="911">
        <v>
244</v>
      </c>
      <c r="W72" s="911"/>
      <c r="X72" s="911"/>
      <c r="Y72" s="911"/>
      <c r="Z72" s="911"/>
      <c r="AA72" s="911">
        <v>
55</v>
      </c>
      <c r="AB72" s="911"/>
      <c r="AC72" s="911"/>
      <c r="AD72" s="911"/>
      <c r="AE72" s="911"/>
      <c r="AF72" s="911">
        <v>
55</v>
      </c>
      <c r="AG72" s="911"/>
      <c r="AH72" s="911"/>
      <c r="AI72" s="911"/>
      <c r="AJ72" s="911"/>
      <c r="AK72" s="911" t="s">
        <v>
573</v>
      </c>
      <c r="AL72" s="911"/>
      <c r="AM72" s="911"/>
      <c r="AN72" s="911"/>
      <c r="AO72" s="911"/>
      <c r="AP72" s="911" t="s">
        <v>
571</v>
      </c>
      <c r="AQ72" s="911"/>
      <c r="AR72" s="911"/>
      <c r="AS72" s="911"/>
      <c r="AT72" s="911"/>
      <c r="AU72" s="911" t="s">
        <v>
571</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
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
6</v>
      </c>
      <c r="B73" s="953" t="s">
        <v>
564</v>
      </c>
      <c r="C73" s="954"/>
      <c r="D73" s="954"/>
      <c r="E73" s="954"/>
      <c r="F73" s="954"/>
      <c r="G73" s="954"/>
      <c r="H73" s="954"/>
      <c r="I73" s="954"/>
      <c r="J73" s="954"/>
      <c r="K73" s="954"/>
      <c r="L73" s="954"/>
      <c r="M73" s="954"/>
      <c r="N73" s="954"/>
      <c r="O73" s="954"/>
      <c r="P73" s="955"/>
      <c r="Q73" s="956">
        <v>
5713</v>
      </c>
      <c r="R73" s="911"/>
      <c r="S73" s="911"/>
      <c r="T73" s="911"/>
      <c r="U73" s="911"/>
      <c r="V73" s="911">
        <v>
5295</v>
      </c>
      <c r="W73" s="911"/>
      <c r="X73" s="911"/>
      <c r="Y73" s="911"/>
      <c r="Z73" s="911"/>
      <c r="AA73" s="911">
        <v>
418</v>
      </c>
      <c r="AB73" s="911"/>
      <c r="AC73" s="911"/>
      <c r="AD73" s="911"/>
      <c r="AE73" s="911"/>
      <c r="AF73" s="911">
        <v>
418</v>
      </c>
      <c r="AG73" s="911"/>
      <c r="AH73" s="911"/>
      <c r="AI73" s="911"/>
      <c r="AJ73" s="911"/>
      <c r="AK73" s="911">
        <v>
1100</v>
      </c>
      <c r="AL73" s="911"/>
      <c r="AM73" s="911"/>
      <c r="AN73" s="911"/>
      <c r="AO73" s="911"/>
      <c r="AP73" s="911" t="s">
        <v>
571</v>
      </c>
      <c r="AQ73" s="911"/>
      <c r="AR73" s="911"/>
      <c r="AS73" s="911"/>
      <c r="AT73" s="911"/>
      <c r="AU73" s="911" t="s">
        <v>
571</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
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
7</v>
      </c>
      <c r="B74" s="953" t="s">
        <v>
565</v>
      </c>
      <c r="C74" s="954"/>
      <c r="D74" s="954"/>
      <c r="E74" s="954"/>
      <c r="F74" s="954"/>
      <c r="G74" s="954"/>
      <c r="H74" s="954"/>
      <c r="I74" s="954"/>
      <c r="J74" s="954"/>
      <c r="K74" s="954"/>
      <c r="L74" s="954"/>
      <c r="M74" s="954"/>
      <c r="N74" s="954"/>
      <c r="O74" s="954"/>
      <c r="P74" s="955"/>
      <c r="Q74" s="956">
        <v>
4</v>
      </c>
      <c r="R74" s="911"/>
      <c r="S74" s="911"/>
      <c r="T74" s="911"/>
      <c r="U74" s="911"/>
      <c r="V74" s="911">
        <v>
3</v>
      </c>
      <c r="W74" s="911"/>
      <c r="X74" s="911"/>
      <c r="Y74" s="911"/>
      <c r="Z74" s="911"/>
      <c r="AA74" s="911">
        <v>
1</v>
      </c>
      <c r="AB74" s="911"/>
      <c r="AC74" s="911"/>
      <c r="AD74" s="911"/>
      <c r="AE74" s="911"/>
      <c r="AF74" s="911">
        <v>
1</v>
      </c>
      <c r="AG74" s="911"/>
      <c r="AH74" s="911"/>
      <c r="AI74" s="911"/>
      <c r="AJ74" s="911"/>
      <c r="AK74" s="911" t="s">
        <v>
571</v>
      </c>
      <c r="AL74" s="911"/>
      <c r="AM74" s="911"/>
      <c r="AN74" s="911"/>
      <c r="AO74" s="911"/>
      <c r="AP74" s="911" t="s">
        <v>
571</v>
      </c>
      <c r="AQ74" s="911"/>
      <c r="AR74" s="911"/>
      <c r="AS74" s="911"/>
      <c r="AT74" s="911"/>
      <c r="AU74" s="911" t="s">
        <v>
571</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
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
8</v>
      </c>
      <c r="B75" s="953" t="s">
        <v>
566</v>
      </c>
      <c r="C75" s="954"/>
      <c r="D75" s="954"/>
      <c r="E75" s="954"/>
      <c r="F75" s="954"/>
      <c r="G75" s="954"/>
      <c r="H75" s="954"/>
      <c r="I75" s="954"/>
      <c r="J75" s="954"/>
      <c r="K75" s="954"/>
      <c r="L75" s="954"/>
      <c r="M75" s="954"/>
      <c r="N75" s="954"/>
      <c r="O75" s="954"/>
      <c r="P75" s="955"/>
      <c r="Q75" s="959">
        <v>
6933</v>
      </c>
      <c r="R75" s="960"/>
      <c r="S75" s="960"/>
      <c r="T75" s="960"/>
      <c r="U75" s="910"/>
      <c r="V75" s="961">
        <v>
6850</v>
      </c>
      <c r="W75" s="960"/>
      <c r="X75" s="960"/>
      <c r="Y75" s="960"/>
      <c r="Z75" s="910"/>
      <c r="AA75" s="961">
        <v>
82</v>
      </c>
      <c r="AB75" s="960"/>
      <c r="AC75" s="960"/>
      <c r="AD75" s="960"/>
      <c r="AE75" s="910"/>
      <c r="AF75" s="961">
        <v>
82</v>
      </c>
      <c r="AG75" s="960"/>
      <c r="AH75" s="960"/>
      <c r="AI75" s="960"/>
      <c r="AJ75" s="910"/>
      <c r="AK75" s="961">
        <v>
2485</v>
      </c>
      <c r="AL75" s="960"/>
      <c r="AM75" s="960"/>
      <c r="AN75" s="960"/>
      <c r="AO75" s="910"/>
      <c r="AP75" s="961" t="s">
        <v>
571</v>
      </c>
      <c r="AQ75" s="960"/>
      <c r="AR75" s="960"/>
      <c r="AS75" s="960"/>
      <c r="AT75" s="910"/>
      <c r="AU75" s="961" t="s">
        <v>
571</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
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
9</v>
      </c>
      <c r="B76" s="953" t="s">
        <v>
567</v>
      </c>
      <c r="C76" s="954"/>
      <c r="D76" s="954"/>
      <c r="E76" s="954"/>
      <c r="F76" s="954"/>
      <c r="G76" s="954"/>
      <c r="H76" s="954"/>
      <c r="I76" s="954"/>
      <c r="J76" s="954"/>
      <c r="K76" s="954"/>
      <c r="L76" s="954"/>
      <c r="M76" s="954"/>
      <c r="N76" s="954"/>
      <c r="O76" s="954"/>
      <c r="P76" s="955"/>
      <c r="Q76" s="959">
        <v>
1385861</v>
      </c>
      <c r="R76" s="960"/>
      <c r="S76" s="960"/>
      <c r="T76" s="960"/>
      <c r="U76" s="910"/>
      <c r="V76" s="961">
        <v>
1346246</v>
      </c>
      <c r="W76" s="960"/>
      <c r="X76" s="960"/>
      <c r="Y76" s="960"/>
      <c r="Z76" s="910"/>
      <c r="AA76" s="961">
        <v>
39615</v>
      </c>
      <c r="AB76" s="960"/>
      <c r="AC76" s="960"/>
      <c r="AD76" s="960"/>
      <c r="AE76" s="910"/>
      <c r="AF76" s="961">
        <v>
39615</v>
      </c>
      <c r="AG76" s="960"/>
      <c r="AH76" s="960"/>
      <c r="AI76" s="960"/>
      <c r="AJ76" s="910"/>
      <c r="AK76" s="961">
        <v>
13582</v>
      </c>
      <c r="AL76" s="960"/>
      <c r="AM76" s="960"/>
      <c r="AN76" s="960"/>
      <c r="AO76" s="910"/>
      <c r="AP76" s="961" t="s">
        <v>
571</v>
      </c>
      <c r="AQ76" s="960"/>
      <c r="AR76" s="960"/>
      <c r="AS76" s="960"/>
      <c r="AT76" s="910"/>
      <c r="AU76" s="961" t="s">
        <v>
571</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
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
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
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
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
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
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
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
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
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
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
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
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
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
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
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
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
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
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
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
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
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
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
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
382</v>
      </c>
      <c r="B88" s="870" t="s">
        <v>
406</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
40707</v>
      </c>
      <c r="AG88" s="922"/>
      <c r="AH88" s="922"/>
      <c r="AI88" s="922"/>
      <c r="AJ88" s="922"/>
      <c r="AK88" s="919"/>
      <c r="AL88" s="919"/>
      <c r="AM88" s="919"/>
      <c r="AN88" s="919"/>
      <c r="AO88" s="919"/>
      <c r="AP88" s="922">
        <v>
13627</v>
      </c>
      <c r="AQ88" s="922"/>
      <c r="AR88" s="922"/>
      <c r="AS88" s="922"/>
      <c r="AT88" s="922"/>
      <c r="AU88" s="922">
        <v>
1788</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
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
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
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
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
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
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
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
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
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
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
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
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
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
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
382</v>
      </c>
      <c r="BR102" s="870" t="s">
        <v>
407</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
6</v>
      </c>
      <c r="CS102" s="930"/>
      <c r="CT102" s="930"/>
      <c r="CU102" s="930"/>
      <c r="CV102" s="973"/>
      <c r="CW102" s="972">
        <v>
43</v>
      </c>
      <c r="CX102" s="930"/>
      <c r="CY102" s="930"/>
      <c r="CZ102" s="930"/>
      <c r="DA102" s="973"/>
      <c r="DB102" s="972" t="s">
        <v>
581</v>
      </c>
      <c r="DC102" s="930"/>
      <c r="DD102" s="930"/>
      <c r="DE102" s="930"/>
      <c r="DF102" s="973"/>
      <c r="DG102" s="972" t="s">
        <v>
582</v>
      </c>
      <c r="DH102" s="930"/>
      <c r="DI102" s="930"/>
      <c r="DJ102" s="930"/>
      <c r="DK102" s="973"/>
      <c r="DL102" s="972" t="s">
        <v>
583</v>
      </c>
      <c r="DM102" s="930"/>
      <c r="DN102" s="930"/>
      <c r="DO102" s="930"/>
      <c r="DP102" s="973"/>
      <c r="DQ102" s="972" t="s">
        <v>
583</v>
      </c>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
408</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
409</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
410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
411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
412</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
413</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
414</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
415</v>
      </c>
      <c r="AB109" s="975"/>
      <c r="AC109" s="975"/>
      <c r="AD109" s="975"/>
      <c r="AE109" s="976"/>
      <c r="AF109" s="974" t="s">
        <v>
301</v>
      </c>
      <c r="AG109" s="975"/>
      <c r="AH109" s="975"/>
      <c r="AI109" s="975"/>
      <c r="AJ109" s="976"/>
      <c r="AK109" s="974" t="s">
        <v>
300</v>
      </c>
      <c r="AL109" s="975"/>
      <c r="AM109" s="975"/>
      <c r="AN109" s="975"/>
      <c r="AO109" s="976"/>
      <c r="AP109" s="974" t="s">
        <v>
416</v>
      </c>
      <c r="AQ109" s="975"/>
      <c r="AR109" s="975"/>
      <c r="AS109" s="975"/>
      <c r="AT109" s="977"/>
      <c r="AU109" s="994" t="s">
        <v>
414</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
415</v>
      </c>
      <c r="BR109" s="975"/>
      <c r="BS109" s="975"/>
      <c r="BT109" s="975"/>
      <c r="BU109" s="976"/>
      <c r="BV109" s="974" t="s">
        <v>
301</v>
      </c>
      <c r="BW109" s="975"/>
      <c r="BX109" s="975"/>
      <c r="BY109" s="975"/>
      <c r="BZ109" s="976"/>
      <c r="CA109" s="974" t="s">
        <v>
300</v>
      </c>
      <c r="CB109" s="975"/>
      <c r="CC109" s="975"/>
      <c r="CD109" s="975"/>
      <c r="CE109" s="976"/>
      <c r="CF109" s="995" t="s">
        <v>
416</v>
      </c>
      <c r="CG109" s="995"/>
      <c r="CH109" s="995"/>
      <c r="CI109" s="995"/>
      <c r="CJ109" s="995"/>
      <c r="CK109" s="974" t="s">
        <v>
417</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
415</v>
      </c>
      <c r="DH109" s="975"/>
      <c r="DI109" s="975"/>
      <c r="DJ109" s="975"/>
      <c r="DK109" s="976"/>
      <c r="DL109" s="974" t="s">
        <v>
301</v>
      </c>
      <c r="DM109" s="975"/>
      <c r="DN109" s="975"/>
      <c r="DO109" s="975"/>
      <c r="DP109" s="976"/>
      <c r="DQ109" s="974" t="s">
        <v>
300</v>
      </c>
      <c r="DR109" s="975"/>
      <c r="DS109" s="975"/>
      <c r="DT109" s="975"/>
      <c r="DU109" s="976"/>
      <c r="DV109" s="974" t="s">
        <v>
416</v>
      </c>
      <c r="DW109" s="975"/>
      <c r="DX109" s="975"/>
      <c r="DY109" s="975"/>
      <c r="DZ109" s="977"/>
    </row>
    <row r="110" spans="1:131" s="246" customFormat="1" ht="26.25" customHeight="1" x14ac:dyDescent="0.2">
      <c r="A110" s="978" t="s">
        <v>
418</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
563454</v>
      </c>
      <c r="AB110" s="982"/>
      <c r="AC110" s="982"/>
      <c r="AD110" s="982"/>
      <c r="AE110" s="983"/>
      <c r="AF110" s="984">
        <v>
510335</v>
      </c>
      <c r="AG110" s="982"/>
      <c r="AH110" s="982"/>
      <c r="AI110" s="982"/>
      <c r="AJ110" s="983"/>
      <c r="AK110" s="984">
        <v>
531321</v>
      </c>
      <c r="AL110" s="982"/>
      <c r="AM110" s="982"/>
      <c r="AN110" s="982"/>
      <c r="AO110" s="983"/>
      <c r="AP110" s="985">
        <v>
14.8</v>
      </c>
      <c r="AQ110" s="986"/>
      <c r="AR110" s="986"/>
      <c r="AS110" s="986"/>
      <c r="AT110" s="987"/>
      <c r="AU110" s="988" t="s">
        <v>
71</v>
      </c>
      <c r="AV110" s="989"/>
      <c r="AW110" s="989"/>
      <c r="AX110" s="989"/>
      <c r="AY110" s="989"/>
      <c r="AZ110" s="1030" t="s">
        <v>
419</v>
      </c>
      <c r="BA110" s="979"/>
      <c r="BB110" s="979"/>
      <c r="BC110" s="979"/>
      <c r="BD110" s="979"/>
      <c r="BE110" s="979"/>
      <c r="BF110" s="979"/>
      <c r="BG110" s="979"/>
      <c r="BH110" s="979"/>
      <c r="BI110" s="979"/>
      <c r="BJ110" s="979"/>
      <c r="BK110" s="979"/>
      <c r="BL110" s="979"/>
      <c r="BM110" s="979"/>
      <c r="BN110" s="979"/>
      <c r="BO110" s="979"/>
      <c r="BP110" s="980"/>
      <c r="BQ110" s="1016">
        <v>
5933258</v>
      </c>
      <c r="BR110" s="1017"/>
      <c r="BS110" s="1017"/>
      <c r="BT110" s="1017"/>
      <c r="BU110" s="1017"/>
      <c r="BV110" s="1017">
        <v>
5926627</v>
      </c>
      <c r="BW110" s="1017"/>
      <c r="BX110" s="1017"/>
      <c r="BY110" s="1017"/>
      <c r="BZ110" s="1017"/>
      <c r="CA110" s="1017">
        <v>
5879066</v>
      </c>
      <c r="CB110" s="1017"/>
      <c r="CC110" s="1017"/>
      <c r="CD110" s="1017"/>
      <c r="CE110" s="1017"/>
      <c r="CF110" s="1031">
        <v>
163.30000000000001</v>
      </c>
      <c r="CG110" s="1032"/>
      <c r="CH110" s="1032"/>
      <c r="CI110" s="1032"/>
      <c r="CJ110" s="1032"/>
      <c r="CK110" s="1033" t="s">
        <v>
420</v>
      </c>
      <c r="CL110" s="1034"/>
      <c r="CM110" s="1013" t="s">
        <v>
421</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
422</v>
      </c>
      <c r="DH110" s="1017"/>
      <c r="DI110" s="1017"/>
      <c r="DJ110" s="1017"/>
      <c r="DK110" s="1017"/>
      <c r="DL110" s="1017" t="s">
        <v>
422</v>
      </c>
      <c r="DM110" s="1017"/>
      <c r="DN110" s="1017"/>
      <c r="DO110" s="1017"/>
      <c r="DP110" s="1017"/>
      <c r="DQ110" s="1017" t="s">
        <v>
125</v>
      </c>
      <c r="DR110" s="1017"/>
      <c r="DS110" s="1017"/>
      <c r="DT110" s="1017"/>
      <c r="DU110" s="1017"/>
      <c r="DV110" s="1018" t="s">
        <v>
125</v>
      </c>
      <c r="DW110" s="1018"/>
      <c r="DX110" s="1018"/>
      <c r="DY110" s="1018"/>
      <c r="DZ110" s="1019"/>
    </row>
    <row r="111" spans="1:131" s="246" customFormat="1" ht="26.25" customHeight="1" x14ac:dyDescent="0.2">
      <c r="A111" s="1020" t="s">
        <v>
423</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
401</v>
      </c>
      <c r="AB111" s="1024"/>
      <c r="AC111" s="1024"/>
      <c r="AD111" s="1024"/>
      <c r="AE111" s="1025"/>
      <c r="AF111" s="1026" t="s">
        <v>
424</v>
      </c>
      <c r="AG111" s="1024"/>
      <c r="AH111" s="1024"/>
      <c r="AI111" s="1024"/>
      <c r="AJ111" s="1025"/>
      <c r="AK111" s="1026" t="s">
        <v>
125</v>
      </c>
      <c r="AL111" s="1024"/>
      <c r="AM111" s="1024"/>
      <c r="AN111" s="1024"/>
      <c r="AO111" s="1025"/>
      <c r="AP111" s="1027" t="s">
        <v>
125</v>
      </c>
      <c r="AQ111" s="1028"/>
      <c r="AR111" s="1028"/>
      <c r="AS111" s="1028"/>
      <c r="AT111" s="1029"/>
      <c r="AU111" s="990"/>
      <c r="AV111" s="991"/>
      <c r="AW111" s="991"/>
      <c r="AX111" s="991"/>
      <c r="AY111" s="991"/>
      <c r="AZ111" s="1039" t="s">
        <v>
425</v>
      </c>
      <c r="BA111" s="1040"/>
      <c r="BB111" s="1040"/>
      <c r="BC111" s="1040"/>
      <c r="BD111" s="1040"/>
      <c r="BE111" s="1040"/>
      <c r="BF111" s="1040"/>
      <c r="BG111" s="1040"/>
      <c r="BH111" s="1040"/>
      <c r="BI111" s="1040"/>
      <c r="BJ111" s="1040"/>
      <c r="BK111" s="1040"/>
      <c r="BL111" s="1040"/>
      <c r="BM111" s="1040"/>
      <c r="BN111" s="1040"/>
      <c r="BO111" s="1040"/>
      <c r="BP111" s="1041"/>
      <c r="BQ111" s="1009" t="s">
        <v>
125</v>
      </c>
      <c r="BR111" s="1010"/>
      <c r="BS111" s="1010"/>
      <c r="BT111" s="1010"/>
      <c r="BU111" s="1010"/>
      <c r="BV111" s="1010" t="s">
        <v>
125</v>
      </c>
      <c r="BW111" s="1010"/>
      <c r="BX111" s="1010"/>
      <c r="BY111" s="1010"/>
      <c r="BZ111" s="1010"/>
      <c r="CA111" s="1010" t="s">
        <v>
125</v>
      </c>
      <c r="CB111" s="1010"/>
      <c r="CC111" s="1010"/>
      <c r="CD111" s="1010"/>
      <c r="CE111" s="1010"/>
      <c r="CF111" s="1004" t="s">
        <v>
422</v>
      </c>
      <c r="CG111" s="1005"/>
      <c r="CH111" s="1005"/>
      <c r="CI111" s="1005"/>
      <c r="CJ111" s="1005"/>
      <c r="CK111" s="1035"/>
      <c r="CL111" s="1036"/>
      <c r="CM111" s="1006" t="s">
        <v>
426</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
427</v>
      </c>
      <c r="DH111" s="1010"/>
      <c r="DI111" s="1010"/>
      <c r="DJ111" s="1010"/>
      <c r="DK111" s="1010"/>
      <c r="DL111" s="1010" t="s">
        <v>
125</v>
      </c>
      <c r="DM111" s="1010"/>
      <c r="DN111" s="1010"/>
      <c r="DO111" s="1010"/>
      <c r="DP111" s="1010"/>
      <c r="DQ111" s="1010" t="s">
        <v>
422</v>
      </c>
      <c r="DR111" s="1010"/>
      <c r="DS111" s="1010"/>
      <c r="DT111" s="1010"/>
      <c r="DU111" s="1010"/>
      <c r="DV111" s="1011" t="s">
        <v>
125</v>
      </c>
      <c r="DW111" s="1011"/>
      <c r="DX111" s="1011"/>
      <c r="DY111" s="1011"/>
      <c r="DZ111" s="1012"/>
    </row>
    <row r="112" spans="1:131" s="246" customFormat="1" ht="26.25" customHeight="1" x14ac:dyDescent="0.2">
      <c r="A112" s="1042" t="s">
        <v>
428</v>
      </c>
      <c r="B112" s="1043"/>
      <c r="C112" s="1040" t="s">
        <v>
429</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
125</v>
      </c>
      <c r="AB112" s="1049"/>
      <c r="AC112" s="1049"/>
      <c r="AD112" s="1049"/>
      <c r="AE112" s="1050"/>
      <c r="AF112" s="1051" t="s">
        <v>
422</v>
      </c>
      <c r="AG112" s="1049"/>
      <c r="AH112" s="1049"/>
      <c r="AI112" s="1049"/>
      <c r="AJ112" s="1050"/>
      <c r="AK112" s="1051" t="s">
        <v>
424</v>
      </c>
      <c r="AL112" s="1049"/>
      <c r="AM112" s="1049"/>
      <c r="AN112" s="1049"/>
      <c r="AO112" s="1050"/>
      <c r="AP112" s="1052" t="s">
        <v>
424</v>
      </c>
      <c r="AQ112" s="1053"/>
      <c r="AR112" s="1053"/>
      <c r="AS112" s="1053"/>
      <c r="AT112" s="1054"/>
      <c r="AU112" s="990"/>
      <c r="AV112" s="991"/>
      <c r="AW112" s="991"/>
      <c r="AX112" s="991"/>
      <c r="AY112" s="991"/>
      <c r="AZ112" s="1039" t="s">
        <v>
430</v>
      </c>
      <c r="BA112" s="1040"/>
      <c r="BB112" s="1040"/>
      <c r="BC112" s="1040"/>
      <c r="BD112" s="1040"/>
      <c r="BE112" s="1040"/>
      <c r="BF112" s="1040"/>
      <c r="BG112" s="1040"/>
      <c r="BH112" s="1040"/>
      <c r="BI112" s="1040"/>
      <c r="BJ112" s="1040"/>
      <c r="BK112" s="1040"/>
      <c r="BL112" s="1040"/>
      <c r="BM112" s="1040"/>
      <c r="BN112" s="1040"/>
      <c r="BO112" s="1040"/>
      <c r="BP112" s="1041"/>
      <c r="BQ112" s="1009">
        <v>
3067655</v>
      </c>
      <c r="BR112" s="1010"/>
      <c r="BS112" s="1010"/>
      <c r="BT112" s="1010"/>
      <c r="BU112" s="1010"/>
      <c r="BV112" s="1010">
        <v>
2978381</v>
      </c>
      <c r="BW112" s="1010"/>
      <c r="BX112" s="1010"/>
      <c r="BY112" s="1010"/>
      <c r="BZ112" s="1010"/>
      <c r="CA112" s="1010">
        <v>
2825424</v>
      </c>
      <c r="CB112" s="1010"/>
      <c r="CC112" s="1010"/>
      <c r="CD112" s="1010"/>
      <c r="CE112" s="1010"/>
      <c r="CF112" s="1004">
        <v>
78.5</v>
      </c>
      <c r="CG112" s="1005"/>
      <c r="CH112" s="1005"/>
      <c r="CI112" s="1005"/>
      <c r="CJ112" s="1005"/>
      <c r="CK112" s="1035"/>
      <c r="CL112" s="1036"/>
      <c r="CM112" s="1006" t="s">
        <v>
431</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
422</v>
      </c>
      <c r="DH112" s="1010"/>
      <c r="DI112" s="1010"/>
      <c r="DJ112" s="1010"/>
      <c r="DK112" s="1010"/>
      <c r="DL112" s="1010" t="s">
        <v>
125</v>
      </c>
      <c r="DM112" s="1010"/>
      <c r="DN112" s="1010"/>
      <c r="DO112" s="1010"/>
      <c r="DP112" s="1010"/>
      <c r="DQ112" s="1010" t="s">
        <v>
125</v>
      </c>
      <c r="DR112" s="1010"/>
      <c r="DS112" s="1010"/>
      <c r="DT112" s="1010"/>
      <c r="DU112" s="1010"/>
      <c r="DV112" s="1011" t="s">
        <v>
432</v>
      </c>
      <c r="DW112" s="1011"/>
      <c r="DX112" s="1011"/>
      <c r="DY112" s="1011"/>
      <c r="DZ112" s="1012"/>
    </row>
    <row r="113" spans="1:130" s="246" customFormat="1" ht="26.25" customHeight="1" x14ac:dyDescent="0.2">
      <c r="A113" s="1044"/>
      <c r="B113" s="1045"/>
      <c r="C113" s="1040" t="s">
        <v>
433</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
342818</v>
      </c>
      <c r="AB113" s="1024"/>
      <c r="AC113" s="1024"/>
      <c r="AD113" s="1024"/>
      <c r="AE113" s="1025"/>
      <c r="AF113" s="1026">
        <v>
364201</v>
      </c>
      <c r="AG113" s="1024"/>
      <c r="AH113" s="1024"/>
      <c r="AI113" s="1024"/>
      <c r="AJ113" s="1025"/>
      <c r="AK113" s="1026">
        <v>
364330</v>
      </c>
      <c r="AL113" s="1024"/>
      <c r="AM113" s="1024"/>
      <c r="AN113" s="1024"/>
      <c r="AO113" s="1025"/>
      <c r="AP113" s="1027">
        <v>
10.1</v>
      </c>
      <c r="AQ113" s="1028"/>
      <c r="AR113" s="1028"/>
      <c r="AS113" s="1028"/>
      <c r="AT113" s="1029"/>
      <c r="AU113" s="990"/>
      <c r="AV113" s="991"/>
      <c r="AW113" s="991"/>
      <c r="AX113" s="991"/>
      <c r="AY113" s="991"/>
      <c r="AZ113" s="1039" t="s">
        <v>
434</v>
      </c>
      <c r="BA113" s="1040"/>
      <c r="BB113" s="1040"/>
      <c r="BC113" s="1040"/>
      <c r="BD113" s="1040"/>
      <c r="BE113" s="1040"/>
      <c r="BF113" s="1040"/>
      <c r="BG113" s="1040"/>
      <c r="BH113" s="1040"/>
      <c r="BI113" s="1040"/>
      <c r="BJ113" s="1040"/>
      <c r="BK113" s="1040"/>
      <c r="BL113" s="1040"/>
      <c r="BM113" s="1040"/>
      <c r="BN113" s="1040"/>
      <c r="BO113" s="1040"/>
      <c r="BP113" s="1041"/>
      <c r="BQ113" s="1009">
        <v>
1882632</v>
      </c>
      <c r="BR113" s="1010"/>
      <c r="BS113" s="1010"/>
      <c r="BT113" s="1010"/>
      <c r="BU113" s="1010"/>
      <c r="BV113" s="1010">
        <v>
1880987</v>
      </c>
      <c r="BW113" s="1010"/>
      <c r="BX113" s="1010"/>
      <c r="BY113" s="1010"/>
      <c r="BZ113" s="1010"/>
      <c r="CA113" s="1010">
        <v>
1787792</v>
      </c>
      <c r="CB113" s="1010"/>
      <c r="CC113" s="1010"/>
      <c r="CD113" s="1010"/>
      <c r="CE113" s="1010"/>
      <c r="CF113" s="1004">
        <v>
49.7</v>
      </c>
      <c r="CG113" s="1005"/>
      <c r="CH113" s="1005"/>
      <c r="CI113" s="1005"/>
      <c r="CJ113" s="1005"/>
      <c r="CK113" s="1035"/>
      <c r="CL113" s="1036"/>
      <c r="CM113" s="1006" t="s">
        <v>
435</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
422</v>
      </c>
      <c r="DH113" s="1049"/>
      <c r="DI113" s="1049"/>
      <c r="DJ113" s="1049"/>
      <c r="DK113" s="1050"/>
      <c r="DL113" s="1051" t="s">
        <v>
422</v>
      </c>
      <c r="DM113" s="1049"/>
      <c r="DN113" s="1049"/>
      <c r="DO113" s="1049"/>
      <c r="DP113" s="1050"/>
      <c r="DQ113" s="1051" t="s">
        <v>
422</v>
      </c>
      <c r="DR113" s="1049"/>
      <c r="DS113" s="1049"/>
      <c r="DT113" s="1049"/>
      <c r="DU113" s="1050"/>
      <c r="DV113" s="1052" t="s">
        <v>
424</v>
      </c>
      <c r="DW113" s="1053"/>
      <c r="DX113" s="1053"/>
      <c r="DY113" s="1053"/>
      <c r="DZ113" s="1054"/>
    </row>
    <row r="114" spans="1:130" s="246" customFormat="1" ht="26.25" customHeight="1" x14ac:dyDescent="0.2">
      <c r="A114" s="1044"/>
      <c r="B114" s="1045"/>
      <c r="C114" s="1040" t="s">
        <v>
436</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
121622</v>
      </c>
      <c r="AB114" s="1049"/>
      <c r="AC114" s="1049"/>
      <c r="AD114" s="1049"/>
      <c r="AE114" s="1050"/>
      <c r="AF114" s="1051">
        <v>
137443</v>
      </c>
      <c r="AG114" s="1049"/>
      <c r="AH114" s="1049"/>
      <c r="AI114" s="1049"/>
      <c r="AJ114" s="1050"/>
      <c r="AK114" s="1051">
        <v>
137617</v>
      </c>
      <c r="AL114" s="1049"/>
      <c r="AM114" s="1049"/>
      <c r="AN114" s="1049"/>
      <c r="AO114" s="1050"/>
      <c r="AP114" s="1052">
        <v>
3.8</v>
      </c>
      <c r="AQ114" s="1053"/>
      <c r="AR114" s="1053"/>
      <c r="AS114" s="1053"/>
      <c r="AT114" s="1054"/>
      <c r="AU114" s="990"/>
      <c r="AV114" s="991"/>
      <c r="AW114" s="991"/>
      <c r="AX114" s="991"/>
      <c r="AY114" s="991"/>
      <c r="AZ114" s="1039" t="s">
        <v>
437</v>
      </c>
      <c r="BA114" s="1040"/>
      <c r="BB114" s="1040"/>
      <c r="BC114" s="1040"/>
      <c r="BD114" s="1040"/>
      <c r="BE114" s="1040"/>
      <c r="BF114" s="1040"/>
      <c r="BG114" s="1040"/>
      <c r="BH114" s="1040"/>
      <c r="BI114" s="1040"/>
      <c r="BJ114" s="1040"/>
      <c r="BK114" s="1040"/>
      <c r="BL114" s="1040"/>
      <c r="BM114" s="1040"/>
      <c r="BN114" s="1040"/>
      <c r="BO114" s="1040"/>
      <c r="BP114" s="1041"/>
      <c r="BQ114" s="1009">
        <v>
688310</v>
      </c>
      <c r="BR114" s="1010"/>
      <c r="BS114" s="1010"/>
      <c r="BT114" s="1010"/>
      <c r="BU114" s="1010"/>
      <c r="BV114" s="1010">
        <v>
751456</v>
      </c>
      <c r="BW114" s="1010"/>
      <c r="BX114" s="1010"/>
      <c r="BY114" s="1010"/>
      <c r="BZ114" s="1010"/>
      <c r="CA114" s="1010">
        <v>
739855</v>
      </c>
      <c r="CB114" s="1010"/>
      <c r="CC114" s="1010"/>
      <c r="CD114" s="1010"/>
      <c r="CE114" s="1010"/>
      <c r="CF114" s="1004">
        <v>
20.6</v>
      </c>
      <c r="CG114" s="1005"/>
      <c r="CH114" s="1005"/>
      <c r="CI114" s="1005"/>
      <c r="CJ114" s="1005"/>
      <c r="CK114" s="1035"/>
      <c r="CL114" s="1036"/>
      <c r="CM114" s="1006" t="s">
        <v>
438</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
422</v>
      </c>
      <c r="DH114" s="1049"/>
      <c r="DI114" s="1049"/>
      <c r="DJ114" s="1049"/>
      <c r="DK114" s="1050"/>
      <c r="DL114" s="1051" t="s">
        <v>
125</v>
      </c>
      <c r="DM114" s="1049"/>
      <c r="DN114" s="1049"/>
      <c r="DO114" s="1049"/>
      <c r="DP114" s="1050"/>
      <c r="DQ114" s="1051" t="s">
        <v>
125</v>
      </c>
      <c r="DR114" s="1049"/>
      <c r="DS114" s="1049"/>
      <c r="DT114" s="1049"/>
      <c r="DU114" s="1050"/>
      <c r="DV114" s="1052" t="s">
        <v>
422</v>
      </c>
      <c r="DW114" s="1053"/>
      <c r="DX114" s="1053"/>
      <c r="DY114" s="1053"/>
      <c r="DZ114" s="1054"/>
    </row>
    <row r="115" spans="1:130" s="246" customFormat="1" ht="26.25" customHeight="1" x14ac:dyDescent="0.2">
      <c r="A115" s="1044"/>
      <c r="B115" s="1045"/>
      <c r="C115" s="1040" t="s">
        <v>
439</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
77</v>
      </c>
      <c r="AB115" s="1024"/>
      <c r="AC115" s="1024"/>
      <c r="AD115" s="1024"/>
      <c r="AE115" s="1025"/>
      <c r="AF115" s="1026" t="s">
        <v>
125</v>
      </c>
      <c r="AG115" s="1024"/>
      <c r="AH115" s="1024"/>
      <c r="AI115" s="1024"/>
      <c r="AJ115" s="1025"/>
      <c r="AK115" s="1026" t="s">
        <v>
125</v>
      </c>
      <c r="AL115" s="1024"/>
      <c r="AM115" s="1024"/>
      <c r="AN115" s="1024"/>
      <c r="AO115" s="1025"/>
      <c r="AP115" s="1027" t="s">
        <v>
422</v>
      </c>
      <c r="AQ115" s="1028"/>
      <c r="AR115" s="1028"/>
      <c r="AS115" s="1028"/>
      <c r="AT115" s="1029"/>
      <c r="AU115" s="990"/>
      <c r="AV115" s="991"/>
      <c r="AW115" s="991"/>
      <c r="AX115" s="991"/>
      <c r="AY115" s="991"/>
      <c r="AZ115" s="1039" t="s">
        <v>
440</v>
      </c>
      <c r="BA115" s="1040"/>
      <c r="BB115" s="1040"/>
      <c r="BC115" s="1040"/>
      <c r="BD115" s="1040"/>
      <c r="BE115" s="1040"/>
      <c r="BF115" s="1040"/>
      <c r="BG115" s="1040"/>
      <c r="BH115" s="1040"/>
      <c r="BI115" s="1040"/>
      <c r="BJ115" s="1040"/>
      <c r="BK115" s="1040"/>
      <c r="BL115" s="1040"/>
      <c r="BM115" s="1040"/>
      <c r="BN115" s="1040"/>
      <c r="BO115" s="1040"/>
      <c r="BP115" s="1041"/>
      <c r="BQ115" s="1009" t="s">
        <v>
427</v>
      </c>
      <c r="BR115" s="1010"/>
      <c r="BS115" s="1010"/>
      <c r="BT115" s="1010"/>
      <c r="BU115" s="1010"/>
      <c r="BV115" s="1010" t="s">
        <v>
422</v>
      </c>
      <c r="BW115" s="1010"/>
      <c r="BX115" s="1010"/>
      <c r="BY115" s="1010"/>
      <c r="BZ115" s="1010"/>
      <c r="CA115" s="1010" t="s">
        <v>
125</v>
      </c>
      <c r="CB115" s="1010"/>
      <c r="CC115" s="1010"/>
      <c r="CD115" s="1010"/>
      <c r="CE115" s="1010"/>
      <c r="CF115" s="1004" t="s">
        <v>
422</v>
      </c>
      <c r="CG115" s="1005"/>
      <c r="CH115" s="1005"/>
      <c r="CI115" s="1005"/>
      <c r="CJ115" s="1005"/>
      <c r="CK115" s="1035"/>
      <c r="CL115" s="1036"/>
      <c r="CM115" s="1039" t="s">
        <v>
441</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
422</v>
      </c>
      <c r="DH115" s="1049"/>
      <c r="DI115" s="1049"/>
      <c r="DJ115" s="1049"/>
      <c r="DK115" s="1050"/>
      <c r="DL115" s="1051" t="s">
        <v>
422</v>
      </c>
      <c r="DM115" s="1049"/>
      <c r="DN115" s="1049"/>
      <c r="DO115" s="1049"/>
      <c r="DP115" s="1050"/>
      <c r="DQ115" s="1051" t="s">
        <v>
125</v>
      </c>
      <c r="DR115" s="1049"/>
      <c r="DS115" s="1049"/>
      <c r="DT115" s="1049"/>
      <c r="DU115" s="1050"/>
      <c r="DV115" s="1052" t="s">
        <v>
422</v>
      </c>
      <c r="DW115" s="1053"/>
      <c r="DX115" s="1053"/>
      <c r="DY115" s="1053"/>
      <c r="DZ115" s="1054"/>
    </row>
    <row r="116" spans="1:130" s="246" customFormat="1" ht="26.25" customHeight="1" x14ac:dyDescent="0.2">
      <c r="A116" s="1046"/>
      <c r="B116" s="1047"/>
      <c r="C116" s="1055" t="s">
        <v>
442</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
422</v>
      </c>
      <c r="AB116" s="1049"/>
      <c r="AC116" s="1049"/>
      <c r="AD116" s="1049"/>
      <c r="AE116" s="1050"/>
      <c r="AF116" s="1051" t="s">
        <v>
422</v>
      </c>
      <c r="AG116" s="1049"/>
      <c r="AH116" s="1049"/>
      <c r="AI116" s="1049"/>
      <c r="AJ116" s="1050"/>
      <c r="AK116" s="1051" t="s">
        <v>
422</v>
      </c>
      <c r="AL116" s="1049"/>
      <c r="AM116" s="1049"/>
      <c r="AN116" s="1049"/>
      <c r="AO116" s="1050"/>
      <c r="AP116" s="1052" t="s">
        <v>
427</v>
      </c>
      <c r="AQ116" s="1053"/>
      <c r="AR116" s="1053"/>
      <c r="AS116" s="1053"/>
      <c r="AT116" s="1054"/>
      <c r="AU116" s="990"/>
      <c r="AV116" s="991"/>
      <c r="AW116" s="991"/>
      <c r="AX116" s="991"/>
      <c r="AY116" s="991"/>
      <c r="AZ116" s="1057" t="s">
        <v>
443</v>
      </c>
      <c r="BA116" s="1058"/>
      <c r="BB116" s="1058"/>
      <c r="BC116" s="1058"/>
      <c r="BD116" s="1058"/>
      <c r="BE116" s="1058"/>
      <c r="BF116" s="1058"/>
      <c r="BG116" s="1058"/>
      <c r="BH116" s="1058"/>
      <c r="BI116" s="1058"/>
      <c r="BJ116" s="1058"/>
      <c r="BK116" s="1058"/>
      <c r="BL116" s="1058"/>
      <c r="BM116" s="1058"/>
      <c r="BN116" s="1058"/>
      <c r="BO116" s="1058"/>
      <c r="BP116" s="1059"/>
      <c r="BQ116" s="1009" t="s">
        <v>
422</v>
      </c>
      <c r="BR116" s="1010"/>
      <c r="BS116" s="1010"/>
      <c r="BT116" s="1010"/>
      <c r="BU116" s="1010"/>
      <c r="BV116" s="1010" t="s">
        <v>
125</v>
      </c>
      <c r="BW116" s="1010"/>
      <c r="BX116" s="1010"/>
      <c r="BY116" s="1010"/>
      <c r="BZ116" s="1010"/>
      <c r="CA116" s="1010" t="s">
        <v>
422</v>
      </c>
      <c r="CB116" s="1010"/>
      <c r="CC116" s="1010"/>
      <c r="CD116" s="1010"/>
      <c r="CE116" s="1010"/>
      <c r="CF116" s="1004" t="s">
        <v>
422</v>
      </c>
      <c r="CG116" s="1005"/>
      <c r="CH116" s="1005"/>
      <c r="CI116" s="1005"/>
      <c r="CJ116" s="1005"/>
      <c r="CK116" s="1035"/>
      <c r="CL116" s="1036"/>
      <c r="CM116" s="1006" t="s">
        <v>
444</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
125</v>
      </c>
      <c r="DH116" s="1049"/>
      <c r="DI116" s="1049"/>
      <c r="DJ116" s="1049"/>
      <c r="DK116" s="1050"/>
      <c r="DL116" s="1051" t="s">
        <v>
422</v>
      </c>
      <c r="DM116" s="1049"/>
      <c r="DN116" s="1049"/>
      <c r="DO116" s="1049"/>
      <c r="DP116" s="1050"/>
      <c r="DQ116" s="1051" t="s">
        <v>
422</v>
      </c>
      <c r="DR116" s="1049"/>
      <c r="DS116" s="1049"/>
      <c r="DT116" s="1049"/>
      <c r="DU116" s="1050"/>
      <c r="DV116" s="1052" t="s">
        <v>
424</v>
      </c>
      <c r="DW116" s="1053"/>
      <c r="DX116" s="1053"/>
      <c r="DY116" s="1053"/>
      <c r="DZ116" s="1054"/>
    </row>
    <row r="117" spans="1:130" s="246" customFormat="1" ht="26.25" customHeight="1" x14ac:dyDescent="0.2">
      <c r="A117" s="994" t="s">
        <v>
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
445</v>
      </c>
      <c r="Z117" s="976"/>
      <c r="AA117" s="1066">
        <v>
1027971</v>
      </c>
      <c r="AB117" s="1067"/>
      <c r="AC117" s="1067"/>
      <c r="AD117" s="1067"/>
      <c r="AE117" s="1068"/>
      <c r="AF117" s="1069">
        <v>
1011979</v>
      </c>
      <c r="AG117" s="1067"/>
      <c r="AH117" s="1067"/>
      <c r="AI117" s="1067"/>
      <c r="AJ117" s="1068"/>
      <c r="AK117" s="1069">
        <v>
1033268</v>
      </c>
      <c r="AL117" s="1067"/>
      <c r="AM117" s="1067"/>
      <c r="AN117" s="1067"/>
      <c r="AO117" s="1068"/>
      <c r="AP117" s="1070"/>
      <c r="AQ117" s="1071"/>
      <c r="AR117" s="1071"/>
      <c r="AS117" s="1071"/>
      <c r="AT117" s="1072"/>
      <c r="AU117" s="990"/>
      <c r="AV117" s="991"/>
      <c r="AW117" s="991"/>
      <c r="AX117" s="991"/>
      <c r="AY117" s="991"/>
      <c r="AZ117" s="1057" t="s">
        <v>
446</v>
      </c>
      <c r="BA117" s="1058"/>
      <c r="BB117" s="1058"/>
      <c r="BC117" s="1058"/>
      <c r="BD117" s="1058"/>
      <c r="BE117" s="1058"/>
      <c r="BF117" s="1058"/>
      <c r="BG117" s="1058"/>
      <c r="BH117" s="1058"/>
      <c r="BI117" s="1058"/>
      <c r="BJ117" s="1058"/>
      <c r="BK117" s="1058"/>
      <c r="BL117" s="1058"/>
      <c r="BM117" s="1058"/>
      <c r="BN117" s="1058"/>
      <c r="BO117" s="1058"/>
      <c r="BP117" s="1059"/>
      <c r="BQ117" s="1009" t="s">
        <v>
447</v>
      </c>
      <c r="BR117" s="1010"/>
      <c r="BS117" s="1010"/>
      <c r="BT117" s="1010"/>
      <c r="BU117" s="1010"/>
      <c r="BV117" s="1010" t="s">
        <v>
125</v>
      </c>
      <c r="BW117" s="1010"/>
      <c r="BX117" s="1010"/>
      <c r="BY117" s="1010"/>
      <c r="BZ117" s="1010"/>
      <c r="CA117" s="1010" t="s">
        <v>
447</v>
      </c>
      <c r="CB117" s="1010"/>
      <c r="CC117" s="1010"/>
      <c r="CD117" s="1010"/>
      <c r="CE117" s="1010"/>
      <c r="CF117" s="1004" t="s">
        <v>
125</v>
      </c>
      <c r="CG117" s="1005"/>
      <c r="CH117" s="1005"/>
      <c r="CI117" s="1005"/>
      <c r="CJ117" s="1005"/>
      <c r="CK117" s="1035"/>
      <c r="CL117" s="1036"/>
      <c r="CM117" s="1006" t="s">
        <v>
448</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
125</v>
      </c>
      <c r="DH117" s="1049"/>
      <c r="DI117" s="1049"/>
      <c r="DJ117" s="1049"/>
      <c r="DK117" s="1050"/>
      <c r="DL117" s="1051" t="s">
        <v>
432</v>
      </c>
      <c r="DM117" s="1049"/>
      <c r="DN117" s="1049"/>
      <c r="DO117" s="1049"/>
      <c r="DP117" s="1050"/>
      <c r="DQ117" s="1051" t="s">
        <v>
447</v>
      </c>
      <c r="DR117" s="1049"/>
      <c r="DS117" s="1049"/>
      <c r="DT117" s="1049"/>
      <c r="DU117" s="1050"/>
      <c r="DV117" s="1052" t="s">
        <v>
447</v>
      </c>
      <c r="DW117" s="1053"/>
      <c r="DX117" s="1053"/>
      <c r="DY117" s="1053"/>
      <c r="DZ117" s="1054"/>
    </row>
    <row r="118" spans="1:130" s="246" customFormat="1" ht="26.25" customHeight="1" x14ac:dyDescent="0.2">
      <c r="A118" s="994" t="s">
        <v>
417</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
415</v>
      </c>
      <c r="AB118" s="975"/>
      <c r="AC118" s="975"/>
      <c r="AD118" s="975"/>
      <c r="AE118" s="976"/>
      <c r="AF118" s="974" t="s">
        <v>
301</v>
      </c>
      <c r="AG118" s="975"/>
      <c r="AH118" s="975"/>
      <c r="AI118" s="975"/>
      <c r="AJ118" s="976"/>
      <c r="AK118" s="974" t="s">
        <v>
300</v>
      </c>
      <c r="AL118" s="975"/>
      <c r="AM118" s="975"/>
      <c r="AN118" s="975"/>
      <c r="AO118" s="976"/>
      <c r="AP118" s="1061" t="s">
        <v>
416</v>
      </c>
      <c r="AQ118" s="1062"/>
      <c r="AR118" s="1062"/>
      <c r="AS118" s="1062"/>
      <c r="AT118" s="1063"/>
      <c r="AU118" s="990"/>
      <c r="AV118" s="991"/>
      <c r="AW118" s="991"/>
      <c r="AX118" s="991"/>
      <c r="AY118" s="991"/>
      <c r="AZ118" s="1064" t="s">
        <v>
449</v>
      </c>
      <c r="BA118" s="1055"/>
      <c r="BB118" s="1055"/>
      <c r="BC118" s="1055"/>
      <c r="BD118" s="1055"/>
      <c r="BE118" s="1055"/>
      <c r="BF118" s="1055"/>
      <c r="BG118" s="1055"/>
      <c r="BH118" s="1055"/>
      <c r="BI118" s="1055"/>
      <c r="BJ118" s="1055"/>
      <c r="BK118" s="1055"/>
      <c r="BL118" s="1055"/>
      <c r="BM118" s="1055"/>
      <c r="BN118" s="1055"/>
      <c r="BO118" s="1055"/>
      <c r="BP118" s="1056"/>
      <c r="BQ118" s="1087" t="s">
        <v>
447</v>
      </c>
      <c r="BR118" s="1088"/>
      <c r="BS118" s="1088"/>
      <c r="BT118" s="1088"/>
      <c r="BU118" s="1088"/>
      <c r="BV118" s="1088" t="s">
        <v>
447</v>
      </c>
      <c r="BW118" s="1088"/>
      <c r="BX118" s="1088"/>
      <c r="BY118" s="1088"/>
      <c r="BZ118" s="1088"/>
      <c r="CA118" s="1088" t="s">
        <v>
125</v>
      </c>
      <c r="CB118" s="1088"/>
      <c r="CC118" s="1088"/>
      <c r="CD118" s="1088"/>
      <c r="CE118" s="1088"/>
      <c r="CF118" s="1004" t="s">
        <v>
125</v>
      </c>
      <c r="CG118" s="1005"/>
      <c r="CH118" s="1005"/>
      <c r="CI118" s="1005"/>
      <c r="CJ118" s="1005"/>
      <c r="CK118" s="1035"/>
      <c r="CL118" s="1036"/>
      <c r="CM118" s="1006" t="s">
        <v>
450</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
447</v>
      </c>
      <c r="DH118" s="1049"/>
      <c r="DI118" s="1049"/>
      <c r="DJ118" s="1049"/>
      <c r="DK118" s="1050"/>
      <c r="DL118" s="1051" t="s">
        <v>
422</v>
      </c>
      <c r="DM118" s="1049"/>
      <c r="DN118" s="1049"/>
      <c r="DO118" s="1049"/>
      <c r="DP118" s="1050"/>
      <c r="DQ118" s="1051" t="s">
        <v>
125</v>
      </c>
      <c r="DR118" s="1049"/>
      <c r="DS118" s="1049"/>
      <c r="DT118" s="1049"/>
      <c r="DU118" s="1050"/>
      <c r="DV118" s="1052" t="s">
        <v>
125</v>
      </c>
      <c r="DW118" s="1053"/>
      <c r="DX118" s="1053"/>
      <c r="DY118" s="1053"/>
      <c r="DZ118" s="1054"/>
    </row>
    <row r="119" spans="1:130" s="246" customFormat="1" ht="26.25" customHeight="1" x14ac:dyDescent="0.2">
      <c r="A119" s="1148" t="s">
        <v>
420</v>
      </c>
      <c r="B119" s="1034"/>
      <c r="C119" s="1013" t="s">
        <v>
421</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
447</v>
      </c>
      <c r="AB119" s="982"/>
      <c r="AC119" s="982"/>
      <c r="AD119" s="982"/>
      <c r="AE119" s="983"/>
      <c r="AF119" s="984" t="s">
        <v>
427</v>
      </c>
      <c r="AG119" s="982"/>
      <c r="AH119" s="982"/>
      <c r="AI119" s="982"/>
      <c r="AJ119" s="983"/>
      <c r="AK119" s="984" t="s">
        <v>
447</v>
      </c>
      <c r="AL119" s="982"/>
      <c r="AM119" s="982"/>
      <c r="AN119" s="982"/>
      <c r="AO119" s="983"/>
      <c r="AP119" s="985" t="s">
        <v>
125</v>
      </c>
      <c r="AQ119" s="986"/>
      <c r="AR119" s="986"/>
      <c r="AS119" s="986"/>
      <c r="AT119" s="987"/>
      <c r="AU119" s="992"/>
      <c r="AV119" s="993"/>
      <c r="AW119" s="993"/>
      <c r="AX119" s="993"/>
      <c r="AY119" s="993"/>
      <c r="AZ119" s="277" t="s">
        <v>
184</v>
      </c>
      <c r="BA119" s="277"/>
      <c r="BB119" s="277"/>
      <c r="BC119" s="277"/>
      <c r="BD119" s="277"/>
      <c r="BE119" s="277"/>
      <c r="BF119" s="277"/>
      <c r="BG119" s="277"/>
      <c r="BH119" s="277"/>
      <c r="BI119" s="277"/>
      <c r="BJ119" s="277"/>
      <c r="BK119" s="277"/>
      <c r="BL119" s="277"/>
      <c r="BM119" s="277"/>
      <c r="BN119" s="277"/>
      <c r="BO119" s="1065" t="s">
        <v>
451</v>
      </c>
      <c r="BP119" s="1096"/>
      <c r="BQ119" s="1087">
        <v>
11571855</v>
      </c>
      <c r="BR119" s="1088"/>
      <c r="BS119" s="1088"/>
      <c r="BT119" s="1088"/>
      <c r="BU119" s="1088"/>
      <c r="BV119" s="1088">
        <v>
11537451</v>
      </c>
      <c r="BW119" s="1088"/>
      <c r="BX119" s="1088"/>
      <c r="BY119" s="1088"/>
      <c r="BZ119" s="1088"/>
      <c r="CA119" s="1088">
        <v>
11232137</v>
      </c>
      <c r="CB119" s="1088"/>
      <c r="CC119" s="1088"/>
      <c r="CD119" s="1088"/>
      <c r="CE119" s="1088"/>
      <c r="CF119" s="1089"/>
      <c r="CG119" s="1090"/>
      <c r="CH119" s="1090"/>
      <c r="CI119" s="1090"/>
      <c r="CJ119" s="1091"/>
      <c r="CK119" s="1037"/>
      <c r="CL119" s="1038"/>
      <c r="CM119" s="1092" t="s">
        <v>
452</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
125</v>
      </c>
      <c r="DH119" s="1074"/>
      <c r="DI119" s="1074"/>
      <c r="DJ119" s="1074"/>
      <c r="DK119" s="1075"/>
      <c r="DL119" s="1073" t="s">
        <v>
125</v>
      </c>
      <c r="DM119" s="1074"/>
      <c r="DN119" s="1074"/>
      <c r="DO119" s="1074"/>
      <c r="DP119" s="1075"/>
      <c r="DQ119" s="1073" t="s">
        <v>
125</v>
      </c>
      <c r="DR119" s="1074"/>
      <c r="DS119" s="1074"/>
      <c r="DT119" s="1074"/>
      <c r="DU119" s="1075"/>
      <c r="DV119" s="1076" t="s">
        <v>
125</v>
      </c>
      <c r="DW119" s="1077"/>
      <c r="DX119" s="1077"/>
      <c r="DY119" s="1077"/>
      <c r="DZ119" s="1078"/>
    </row>
    <row r="120" spans="1:130" s="246" customFormat="1" ht="26.25" customHeight="1" x14ac:dyDescent="0.2">
      <c r="A120" s="1149"/>
      <c r="B120" s="1036"/>
      <c r="C120" s="1006" t="s">
        <v>
426</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
125</v>
      </c>
      <c r="AB120" s="1049"/>
      <c r="AC120" s="1049"/>
      <c r="AD120" s="1049"/>
      <c r="AE120" s="1050"/>
      <c r="AF120" s="1051" t="s">
        <v>
125</v>
      </c>
      <c r="AG120" s="1049"/>
      <c r="AH120" s="1049"/>
      <c r="AI120" s="1049"/>
      <c r="AJ120" s="1050"/>
      <c r="AK120" s="1051" t="s">
        <v>
125</v>
      </c>
      <c r="AL120" s="1049"/>
      <c r="AM120" s="1049"/>
      <c r="AN120" s="1049"/>
      <c r="AO120" s="1050"/>
      <c r="AP120" s="1052" t="s">
        <v>
125</v>
      </c>
      <c r="AQ120" s="1053"/>
      <c r="AR120" s="1053"/>
      <c r="AS120" s="1053"/>
      <c r="AT120" s="1054"/>
      <c r="AU120" s="1079" t="s">
        <v>
453</v>
      </c>
      <c r="AV120" s="1080"/>
      <c r="AW120" s="1080"/>
      <c r="AX120" s="1080"/>
      <c r="AY120" s="1081"/>
      <c r="AZ120" s="1030" t="s">
        <v>
454</v>
      </c>
      <c r="BA120" s="979"/>
      <c r="BB120" s="979"/>
      <c r="BC120" s="979"/>
      <c r="BD120" s="979"/>
      <c r="BE120" s="979"/>
      <c r="BF120" s="979"/>
      <c r="BG120" s="979"/>
      <c r="BH120" s="979"/>
      <c r="BI120" s="979"/>
      <c r="BJ120" s="979"/>
      <c r="BK120" s="979"/>
      <c r="BL120" s="979"/>
      <c r="BM120" s="979"/>
      <c r="BN120" s="979"/>
      <c r="BO120" s="979"/>
      <c r="BP120" s="980"/>
      <c r="BQ120" s="1016">
        <v>
1852839</v>
      </c>
      <c r="BR120" s="1017"/>
      <c r="BS120" s="1017"/>
      <c r="BT120" s="1017"/>
      <c r="BU120" s="1017"/>
      <c r="BV120" s="1017">
        <v>
1981196</v>
      </c>
      <c r="BW120" s="1017"/>
      <c r="BX120" s="1017"/>
      <c r="BY120" s="1017"/>
      <c r="BZ120" s="1017"/>
      <c r="CA120" s="1017">
        <v>
2275528</v>
      </c>
      <c r="CB120" s="1017"/>
      <c r="CC120" s="1017"/>
      <c r="CD120" s="1017"/>
      <c r="CE120" s="1017"/>
      <c r="CF120" s="1031">
        <v>
63.2</v>
      </c>
      <c r="CG120" s="1032"/>
      <c r="CH120" s="1032"/>
      <c r="CI120" s="1032"/>
      <c r="CJ120" s="1032"/>
      <c r="CK120" s="1097" t="s">
        <v>
455</v>
      </c>
      <c r="CL120" s="1098"/>
      <c r="CM120" s="1098"/>
      <c r="CN120" s="1098"/>
      <c r="CO120" s="1099"/>
      <c r="CP120" s="1105" t="s">
        <v>
456</v>
      </c>
      <c r="CQ120" s="1106"/>
      <c r="CR120" s="1106"/>
      <c r="CS120" s="1106"/>
      <c r="CT120" s="1106"/>
      <c r="CU120" s="1106"/>
      <c r="CV120" s="1106"/>
      <c r="CW120" s="1106"/>
      <c r="CX120" s="1106"/>
      <c r="CY120" s="1106"/>
      <c r="CZ120" s="1106"/>
      <c r="DA120" s="1106"/>
      <c r="DB120" s="1106"/>
      <c r="DC120" s="1106"/>
      <c r="DD120" s="1106"/>
      <c r="DE120" s="1106"/>
      <c r="DF120" s="1107"/>
      <c r="DG120" s="1016">
        <v>
3067655</v>
      </c>
      <c r="DH120" s="1017"/>
      <c r="DI120" s="1017"/>
      <c r="DJ120" s="1017"/>
      <c r="DK120" s="1017"/>
      <c r="DL120" s="1017">
        <v>
2978381</v>
      </c>
      <c r="DM120" s="1017"/>
      <c r="DN120" s="1017"/>
      <c r="DO120" s="1017"/>
      <c r="DP120" s="1017"/>
      <c r="DQ120" s="1017">
        <v>
2825424</v>
      </c>
      <c r="DR120" s="1017"/>
      <c r="DS120" s="1017"/>
      <c r="DT120" s="1017"/>
      <c r="DU120" s="1017"/>
      <c r="DV120" s="1018">
        <v>
78.5</v>
      </c>
      <c r="DW120" s="1018"/>
      <c r="DX120" s="1018"/>
      <c r="DY120" s="1018"/>
      <c r="DZ120" s="1019"/>
    </row>
    <row r="121" spans="1:130" s="246" customFormat="1" ht="26.25" customHeight="1" x14ac:dyDescent="0.2">
      <c r="A121" s="1149"/>
      <c r="B121" s="1036"/>
      <c r="C121" s="1057" t="s">
        <v>
457</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
125</v>
      </c>
      <c r="AB121" s="1049"/>
      <c r="AC121" s="1049"/>
      <c r="AD121" s="1049"/>
      <c r="AE121" s="1050"/>
      <c r="AF121" s="1051" t="s">
        <v>
125</v>
      </c>
      <c r="AG121" s="1049"/>
      <c r="AH121" s="1049"/>
      <c r="AI121" s="1049"/>
      <c r="AJ121" s="1050"/>
      <c r="AK121" s="1051" t="s">
        <v>
125</v>
      </c>
      <c r="AL121" s="1049"/>
      <c r="AM121" s="1049"/>
      <c r="AN121" s="1049"/>
      <c r="AO121" s="1050"/>
      <c r="AP121" s="1052" t="s">
        <v>
125</v>
      </c>
      <c r="AQ121" s="1053"/>
      <c r="AR121" s="1053"/>
      <c r="AS121" s="1053"/>
      <c r="AT121" s="1054"/>
      <c r="AU121" s="1082"/>
      <c r="AV121" s="1083"/>
      <c r="AW121" s="1083"/>
      <c r="AX121" s="1083"/>
      <c r="AY121" s="1084"/>
      <c r="AZ121" s="1039" t="s">
        <v>
458</v>
      </c>
      <c r="BA121" s="1040"/>
      <c r="BB121" s="1040"/>
      <c r="BC121" s="1040"/>
      <c r="BD121" s="1040"/>
      <c r="BE121" s="1040"/>
      <c r="BF121" s="1040"/>
      <c r="BG121" s="1040"/>
      <c r="BH121" s="1040"/>
      <c r="BI121" s="1040"/>
      <c r="BJ121" s="1040"/>
      <c r="BK121" s="1040"/>
      <c r="BL121" s="1040"/>
      <c r="BM121" s="1040"/>
      <c r="BN121" s="1040"/>
      <c r="BO121" s="1040"/>
      <c r="BP121" s="1041"/>
      <c r="BQ121" s="1009">
        <v>
1841648</v>
      </c>
      <c r="BR121" s="1010"/>
      <c r="BS121" s="1010"/>
      <c r="BT121" s="1010"/>
      <c r="BU121" s="1010"/>
      <c r="BV121" s="1010">
        <v>
1816560</v>
      </c>
      <c r="BW121" s="1010"/>
      <c r="BX121" s="1010"/>
      <c r="BY121" s="1010"/>
      <c r="BZ121" s="1010"/>
      <c r="CA121" s="1010">
        <v>
1774222</v>
      </c>
      <c r="CB121" s="1010"/>
      <c r="CC121" s="1010"/>
      <c r="CD121" s="1010"/>
      <c r="CE121" s="1010"/>
      <c r="CF121" s="1004">
        <v>
49.3</v>
      </c>
      <c r="CG121" s="1005"/>
      <c r="CH121" s="1005"/>
      <c r="CI121" s="1005"/>
      <c r="CJ121" s="1005"/>
      <c r="CK121" s="1100"/>
      <c r="CL121" s="1101"/>
      <c r="CM121" s="1101"/>
      <c r="CN121" s="1101"/>
      <c r="CO121" s="1102"/>
      <c r="CP121" s="1110"/>
      <c r="CQ121" s="1111"/>
      <c r="CR121" s="1111"/>
      <c r="CS121" s="1111"/>
      <c r="CT121" s="1111"/>
      <c r="CU121" s="1111"/>
      <c r="CV121" s="1111"/>
      <c r="CW121" s="1111"/>
      <c r="CX121" s="1111"/>
      <c r="CY121" s="1111"/>
      <c r="CZ121" s="1111"/>
      <c r="DA121" s="1111"/>
      <c r="DB121" s="1111"/>
      <c r="DC121" s="1111"/>
      <c r="DD121" s="1111"/>
      <c r="DE121" s="1111"/>
      <c r="DF121" s="1112"/>
      <c r="DG121" s="1009"/>
      <c r="DH121" s="1010"/>
      <c r="DI121" s="1010"/>
      <c r="DJ121" s="1010"/>
      <c r="DK121" s="1010"/>
      <c r="DL121" s="1010"/>
      <c r="DM121" s="1010"/>
      <c r="DN121" s="1010"/>
      <c r="DO121" s="1010"/>
      <c r="DP121" s="1010"/>
      <c r="DQ121" s="1010"/>
      <c r="DR121" s="1010"/>
      <c r="DS121" s="1010"/>
      <c r="DT121" s="1010"/>
      <c r="DU121" s="1010"/>
      <c r="DV121" s="1011"/>
      <c r="DW121" s="1011"/>
      <c r="DX121" s="1011"/>
      <c r="DY121" s="1011"/>
      <c r="DZ121" s="1012"/>
    </row>
    <row r="122" spans="1:130" s="246" customFormat="1" ht="26.25" customHeight="1" x14ac:dyDescent="0.2">
      <c r="A122" s="1149"/>
      <c r="B122" s="1036"/>
      <c r="C122" s="1006" t="s">
        <v>
438</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
125</v>
      </c>
      <c r="AB122" s="1049"/>
      <c r="AC122" s="1049"/>
      <c r="AD122" s="1049"/>
      <c r="AE122" s="1050"/>
      <c r="AF122" s="1051" t="s">
        <v>
422</v>
      </c>
      <c r="AG122" s="1049"/>
      <c r="AH122" s="1049"/>
      <c r="AI122" s="1049"/>
      <c r="AJ122" s="1050"/>
      <c r="AK122" s="1051" t="s">
        <v>
125</v>
      </c>
      <c r="AL122" s="1049"/>
      <c r="AM122" s="1049"/>
      <c r="AN122" s="1049"/>
      <c r="AO122" s="1050"/>
      <c r="AP122" s="1052" t="s">
        <v>
125</v>
      </c>
      <c r="AQ122" s="1053"/>
      <c r="AR122" s="1053"/>
      <c r="AS122" s="1053"/>
      <c r="AT122" s="1054"/>
      <c r="AU122" s="1082"/>
      <c r="AV122" s="1083"/>
      <c r="AW122" s="1083"/>
      <c r="AX122" s="1083"/>
      <c r="AY122" s="1084"/>
      <c r="AZ122" s="1064" t="s">
        <v>
459</v>
      </c>
      <c r="BA122" s="1055"/>
      <c r="BB122" s="1055"/>
      <c r="BC122" s="1055"/>
      <c r="BD122" s="1055"/>
      <c r="BE122" s="1055"/>
      <c r="BF122" s="1055"/>
      <c r="BG122" s="1055"/>
      <c r="BH122" s="1055"/>
      <c r="BI122" s="1055"/>
      <c r="BJ122" s="1055"/>
      <c r="BK122" s="1055"/>
      <c r="BL122" s="1055"/>
      <c r="BM122" s="1055"/>
      <c r="BN122" s="1055"/>
      <c r="BO122" s="1055"/>
      <c r="BP122" s="1056"/>
      <c r="BQ122" s="1087">
        <v>
7682061</v>
      </c>
      <c r="BR122" s="1088"/>
      <c r="BS122" s="1088"/>
      <c r="BT122" s="1088"/>
      <c r="BU122" s="1088"/>
      <c r="BV122" s="1088">
        <v>
7623342</v>
      </c>
      <c r="BW122" s="1088"/>
      <c r="BX122" s="1088"/>
      <c r="BY122" s="1088"/>
      <c r="BZ122" s="1088"/>
      <c r="CA122" s="1088">
        <v>
7540975</v>
      </c>
      <c r="CB122" s="1088"/>
      <c r="CC122" s="1088"/>
      <c r="CD122" s="1088"/>
      <c r="CE122" s="1088"/>
      <c r="CF122" s="1108">
        <v>
209.5</v>
      </c>
      <c r="CG122" s="1109"/>
      <c r="CH122" s="1109"/>
      <c r="CI122" s="1109"/>
      <c r="CJ122" s="1109"/>
      <c r="CK122" s="1100"/>
      <c r="CL122" s="1101"/>
      <c r="CM122" s="1101"/>
      <c r="CN122" s="1101"/>
      <c r="CO122" s="1102"/>
      <c r="CP122" s="1110"/>
      <c r="CQ122" s="1111"/>
      <c r="CR122" s="1111"/>
      <c r="CS122" s="1111"/>
      <c r="CT122" s="1111"/>
      <c r="CU122" s="1111"/>
      <c r="CV122" s="1111"/>
      <c r="CW122" s="1111"/>
      <c r="CX122" s="1111"/>
      <c r="CY122" s="1111"/>
      <c r="CZ122" s="1111"/>
      <c r="DA122" s="1111"/>
      <c r="DB122" s="1111"/>
      <c r="DC122" s="1111"/>
      <c r="DD122" s="1111"/>
      <c r="DE122" s="1111"/>
      <c r="DF122" s="1112"/>
      <c r="DG122" s="1009"/>
      <c r="DH122" s="1010"/>
      <c r="DI122" s="1010"/>
      <c r="DJ122" s="1010"/>
      <c r="DK122" s="1010"/>
      <c r="DL122" s="1010"/>
      <c r="DM122" s="1010"/>
      <c r="DN122" s="1010"/>
      <c r="DO122" s="1010"/>
      <c r="DP122" s="1010"/>
      <c r="DQ122" s="1010"/>
      <c r="DR122" s="1010"/>
      <c r="DS122" s="1010"/>
      <c r="DT122" s="1010"/>
      <c r="DU122" s="1010"/>
      <c r="DV122" s="1011"/>
      <c r="DW122" s="1011"/>
      <c r="DX122" s="1011"/>
      <c r="DY122" s="1011"/>
      <c r="DZ122" s="1012"/>
    </row>
    <row r="123" spans="1:130" s="246" customFormat="1" ht="26.25" customHeight="1" x14ac:dyDescent="0.2">
      <c r="A123" s="1149"/>
      <c r="B123" s="1036"/>
      <c r="C123" s="1006" t="s">
        <v>
444</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
125</v>
      </c>
      <c r="AB123" s="1049"/>
      <c r="AC123" s="1049"/>
      <c r="AD123" s="1049"/>
      <c r="AE123" s="1050"/>
      <c r="AF123" s="1051" t="s">
        <v>
125</v>
      </c>
      <c r="AG123" s="1049"/>
      <c r="AH123" s="1049"/>
      <c r="AI123" s="1049"/>
      <c r="AJ123" s="1050"/>
      <c r="AK123" s="1051" t="s">
        <v>
125</v>
      </c>
      <c r="AL123" s="1049"/>
      <c r="AM123" s="1049"/>
      <c r="AN123" s="1049"/>
      <c r="AO123" s="1050"/>
      <c r="AP123" s="1052" t="s">
        <v>
125</v>
      </c>
      <c r="AQ123" s="1053"/>
      <c r="AR123" s="1053"/>
      <c r="AS123" s="1053"/>
      <c r="AT123" s="1054"/>
      <c r="AU123" s="1085"/>
      <c r="AV123" s="1086"/>
      <c r="AW123" s="1086"/>
      <c r="AX123" s="1086"/>
      <c r="AY123" s="1086"/>
      <c r="AZ123" s="277" t="s">
        <v>
184</v>
      </c>
      <c r="BA123" s="277"/>
      <c r="BB123" s="277"/>
      <c r="BC123" s="277"/>
      <c r="BD123" s="277"/>
      <c r="BE123" s="277"/>
      <c r="BF123" s="277"/>
      <c r="BG123" s="277"/>
      <c r="BH123" s="277"/>
      <c r="BI123" s="277"/>
      <c r="BJ123" s="277"/>
      <c r="BK123" s="277"/>
      <c r="BL123" s="277"/>
      <c r="BM123" s="277"/>
      <c r="BN123" s="277"/>
      <c r="BO123" s="1065" t="s">
        <v>
460</v>
      </c>
      <c r="BP123" s="1096"/>
      <c r="BQ123" s="1155">
        <v>
11376548</v>
      </c>
      <c r="BR123" s="1156"/>
      <c r="BS123" s="1156"/>
      <c r="BT123" s="1156"/>
      <c r="BU123" s="1156"/>
      <c r="BV123" s="1156">
        <v>
11421098</v>
      </c>
      <c r="BW123" s="1156"/>
      <c r="BX123" s="1156"/>
      <c r="BY123" s="1156"/>
      <c r="BZ123" s="1156"/>
      <c r="CA123" s="1156">
        <v>
11590725</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x14ac:dyDescent="0.25">
      <c r="A124" s="1149"/>
      <c r="B124" s="1036"/>
      <c r="C124" s="1006" t="s">
        <v>
448</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
125</v>
      </c>
      <c r="AB124" s="1049"/>
      <c r="AC124" s="1049"/>
      <c r="AD124" s="1049"/>
      <c r="AE124" s="1050"/>
      <c r="AF124" s="1051" t="s">
        <v>
432</v>
      </c>
      <c r="AG124" s="1049"/>
      <c r="AH124" s="1049"/>
      <c r="AI124" s="1049"/>
      <c r="AJ124" s="1050"/>
      <c r="AK124" s="1051" t="s">
        <v>
432</v>
      </c>
      <c r="AL124" s="1049"/>
      <c r="AM124" s="1049"/>
      <c r="AN124" s="1049"/>
      <c r="AO124" s="1050"/>
      <c r="AP124" s="1052" t="s">
        <v>
125</v>
      </c>
      <c r="AQ124" s="1053"/>
      <c r="AR124" s="1053"/>
      <c r="AS124" s="1053"/>
      <c r="AT124" s="1054"/>
      <c r="AU124" s="1151" t="s">
        <v>
461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
5.4</v>
      </c>
      <c r="BR124" s="1118"/>
      <c r="BS124" s="1118"/>
      <c r="BT124" s="1118"/>
      <c r="BU124" s="1118"/>
      <c r="BV124" s="1118">
        <v>
3.3</v>
      </c>
      <c r="BW124" s="1118"/>
      <c r="BX124" s="1118"/>
      <c r="BY124" s="1118"/>
      <c r="BZ124" s="1118"/>
      <c r="CA124" s="1118" t="s">
        <v>
432</v>
      </c>
      <c r="CB124" s="1118"/>
      <c r="CC124" s="1118"/>
      <c r="CD124" s="1118"/>
      <c r="CE124" s="1118"/>
      <c r="CF124" s="1119"/>
      <c r="CG124" s="1120"/>
      <c r="CH124" s="1120"/>
      <c r="CI124" s="1120"/>
      <c r="CJ124" s="1121"/>
      <c r="CK124" s="1103"/>
      <c r="CL124" s="1103"/>
      <c r="CM124" s="1103"/>
      <c r="CN124" s="1103"/>
      <c r="CO124" s="1104"/>
      <c r="CP124" s="1110" t="s">
        <v>
462</v>
      </c>
      <c r="CQ124" s="1111"/>
      <c r="CR124" s="1111"/>
      <c r="CS124" s="1111"/>
      <c r="CT124" s="1111"/>
      <c r="CU124" s="1111"/>
      <c r="CV124" s="1111"/>
      <c r="CW124" s="1111"/>
      <c r="CX124" s="1111"/>
      <c r="CY124" s="1111"/>
      <c r="CZ124" s="1111"/>
      <c r="DA124" s="1111"/>
      <c r="DB124" s="1111"/>
      <c r="DC124" s="1111"/>
      <c r="DD124" s="1111"/>
      <c r="DE124" s="1111"/>
      <c r="DF124" s="1112"/>
      <c r="DG124" s="1095" t="s">
        <v>
422</v>
      </c>
      <c r="DH124" s="1074"/>
      <c r="DI124" s="1074"/>
      <c r="DJ124" s="1074"/>
      <c r="DK124" s="1075"/>
      <c r="DL124" s="1073" t="s">
        <v>
422</v>
      </c>
      <c r="DM124" s="1074"/>
      <c r="DN124" s="1074"/>
      <c r="DO124" s="1074"/>
      <c r="DP124" s="1075"/>
      <c r="DQ124" s="1073" t="s">
        <v>
422</v>
      </c>
      <c r="DR124" s="1074"/>
      <c r="DS124" s="1074"/>
      <c r="DT124" s="1074"/>
      <c r="DU124" s="1075"/>
      <c r="DV124" s="1076" t="s">
        <v>
422</v>
      </c>
      <c r="DW124" s="1077"/>
      <c r="DX124" s="1077"/>
      <c r="DY124" s="1077"/>
      <c r="DZ124" s="1078"/>
    </row>
    <row r="125" spans="1:130" s="246" customFormat="1" ht="26.25" customHeight="1" x14ac:dyDescent="0.2">
      <c r="A125" s="1149"/>
      <c r="B125" s="1036"/>
      <c r="C125" s="1006" t="s">
        <v>
450</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
125</v>
      </c>
      <c r="AB125" s="1049"/>
      <c r="AC125" s="1049"/>
      <c r="AD125" s="1049"/>
      <c r="AE125" s="1050"/>
      <c r="AF125" s="1051" t="s">
        <v>
422</v>
      </c>
      <c r="AG125" s="1049"/>
      <c r="AH125" s="1049"/>
      <c r="AI125" s="1049"/>
      <c r="AJ125" s="1050"/>
      <c r="AK125" s="1051" t="s">
        <v>
422</v>
      </c>
      <c r="AL125" s="1049"/>
      <c r="AM125" s="1049"/>
      <c r="AN125" s="1049"/>
      <c r="AO125" s="1050"/>
      <c r="AP125" s="1052" t="s">
        <v>
422</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
463</v>
      </c>
      <c r="CL125" s="1098"/>
      <c r="CM125" s="1098"/>
      <c r="CN125" s="1098"/>
      <c r="CO125" s="1099"/>
      <c r="CP125" s="1030" t="s">
        <v>
464</v>
      </c>
      <c r="CQ125" s="979"/>
      <c r="CR125" s="979"/>
      <c r="CS125" s="979"/>
      <c r="CT125" s="979"/>
      <c r="CU125" s="979"/>
      <c r="CV125" s="979"/>
      <c r="CW125" s="979"/>
      <c r="CX125" s="979"/>
      <c r="CY125" s="979"/>
      <c r="CZ125" s="979"/>
      <c r="DA125" s="979"/>
      <c r="DB125" s="979"/>
      <c r="DC125" s="979"/>
      <c r="DD125" s="979"/>
      <c r="DE125" s="979"/>
      <c r="DF125" s="980"/>
      <c r="DG125" s="1016" t="s">
        <v>
422</v>
      </c>
      <c r="DH125" s="1017"/>
      <c r="DI125" s="1017"/>
      <c r="DJ125" s="1017"/>
      <c r="DK125" s="1017"/>
      <c r="DL125" s="1017" t="s">
        <v>
422</v>
      </c>
      <c r="DM125" s="1017"/>
      <c r="DN125" s="1017"/>
      <c r="DO125" s="1017"/>
      <c r="DP125" s="1017"/>
      <c r="DQ125" s="1017" t="s">
        <v>
422</v>
      </c>
      <c r="DR125" s="1017"/>
      <c r="DS125" s="1017"/>
      <c r="DT125" s="1017"/>
      <c r="DU125" s="1017"/>
      <c r="DV125" s="1018" t="s">
        <v>
422</v>
      </c>
      <c r="DW125" s="1018"/>
      <c r="DX125" s="1018"/>
      <c r="DY125" s="1018"/>
      <c r="DZ125" s="1019"/>
    </row>
    <row r="126" spans="1:130" s="246" customFormat="1" ht="26.25" customHeight="1" thickBot="1" x14ac:dyDescent="0.25">
      <c r="A126" s="1149"/>
      <c r="B126" s="1036"/>
      <c r="C126" s="1006" t="s">
        <v>
452</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
77</v>
      </c>
      <c r="AB126" s="1049"/>
      <c r="AC126" s="1049"/>
      <c r="AD126" s="1049"/>
      <c r="AE126" s="1050"/>
      <c r="AF126" s="1051" t="s">
        <v>
422</v>
      </c>
      <c r="AG126" s="1049"/>
      <c r="AH126" s="1049"/>
      <c r="AI126" s="1049"/>
      <c r="AJ126" s="1050"/>
      <c r="AK126" s="1051" t="s">
        <v>
422</v>
      </c>
      <c r="AL126" s="1049"/>
      <c r="AM126" s="1049"/>
      <c r="AN126" s="1049"/>
      <c r="AO126" s="1050"/>
      <c r="AP126" s="1052" t="s">
        <v>
422</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
465</v>
      </c>
      <c r="CQ126" s="1040"/>
      <c r="CR126" s="1040"/>
      <c r="CS126" s="1040"/>
      <c r="CT126" s="1040"/>
      <c r="CU126" s="1040"/>
      <c r="CV126" s="1040"/>
      <c r="CW126" s="1040"/>
      <c r="CX126" s="1040"/>
      <c r="CY126" s="1040"/>
      <c r="CZ126" s="1040"/>
      <c r="DA126" s="1040"/>
      <c r="DB126" s="1040"/>
      <c r="DC126" s="1040"/>
      <c r="DD126" s="1040"/>
      <c r="DE126" s="1040"/>
      <c r="DF126" s="1041"/>
      <c r="DG126" s="1009" t="s">
        <v>
422</v>
      </c>
      <c r="DH126" s="1010"/>
      <c r="DI126" s="1010"/>
      <c r="DJ126" s="1010"/>
      <c r="DK126" s="1010"/>
      <c r="DL126" s="1010" t="s">
        <v>
422</v>
      </c>
      <c r="DM126" s="1010"/>
      <c r="DN126" s="1010"/>
      <c r="DO126" s="1010"/>
      <c r="DP126" s="1010"/>
      <c r="DQ126" s="1010" t="s">
        <v>
422</v>
      </c>
      <c r="DR126" s="1010"/>
      <c r="DS126" s="1010"/>
      <c r="DT126" s="1010"/>
      <c r="DU126" s="1010"/>
      <c r="DV126" s="1011" t="s">
        <v>
422</v>
      </c>
      <c r="DW126" s="1011"/>
      <c r="DX126" s="1011"/>
      <c r="DY126" s="1011"/>
      <c r="DZ126" s="1012"/>
    </row>
    <row r="127" spans="1:130" s="246" customFormat="1" ht="26.25" customHeight="1" x14ac:dyDescent="0.2">
      <c r="A127" s="1150"/>
      <c r="B127" s="1038"/>
      <c r="C127" s="1092" t="s">
        <v>
466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
125</v>
      </c>
      <c r="AB127" s="1049"/>
      <c r="AC127" s="1049"/>
      <c r="AD127" s="1049"/>
      <c r="AE127" s="1050"/>
      <c r="AF127" s="1051" t="s">
        <v>
422</v>
      </c>
      <c r="AG127" s="1049"/>
      <c r="AH127" s="1049"/>
      <c r="AI127" s="1049"/>
      <c r="AJ127" s="1050"/>
      <c r="AK127" s="1051" t="s">
        <v>
422</v>
      </c>
      <c r="AL127" s="1049"/>
      <c r="AM127" s="1049"/>
      <c r="AN127" s="1049"/>
      <c r="AO127" s="1050"/>
      <c r="AP127" s="1052" t="s">
        <v>
422</v>
      </c>
      <c r="AQ127" s="1053"/>
      <c r="AR127" s="1053"/>
      <c r="AS127" s="1053"/>
      <c r="AT127" s="1054"/>
      <c r="AU127" s="282"/>
      <c r="AV127" s="282"/>
      <c r="AW127" s="282"/>
      <c r="AX127" s="1122" t="s">
        <v>
467</v>
      </c>
      <c r="AY127" s="1123"/>
      <c r="AZ127" s="1123"/>
      <c r="BA127" s="1123"/>
      <c r="BB127" s="1123"/>
      <c r="BC127" s="1123"/>
      <c r="BD127" s="1123"/>
      <c r="BE127" s="1124"/>
      <c r="BF127" s="1125" t="s">
        <v>
468</v>
      </c>
      <c r="BG127" s="1123"/>
      <c r="BH127" s="1123"/>
      <c r="BI127" s="1123"/>
      <c r="BJ127" s="1123"/>
      <c r="BK127" s="1123"/>
      <c r="BL127" s="1124"/>
      <c r="BM127" s="1125" t="s">
        <v>
469</v>
      </c>
      <c r="BN127" s="1123"/>
      <c r="BO127" s="1123"/>
      <c r="BP127" s="1123"/>
      <c r="BQ127" s="1123"/>
      <c r="BR127" s="1123"/>
      <c r="BS127" s="1124"/>
      <c r="BT127" s="1125" t="s">
        <v>
470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
471</v>
      </c>
      <c r="CQ127" s="1040"/>
      <c r="CR127" s="1040"/>
      <c r="CS127" s="1040"/>
      <c r="CT127" s="1040"/>
      <c r="CU127" s="1040"/>
      <c r="CV127" s="1040"/>
      <c r="CW127" s="1040"/>
      <c r="CX127" s="1040"/>
      <c r="CY127" s="1040"/>
      <c r="CZ127" s="1040"/>
      <c r="DA127" s="1040"/>
      <c r="DB127" s="1040"/>
      <c r="DC127" s="1040"/>
      <c r="DD127" s="1040"/>
      <c r="DE127" s="1040"/>
      <c r="DF127" s="1041"/>
      <c r="DG127" s="1009" t="s">
        <v>
125</v>
      </c>
      <c r="DH127" s="1010"/>
      <c r="DI127" s="1010"/>
      <c r="DJ127" s="1010"/>
      <c r="DK127" s="1010"/>
      <c r="DL127" s="1010" t="s">
        <v>
422</v>
      </c>
      <c r="DM127" s="1010"/>
      <c r="DN127" s="1010"/>
      <c r="DO127" s="1010"/>
      <c r="DP127" s="1010"/>
      <c r="DQ127" s="1010" t="s">
        <v>
422</v>
      </c>
      <c r="DR127" s="1010"/>
      <c r="DS127" s="1010"/>
      <c r="DT127" s="1010"/>
      <c r="DU127" s="1010"/>
      <c r="DV127" s="1011" t="s">
        <v>
125</v>
      </c>
      <c r="DW127" s="1011"/>
      <c r="DX127" s="1011"/>
      <c r="DY127" s="1011"/>
      <c r="DZ127" s="1012"/>
    </row>
    <row r="128" spans="1:130" s="246" customFormat="1" ht="26.25" customHeight="1" thickBot="1" x14ac:dyDescent="0.25">
      <c r="A128" s="1133" t="s">
        <v>
472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
473</v>
      </c>
      <c r="X128" s="1135"/>
      <c r="Y128" s="1135"/>
      <c r="Z128" s="1136"/>
      <c r="AA128" s="1137">
        <v>
182947</v>
      </c>
      <c r="AB128" s="1138"/>
      <c r="AC128" s="1138"/>
      <c r="AD128" s="1138"/>
      <c r="AE128" s="1139"/>
      <c r="AF128" s="1140">
        <v>
215337</v>
      </c>
      <c r="AG128" s="1138"/>
      <c r="AH128" s="1138"/>
      <c r="AI128" s="1138"/>
      <c r="AJ128" s="1139"/>
      <c r="AK128" s="1140">
        <v>
211501</v>
      </c>
      <c r="AL128" s="1138"/>
      <c r="AM128" s="1138"/>
      <c r="AN128" s="1138"/>
      <c r="AO128" s="1139"/>
      <c r="AP128" s="1141"/>
      <c r="AQ128" s="1142"/>
      <c r="AR128" s="1142"/>
      <c r="AS128" s="1142"/>
      <c r="AT128" s="1143"/>
      <c r="AU128" s="282"/>
      <c r="AV128" s="282"/>
      <c r="AW128" s="282"/>
      <c r="AX128" s="978" t="s">
        <v>
474</v>
      </c>
      <c r="AY128" s="979"/>
      <c r="AZ128" s="979"/>
      <c r="BA128" s="979"/>
      <c r="BB128" s="979"/>
      <c r="BC128" s="979"/>
      <c r="BD128" s="979"/>
      <c r="BE128" s="980"/>
      <c r="BF128" s="1144" t="s">
        <v>
125</v>
      </c>
      <c r="BG128" s="1145"/>
      <c r="BH128" s="1145"/>
      <c r="BI128" s="1145"/>
      <c r="BJ128" s="1145"/>
      <c r="BK128" s="1145"/>
      <c r="BL128" s="1146"/>
      <c r="BM128" s="1144">
        <v>
15</v>
      </c>
      <c r="BN128" s="1145"/>
      <c r="BO128" s="1145"/>
      <c r="BP128" s="1145"/>
      <c r="BQ128" s="1145"/>
      <c r="BR128" s="1145"/>
      <c r="BS128" s="1146"/>
      <c r="BT128" s="1144">
        <v>
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
475</v>
      </c>
      <c r="CQ128" s="1127"/>
      <c r="CR128" s="1127"/>
      <c r="CS128" s="1127"/>
      <c r="CT128" s="1127"/>
      <c r="CU128" s="1127"/>
      <c r="CV128" s="1127"/>
      <c r="CW128" s="1127"/>
      <c r="CX128" s="1127"/>
      <c r="CY128" s="1127"/>
      <c r="CZ128" s="1127"/>
      <c r="DA128" s="1127"/>
      <c r="DB128" s="1127"/>
      <c r="DC128" s="1127"/>
      <c r="DD128" s="1127"/>
      <c r="DE128" s="1127"/>
      <c r="DF128" s="1128"/>
      <c r="DG128" s="1129" t="s">
        <v>
476</v>
      </c>
      <c r="DH128" s="1130"/>
      <c r="DI128" s="1130"/>
      <c r="DJ128" s="1130"/>
      <c r="DK128" s="1130"/>
      <c r="DL128" s="1130" t="s">
        <v>
125</v>
      </c>
      <c r="DM128" s="1130"/>
      <c r="DN128" s="1130"/>
      <c r="DO128" s="1130"/>
      <c r="DP128" s="1130"/>
      <c r="DQ128" s="1130" t="s">
        <v>
125</v>
      </c>
      <c r="DR128" s="1130"/>
      <c r="DS128" s="1130"/>
      <c r="DT128" s="1130"/>
      <c r="DU128" s="1130"/>
      <c r="DV128" s="1131" t="s">
        <v>
125</v>
      </c>
      <c r="DW128" s="1131"/>
      <c r="DX128" s="1131"/>
      <c r="DY128" s="1131"/>
      <c r="DZ128" s="1132"/>
    </row>
    <row r="129" spans="1:131" s="246" customFormat="1" ht="26.25" customHeight="1" x14ac:dyDescent="0.2">
      <c r="A129" s="1020" t="s">
        <v>
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
477</v>
      </c>
      <c r="X129" s="1164"/>
      <c r="Y129" s="1164"/>
      <c r="Z129" s="1165"/>
      <c r="AA129" s="1048">
        <v>
4221189</v>
      </c>
      <c r="AB129" s="1049"/>
      <c r="AC129" s="1049"/>
      <c r="AD129" s="1049"/>
      <c r="AE129" s="1050"/>
      <c r="AF129" s="1051">
        <v>
4159989</v>
      </c>
      <c r="AG129" s="1049"/>
      <c r="AH129" s="1049"/>
      <c r="AI129" s="1049"/>
      <c r="AJ129" s="1050"/>
      <c r="AK129" s="1051">
        <v>
4242261</v>
      </c>
      <c r="AL129" s="1049"/>
      <c r="AM129" s="1049"/>
      <c r="AN129" s="1049"/>
      <c r="AO129" s="1050"/>
      <c r="AP129" s="1166"/>
      <c r="AQ129" s="1167"/>
      <c r="AR129" s="1167"/>
      <c r="AS129" s="1167"/>
      <c r="AT129" s="1168"/>
      <c r="AU129" s="284"/>
      <c r="AV129" s="284"/>
      <c r="AW129" s="284"/>
      <c r="AX129" s="1157" t="s">
        <v>
478</v>
      </c>
      <c r="AY129" s="1040"/>
      <c r="AZ129" s="1040"/>
      <c r="BA129" s="1040"/>
      <c r="BB129" s="1040"/>
      <c r="BC129" s="1040"/>
      <c r="BD129" s="1040"/>
      <c r="BE129" s="1041"/>
      <c r="BF129" s="1158" t="s">
        <v>
125</v>
      </c>
      <c r="BG129" s="1159"/>
      <c r="BH129" s="1159"/>
      <c r="BI129" s="1159"/>
      <c r="BJ129" s="1159"/>
      <c r="BK129" s="1159"/>
      <c r="BL129" s="1160"/>
      <c r="BM129" s="1158">
        <v>
20</v>
      </c>
      <c r="BN129" s="1159"/>
      <c r="BO129" s="1159"/>
      <c r="BP129" s="1159"/>
      <c r="BQ129" s="1159"/>
      <c r="BR129" s="1159"/>
      <c r="BS129" s="1160"/>
      <c r="BT129" s="1158">
        <v>
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
479</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
480</v>
      </c>
      <c r="X130" s="1164"/>
      <c r="Y130" s="1164"/>
      <c r="Z130" s="1165"/>
      <c r="AA130" s="1048">
        <v>
612283</v>
      </c>
      <c r="AB130" s="1049"/>
      <c r="AC130" s="1049"/>
      <c r="AD130" s="1049"/>
      <c r="AE130" s="1050"/>
      <c r="AF130" s="1051">
        <v>
635933</v>
      </c>
      <c r="AG130" s="1049"/>
      <c r="AH130" s="1049"/>
      <c r="AI130" s="1049"/>
      <c r="AJ130" s="1050"/>
      <c r="AK130" s="1051">
        <v>
643036</v>
      </c>
      <c r="AL130" s="1049"/>
      <c r="AM130" s="1049"/>
      <c r="AN130" s="1049"/>
      <c r="AO130" s="1050"/>
      <c r="AP130" s="1166"/>
      <c r="AQ130" s="1167"/>
      <c r="AR130" s="1167"/>
      <c r="AS130" s="1167"/>
      <c r="AT130" s="1168"/>
      <c r="AU130" s="284"/>
      <c r="AV130" s="284"/>
      <c r="AW130" s="284"/>
      <c r="AX130" s="1157" t="s">
        <v>
481</v>
      </c>
      <c r="AY130" s="1040"/>
      <c r="AZ130" s="1040"/>
      <c r="BA130" s="1040"/>
      <c r="BB130" s="1040"/>
      <c r="BC130" s="1040"/>
      <c r="BD130" s="1040"/>
      <c r="BE130" s="1041"/>
      <c r="BF130" s="1194">
        <v>
5.3</v>
      </c>
      <c r="BG130" s="1195"/>
      <c r="BH130" s="1195"/>
      <c r="BI130" s="1195"/>
      <c r="BJ130" s="1195"/>
      <c r="BK130" s="1195"/>
      <c r="BL130" s="1196"/>
      <c r="BM130" s="1194">
        <v>
25</v>
      </c>
      <c r="BN130" s="1195"/>
      <c r="BO130" s="1195"/>
      <c r="BP130" s="1195"/>
      <c r="BQ130" s="1195"/>
      <c r="BR130" s="1195"/>
      <c r="BS130" s="1196"/>
      <c r="BT130" s="1194">
        <v>
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
482</v>
      </c>
      <c r="X131" s="1202"/>
      <c r="Y131" s="1202"/>
      <c r="Z131" s="1203"/>
      <c r="AA131" s="1095">
        <v>
3608906</v>
      </c>
      <c r="AB131" s="1074"/>
      <c r="AC131" s="1074"/>
      <c r="AD131" s="1074"/>
      <c r="AE131" s="1075"/>
      <c r="AF131" s="1073">
        <v>
3524056</v>
      </c>
      <c r="AG131" s="1074"/>
      <c r="AH131" s="1074"/>
      <c r="AI131" s="1074"/>
      <c r="AJ131" s="1075"/>
      <c r="AK131" s="1073">
        <v>
3599225</v>
      </c>
      <c r="AL131" s="1074"/>
      <c r="AM131" s="1074"/>
      <c r="AN131" s="1074"/>
      <c r="AO131" s="1075"/>
      <c r="AP131" s="1204"/>
      <c r="AQ131" s="1205"/>
      <c r="AR131" s="1205"/>
      <c r="AS131" s="1205"/>
      <c r="AT131" s="1206"/>
      <c r="AU131" s="284"/>
      <c r="AV131" s="284"/>
      <c r="AW131" s="284"/>
      <c r="AX131" s="1176" t="s">
        <v>
483</v>
      </c>
      <c r="AY131" s="1127"/>
      <c r="AZ131" s="1127"/>
      <c r="BA131" s="1127"/>
      <c r="BB131" s="1127"/>
      <c r="BC131" s="1127"/>
      <c r="BD131" s="1127"/>
      <c r="BE131" s="1128"/>
      <c r="BF131" s="1177" t="s">
        <v>
125</v>
      </c>
      <c r="BG131" s="1178"/>
      <c r="BH131" s="1178"/>
      <c r="BI131" s="1178"/>
      <c r="BJ131" s="1178"/>
      <c r="BK131" s="1178"/>
      <c r="BL131" s="1179"/>
      <c r="BM131" s="1177">
        <v>
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
484</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
485</v>
      </c>
      <c r="W132" s="1187"/>
      <c r="X132" s="1187"/>
      <c r="Y132" s="1187"/>
      <c r="Z132" s="1188"/>
      <c r="AA132" s="1189">
        <v>
6.4490734869999997</v>
      </c>
      <c r="AB132" s="1190"/>
      <c r="AC132" s="1190"/>
      <c r="AD132" s="1190"/>
      <c r="AE132" s="1191"/>
      <c r="AF132" s="1192">
        <v>
4.5603418329999998</v>
      </c>
      <c r="AG132" s="1190"/>
      <c r="AH132" s="1190"/>
      <c r="AI132" s="1190"/>
      <c r="AJ132" s="1191"/>
      <c r="AK132" s="1192">
        <v>
4.9658190299999996</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
486</v>
      </c>
      <c r="W133" s="1170"/>
      <c r="X133" s="1170"/>
      <c r="Y133" s="1170"/>
      <c r="Z133" s="1171"/>
      <c r="AA133" s="1172">
        <v>
6.5</v>
      </c>
      <c r="AB133" s="1173"/>
      <c r="AC133" s="1173"/>
      <c r="AD133" s="1173"/>
      <c r="AE133" s="1174"/>
      <c r="AF133" s="1172">
        <v>
6</v>
      </c>
      <c r="AG133" s="1173"/>
      <c r="AH133" s="1173"/>
      <c r="AI133" s="1173"/>
      <c r="AJ133" s="1174"/>
      <c r="AK133" s="1172">
        <v>
5.3</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CTDBCZEiX+NBKxF1Sqi5VnC9ceiOEeyGMn2myNDYyX4wnfABNmb0PQ1arSDRO/4+IhFteg2Ilxx85lfpHHr64A==" saltValue="JkoU/qXe2JvSlu23wYwka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
487</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KXVC3RdsYi1z5RBNS8B7LCZGBKgvYB98AcfyoR0+QpMD/b5f82hYE4f6Upz5SMu37Siut2uRBJMLKm9RZCr5Cg==" saltValue="JTCh4Q+6HXlEsuSEc7lbxw=="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V0C2dwhiQYiKiBnR4GTh3EGlAvAN4NHhhy7OJRf+ELFPWmV/abW6+8YCkxth9zdsLzFSAdMlTYUtdQ+CXjmFSQ==" saltValue="qlhS+cq88J5/fZeLfE2WjQ=="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
488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489</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
490</v>
      </c>
      <c r="AP7" s="303"/>
      <c r="AQ7" s="304" t="s">
        <v>
491</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
492</v>
      </c>
      <c r="AQ8" s="310" t="s">
        <v>
493</v>
      </c>
      <c r="AR8" s="311" t="s">
        <v>
494</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
495</v>
      </c>
      <c r="AL9" s="1213"/>
      <c r="AM9" s="1213"/>
      <c r="AN9" s="1214"/>
      <c r="AO9" s="312">
        <v>
1401561</v>
      </c>
      <c r="AP9" s="312">
        <v>
83765</v>
      </c>
      <c r="AQ9" s="313">
        <v>
80518</v>
      </c>
      <c r="AR9" s="314">
        <v>
4</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
496</v>
      </c>
      <c r="AL10" s="1213"/>
      <c r="AM10" s="1213"/>
      <c r="AN10" s="1214"/>
      <c r="AO10" s="315">
        <v>
152946</v>
      </c>
      <c r="AP10" s="315">
        <v>
9141</v>
      </c>
      <c r="AQ10" s="316">
        <v>
8488</v>
      </c>
      <c r="AR10" s="317">
        <v>
7.7</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
497</v>
      </c>
      <c r="AL11" s="1213"/>
      <c r="AM11" s="1213"/>
      <c r="AN11" s="1214"/>
      <c r="AO11" s="315">
        <v>
28496</v>
      </c>
      <c r="AP11" s="315">
        <v>
1703</v>
      </c>
      <c r="AQ11" s="316">
        <v>
12447</v>
      </c>
      <c r="AR11" s="317">
        <v>
-86.3</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
498</v>
      </c>
      <c r="AL12" s="1213"/>
      <c r="AM12" s="1213"/>
      <c r="AN12" s="1214"/>
      <c r="AO12" s="315">
        <v>
61800</v>
      </c>
      <c r="AP12" s="315">
        <v>
3694</v>
      </c>
      <c r="AQ12" s="316">
        <v>
615</v>
      </c>
      <c r="AR12" s="317">
        <v>
500.7</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
499</v>
      </c>
      <c r="AL13" s="1213"/>
      <c r="AM13" s="1213"/>
      <c r="AN13" s="1214"/>
      <c r="AO13" s="315" t="s">
        <v>
500</v>
      </c>
      <c r="AP13" s="315" t="s">
        <v>
500</v>
      </c>
      <c r="AQ13" s="316">
        <v>
4</v>
      </c>
      <c r="AR13" s="317" t="s">
        <v>
500</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
501</v>
      </c>
      <c r="AL14" s="1213"/>
      <c r="AM14" s="1213"/>
      <c r="AN14" s="1214"/>
      <c r="AO14" s="315">
        <v>
71271</v>
      </c>
      <c r="AP14" s="315">
        <v>
4260</v>
      </c>
      <c r="AQ14" s="316">
        <v>
4032</v>
      </c>
      <c r="AR14" s="317">
        <v>
5.7</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
502</v>
      </c>
      <c r="AL15" s="1213"/>
      <c r="AM15" s="1213"/>
      <c r="AN15" s="1214"/>
      <c r="AO15" s="315">
        <v>
10479</v>
      </c>
      <c r="AP15" s="315">
        <v>
626</v>
      </c>
      <c r="AQ15" s="316">
        <v>
1876</v>
      </c>
      <c r="AR15" s="317">
        <v>
-66.599999999999994</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
503</v>
      </c>
      <c r="AL16" s="1216"/>
      <c r="AM16" s="1216"/>
      <c r="AN16" s="1217"/>
      <c r="AO16" s="315">
        <v>
-114288</v>
      </c>
      <c r="AP16" s="315">
        <v>
-6831</v>
      </c>
      <c r="AQ16" s="316">
        <v>
-7595</v>
      </c>
      <c r="AR16" s="317">
        <v>
-10.1</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
184</v>
      </c>
      <c r="AL17" s="1216"/>
      <c r="AM17" s="1216"/>
      <c r="AN17" s="1217"/>
      <c r="AO17" s="315">
        <v>
1612265</v>
      </c>
      <c r="AP17" s="315">
        <v>
96358</v>
      </c>
      <c r="AQ17" s="316">
        <v>
100385</v>
      </c>
      <c r="AR17" s="317">
        <v>
-4</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504</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505</v>
      </c>
      <c r="AP20" s="323" t="s">
        <v>
506</v>
      </c>
      <c r="AQ20" s="324" t="s">
        <v>
507</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
508</v>
      </c>
      <c r="AL21" s="1208"/>
      <c r="AM21" s="1208"/>
      <c r="AN21" s="1209"/>
      <c r="AO21" s="327">
        <v>
8.67</v>
      </c>
      <c r="AP21" s="328">
        <v>
9.2200000000000006</v>
      </c>
      <c r="AQ21" s="329">
        <v>
-0.55000000000000004</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
509</v>
      </c>
      <c r="AL22" s="1208"/>
      <c r="AM22" s="1208"/>
      <c r="AN22" s="1209"/>
      <c r="AO22" s="332">
        <v>
96.9</v>
      </c>
      <c r="AP22" s="333">
        <v>
97.2</v>
      </c>
      <c r="AQ22" s="334">
        <v>
-0.3</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
510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
511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512</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
490</v>
      </c>
      <c r="AP30" s="303"/>
      <c r="AQ30" s="304" t="s">
        <v>
491</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
492</v>
      </c>
      <c r="AQ31" s="310" t="s">
        <v>
493</v>
      </c>
      <c r="AR31" s="311" t="s">
        <v>
494</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
513</v>
      </c>
      <c r="AL32" s="1224"/>
      <c r="AM32" s="1224"/>
      <c r="AN32" s="1225"/>
      <c r="AO32" s="342">
        <v>
531321</v>
      </c>
      <c r="AP32" s="342">
        <v>
31755</v>
      </c>
      <c r="AQ32" s="343">
        <v>
48843</v>
      </c>
      <c r="AR32" s="344">
        <v>
-35</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
514</v>
      </c>
      <c r="AL33" s="1224"/>
      <c r="AM33" s="1224"/>
      <c r="AN33" s="1225"/>
      <c r="AO33" s="342" t="s">
        <v>
500</v>
      </c>
      <c r="AP33" s="342" t="s">
        <v>
500</v>
      </c>
      <c r="AQ33" s="343" t="s">
        <v>
500</v>
      </c>
      <c r="AR33" s="344" t="s">
        <v>
500</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
515</v>
      </c>
      <c r="AL34" s="1224"/>
      <c r="AM34" s="1224"/>
      <c r="AN34" s="1225"/>
      <c r="AO34" s="342" t="s">
        <v>
500</v>
      </c>
      <c r="AP34" s="342" t="s">
        <v>
500</v>
      </c>
      <c r="AQ34" s="343">
        <v>
10</v>
      </c>
      <c r="AR34" s="344" t="s">
        <v>
500</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
516</v>
      </c>
      <c r="AL35" s="1224"/>
      <c r="AM35" s="1224"/>
      <c r="AN35" s="1225"/>
      <c r="AO35" s="342">
        <v>
364330</v>
      </c>
      <c r="AP35" s="342">
        <v>
21774</v>
      </c>
      <c r="AQ35" s="343">
        <v>
14940</v>
      </c>
      <c r="AR35" s="344">
        <v>
45.7</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
517</v>
      </c>
      <c r="AL36" s="1224"/>
      <c r="AM36" s="1224"/>
      <c r="AN36" s="1225"/>
      <c r="AO36" s="342">
        <v>
137617</v>
      </c>
      <c r="AP36" s="342">
        <v>
8225</v>
      </c>
      <c r="AQ36" s="343">
        <v>
3323</v>
      </c>
      <c r="AR36" s="344">
        <v>
147.5</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
518</v>
      </c>
      <c r="AL37" s="1224"/>
      <c r="AM37" s="1224"/>
      <c r="AN37" s="1225"/>
      <c r="AO37" s="342" t="s">
        <v>
500</v>
      </c>
      <c r="AP37" s="342" t="s">
        <v>
500</v>
      </c>
      <c r="AQ37" s="343">
        <v>
752</v>
      </c>
      <c r="AR37" s="344" t="s">
        <v>
500</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
519</v>
      </c>
      <c r="AL38" s="1227"/>
      <c r="AM38" s="1227"/>
      <c r="AN38" s="1228"/>
      <c r="AO38" s="345" t="s">
        <v>
500</v>
      </c>
      <c r="AP38" s="345" t="s">
        <v>
500</v>
      </c>
      <c r="AQ38" s="346">
        <v>
6</v>
      </c>
      <c r="AR38" s="334" t="s">
        <v>
500</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
520</v>
      </c>
      <c r="AL39" s="1227"/>
      <c r="AM39" s="1227"/>
      <c r="AN39" s="1228"/>
      <c r="AO39" s="342">
        <v>
-211501</v>
      </c>
      <c r="AP39" s="342">
        <v>
-12641</v>
      </c>
      <c r="AQ39" s="343">
        <v>
-3695</v>
      </c>
      <c r="AR39" s="344">
        <v>
242.1</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
521</v>
      </c>
      <c r="AL40" s="1224"/>
      <c r="AM40" s="1224"/>
      <c r="AN40" s="1225"/>
      <c r="AO40" s="342">
        <v>
-643036</v>
      </c>
      <c r="AP40" s="342">
        <v>
-38432</v>
      </c>
      <c r="AQ40" s="343">
        <v>
-44561</v>
      </c>
      <c r="AR40" s="344">
        <v>
-13.8</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
295</v>
      </c>
      <c r="AL41" s="1230"/>
      <c r="AM41" s="1230"/>
      <c r="AN41" s="1231"/>
      <c r="AO41" s="342">
        <v>
178731</v>
      </c>
      <c r="AP41" s="342">
        <v>
10682</v>
      </c>
      <c r="AQ41" s="343">
        <v>
19619</v>
      </c>
      <c r="AR41" s="344">
        <v>
-45.6</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522</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
523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524</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
490</v>
      </c>
      <c r="AN49" s="1220" t="s">
        <v>
525</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
526</v>
      </c>
      <c r="AO50" s="359" t="s">
        <v>
527</v>
      </c>
      <c r="AP50" s="360" t="s">
        <v>
528</v>
      </c>
      <c r="AQ50" s="361" t="s">
        <v>
529</v>
      </c>
      <c r="AR50" s="362" t="s">
        <v>
530</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531</v>
      </c>
      <c r="AL51" s="355"/>
      <c r="AM51" s="363">
        <v>
1045223</v>
      </c>
      <c r="AN51" s="364">
        <v>
61260</v>
      </c>
      <c r="AO51" s="365">
        <v>
25.7</v>
      </c>
      <c r="AP51" s="366">
        <v>
85205</v>
      </c>
      <c r="AQ51" s="367">
        <v>
14.5</v>
      </c>
      <c r="AR51" s="368">
        <v>
11.2</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532</v>
      </c>
      <c r="AM52" s="371">
        <v>
632658</v>
      </c>
      <c r="AN52" s="372">
        <v>
37080</v>
      </c>
      <c r="AO52" s="373">
        <v>
-2.9</v>
      </c>
      <c r="AP52" s="374">
        <v>
38847</v>
      </c>
      <c r="AQ52" s="375">
        <v>
13.7</v>
      </c>
      <c r="AR52" s="376">
        <v>
-16.600000000000001</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533</v>
      </c>
      <c r="AL53" s="355"/>
      <c r="AM53" s="363">
        <v>
744432</v>
      </c>
      <c r="AN53" s="364">
        <v>
43739</v>
      </c>
      <c r="AO53" s="365">
        <v>
-28.6</v>
      </c>
      <c r="AP53" s="366">
        <v>
69469</v>
      </c>
      <c r="AQ53" s="367">
        <v>
-18.5</v>
      </c>
      <c r="AR53" s="368">
        <v>
-10.1</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532</v>
      </c>
      <c r="AM54" s="371">
        <v>
582105</v>
      </c>
      <c r="AN54" s="372">
        <v>
34201</v>
      </c>
      <c r="AO54" s="373">
        <v>
-7.8</v>
      </c>
      <c r="AP54" s="374">
        <v>
38215</v>
      </c>
      <c r="AQ54" s="375">
        <v>
-1.6</v>
      </c>
      <c r="AR54" s="376">
        <v>
-6.2</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534</v>
      </c>
      <c r="AL55" s="355"/>
      <c r="AM55" s="363">
        <v>
689051</v>
      </c>
      <c r="AN55" s="364">
        <v>
40497</v>
      </c>
      <c r="AO55" s="365">
        <v>
-7.4</v>
      </c>
      <c r="AP55" s="366">
        <v>
67293</v>
      </c>
      <c r="AQ55" s="367">
        <v>
-3.1</v>
      </c>
      <c r="AR55" s="368">
        <v>
-4.3</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532</v>
      </c>
      <c r="AM56" s="371">
        <v>
600226</v>
      </c>
      <c r="AN56" s="372">
        <v>
35276</v>
      </c>
      <c r="AO56" s="373">
        <v>
3.1</v>
      </c>
      <c r="AP56" s="374">
        <v>
35076</v>
      </c>
      <c r="AQ56" s="375">
        <v>
-8.1999999999999993</v>
      </c>
      <c r="AR56" s="376">
        <v>
11.3</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535</v>
      </c>
      <c r="AL57" s="355"/>
      <c r="AM57" s="363">
        <v>
683170</v>
      </c>
      <c r="AN57" s="364">
        <v>
40284</v>
      </c>
      <c r="AO57" s="365">
        <v>
-0.5</v>
      </c>
      <c r="AP57" s="366">
        <v>
67343</v>
      </c>
      <c r="AQ57" s="367">
        <v>
0.1</v>
      </c>
      <c r="AR57" s="368">
        <v>
-0.6</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532</v>
      </c>
      <c r="AM58" s="371">
        <v>
469384</v>
      </c>
      <c r="AN58" s="372">
        <v>
27678</v>
      </c>
      <c r="AO58" s="373">
        <v>
-21.5</v>
      </c>
      <c r="AP58" s="374">
        <v>
32865</v>
      </c>
      <c r="AQ58" s="375">
        <v>
-6.3</v>
      </c>
      <c r="AR58" s="376">
        <v>
-15.2</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536</v>
      </c>
      <c r="AL59" s="355"/>
      <c r="AM59" s="363">
        <v>
539636</v>
      </c>
      <c r="AN59" s="364">
        <v>
32252</v>
      </c>
      <c r="AO59" s="365">
        <v>
-19.899999999999999</v>
      </c>
      <c r="AP59" s="366">
        <v>
73475</v>
      </c>
      <c r="AQ59" s="367">
        <v>
9.1</v>
      </c>
      <c r="AR59" s="368">
        <v>
-29</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532</v>
      </c>
      <c r="AM60" s="371">
        <v>
453594</v>
      </c>
      <c r="AN60" s="372">
        <v>
27109</v>
      </c>
      <c r="AO60" s="373">
        <v>
-2.1</v>
      </c>
      <c r="AP60" s="374">
        <v>
43072</v>
      </c>
      <c r="AQ60" s="375">
        <v>
31.1</v>
      </c>
      <c r="AR60" s="376">
        <v>
-33.200000000000003</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537</v>
      </c>
      <c r="AL61" s="377"/>
      <c r="AM61" s="378">
        <v>
740302</v>
      </c>
      <c r="AN61" s="379">
        <v>
43606</v>
      </c>
      <c r="AO61" s="380">
        <v>
-6.1</v>
      </c>
      <c r="AP61" s="381">
        <v>
72557</v>
      </c>
      <c r="AQ61" s="382">
        <v>
0.4</v>
      </c>
      <c r="AR61" s="368">
        <v>
-6.5</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532</v>
      </c>
      <c r="AM62" s="371">
        <v>
547593</v>
      </c>
      <c r="AN62" s="372">
        <v>
32269</v>
      </c>
      <c r="AO62" s="373">
        <v>
-6.2</v>
      </c>
      <c r="AP62" s="374">
        <v>
37615</v>
      </c>
      <c r="AQ62" s="375">
        <v>
5.7</v>
      </c>
      <c r="AR62" s="376">
        <v>
-11.9</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Rss6meMGXwvGUlorMVWI+gfJuYu3F3uoOZBzc6+dWQ3BdSfG3hcEbWRs1W3g+faGjhaxu7QZblsGF987yJGSSw==" saltValue="bbL/xZh50kPLc7tGaMnr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
539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gLZh6KOXg4KbmcTw9ClCx4rQj3kI2+V8UrdVOf69NCPJpxbMG+fUgmUf/ZaSYJ80/+dGj0qCYx3So0Y4wnTazw==" saltValue="MVAAHN6+Iu3Yyy3mcrzwP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540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oGu4DTEuWkkHqh0COPsj2pU2cCVEbhgfE/jXZHFMIJHseSAWDkxYT3NsYtU6YNOvKFI6irATT9oIJz9mcag+SQ==" saltValue="3iqCqL8fGe58FH6hj9oJU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541</v>
      </c>
      <c r="G46" s="8" t="s">
        <v>
542</v>
      </c>
      <c r="H46" s="8" t="s">
        <v>
543</v>
      </c>
      <c r="I46" s="8" t="s">
        <v>
544</v>
      </c>
      <c r="J46" s="9" t="s">
        <v>
545</v>
      </c>
    </row>
    <row r="47" spans="2:10" ht="57.75" customHeight="1" x14ac:dyDescent="0.2">
      <c r="B47" s="10"/>
      <c r="C47" s="1232" t="s">
        <v>
3</v>
      </c>
      <c r="D47" s="1232"/>
      <c r="E47" s="1233"/>
      <c r="F47" s="11">
        <v>
29.14</v>
      </c>
      <c r="G47" s="12">
        <v>
32.57</v>
      </c>
      <c r="H47" s="12">
        <v>
28.21</v>
      </c>
      <c r="I47" s="12">
        <v>
31.27</v>
      </c>
      <c r="J47" s="13">
        <v>
34.979999999999997</v>
      </c>
    </row>
    <row r="48" spans="2:10" ht="57.75" customHeight="1" x14ac:dyDescent="0.2">
      <c r="B48" s="14"/>
      <c r="C48" s="1234" t="s">
        <v>
4</v>
      </c>
      <c r="D48" s="1234"/>
      <c r="E48" s="1235"/>
      <c r="F48" s="15">
        <v>
5.55</v>
      </c>
      <c r="G48" s="16">
        <v>
5.81</v>
      </c>
      <c r="H48" s="16">
        <v>
5.79</v>
      </c>
      <c r="I48" s="16">
        <v>
9.42</v>
      </c>
      <c r="J48" s="17">
        <v>
5.5</v>
      </c>
    </row>
    <row r="49" spans="2:10" ht="57.75" customHeight="1" thickBot="1" x14ac:dyDescent="0.25">
      <c r="B49" s="18"/>
      <c r="C49" s="1236" t="s">
        <v>
5</v>
      </c>
      <c r="D49" s="1236"/>
      <c r="E49" s="1237"/>
      <c r="F49" s="19">
        <v>
2.6</v>
      </c>
      <c r="G49" s="20">
        <v>
4.3600000000000003</v>
      </c>
      <c r="H49" s="20" t="s">
        <v>
546</v>
      </c>
      <c r="I49" s="20">
        <v>
6.18</v>
      </c>
      <c r="J49" s="21">
        <v>
0.57999999999999996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QtD/Qo/UO8Pw7/YVVEzFJZb6kzMwGK9vj8P+0X6b2nL6D7u5JIFiQ2ffH2V9y6cOqAZjl7EMs3nCK4Z1+z1ihA==" saltValue="A3ykXJwAFgsg0AFrPqlNt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
</cp:lastModifiedBy>
  <cp:lastPrinted>2020-09-01T06:14:19Z</cp:lastPrinted>
  <dcterms:created xsi:type="dcterms:W3CDTF">2020-02-10T03:26:15Z</dcterms:created>
  <dcterms:modified xsi:type="dcterms:W3CDTF">2020-09-28T07:01:06Z</dcterms:modified>
  <cp:category/>
</cp:coreProperties>
</file>