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intfile-sv\財政課\財政担当\継続\03 財政公表\財政状況資料集\H30財政状況資料集\"/>
    </mc:Choice>
  </mc:AlternateContent>
  <xr:revisionPtr revIDLastSave="0" documentId="13_ncr:1_{CB775471-AA22-4239-AAC4-4B17C3012366}" xr6:coauthVersionLast="36" xr6:coauthVersionMax="36" xr10:uidLastSave="{00000000-0000-0000-0000-000000000000}"/>
  <bookViews>
    <workbookView xWindow="0" yWindow="0" windowWidth="20490" windowHeight="8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O34" i="10"/>
  <c r="CO35" i="10" s="1"/>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alcChain>
</file>

<file path=xl/sharedStrings.xml><?xml version="1.0" encoding="utf-8"?>
<sst xmlns="http://schemas.openxmlformats.org/spreadsheetml/2006/main" count="1129" uniqueCount="610">
  <si>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</si>
  <si>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</si>
  <si>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</si>
  <si>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</si>
  <si>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</si>
  <si>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</si>
  <si>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</si>
  <si>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</si>
  <si>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</si>
  <si>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</si>
  <si>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</si>
  <si>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</si>
  <si>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</si>
  <si>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</si>
  <si>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</si>
  <si>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</si>
  <si>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</si>
  <si>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</si>
  <si>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</si>
  <si>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</si>
  <si>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</si>
  <si>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</si>
  <si>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</si>
  <si>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</si>
  <si>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</si>
  <si>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</si>
  <si>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</si>
  <si>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</si>
  <si>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</si>
  <si>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</si>
  <si>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</si>
  <si>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</si>
  <si>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</si>
  <si>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</si>
  <si>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</si>
  <si>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</si>
  <si>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</si>
  <si>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</si>
  <si>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</si>
  <si>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</si>
  <si>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</si>
  <si>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</si>
  <si>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</si>
  <si>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</si>
  <si>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</si>
  <si>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</si>
  <si>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</si>
  <si>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</si>
  <si>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</si>
  <si>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</si>
  <si>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</si>
  <si>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</si>
  <si>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</si>
  <si>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</si>
  <si>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</si>
  <si>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</si>
  <si>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</si>
  <si>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</si>
  <si>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</si>
  <si>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</si>
  <si>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</si>
  <si>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</si>
  <si>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</si>
  <si>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</si>
  <si>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</si>
  <si>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</si>
  <si>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</si>
  <si>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</si>
  <si>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</si>
  <si>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</si>
  <si>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</si>
  <si>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</si>
  <si>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</si>
  <si>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</si>
  <si>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</si>
  <si>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</si>
  <si>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</si>
  <si>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</si>
  <si>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</si>
  <si>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</si>
  <si>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</si>
  <si>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</si>
  <si>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</si>
  <si>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</si>
  <si>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</si>
  <si>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</si>
  <si>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</si>
  <si>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</si>
  <si>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</si>
  <si>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</si>
  <si>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</si>
  <si>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</si>
  <si>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</si>
  <si>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</si>
  <si>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</si>
  <si>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</si>
  <si>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</si>
  <si>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</si>
  <si>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羽村市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</si>
  <si>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</si>
  <si>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</si>
  <si>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</si>
  <si>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</si>
  <si>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</si>
  <si>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</si>
  <si>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</si>
  <si>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</si>
  <si>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</si>
  <si>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</si>
  <si>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</si>
  <si>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</si>
  <si>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</si>
  <si>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</si>
  <si>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</si>
  <si>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</si>
  <si>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</si>
  <si>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</si>
  <si>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</si>
  <si>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</si>
  <si>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</si>
  <si>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</si>
  <si>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</si>
  <si>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</si>
  <si>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</si>
  <si>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</si>
  <si>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</si>
  <si>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</si>
  <si>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</si>
  <si>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</si>
  <si>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</si>
  <si>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</si>
  <si>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</si>
  <si>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</si>
  <si>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</si>
  <si>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</si>
  <si>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</si>
  <si>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</si>
  <si>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</si>
  <si>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</si>
  <si>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</si>
  <si>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</si>
  <si>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</si>
  <si>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</si>
  <si>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</si>
  <si>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</si>
  <si>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</si>
  <si>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</si>
  <si>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</si>
  <si>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</si>
  <si>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</si>
  <si>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</si>
  <si>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</si>
  <si>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</si>
  <si>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</si>
  <si>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</si>
  <si>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</si>
  <si>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</si>
  <si>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</si>
  <si>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</si>
  <si>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</si>
  <si>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</si>
  <si>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</si>
  <si>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</si>
  <si>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</si>
  <si>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</si>
  <si>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</si>
  <si>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</si>
  <si>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</si>
  <si>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</si>
  <si>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</si>
  <si>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</si>
  <si>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</si>
  <si>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</si>
  <si>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</si>
  <si>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</si>
  <si>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</si>
  <si>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</si>
  <si>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</si>
  <si>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</si>
  <si>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</si>
  <si>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</si>
  <si>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</si>
  <si>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</si>
  <si>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</si>
  <si>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</si>
  <si>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</si>
  <si>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</si>
  <si>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</si>
  <si>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</si>
  <si>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</si>
  <si>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</si>
  <si>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</si>
  <si>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</si>
  <si>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</si>
  <si>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</si>
  <si>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</si>
  <si>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</si>
  <si>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</si>
  <si>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</si>
  <si>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</si>
  <si>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</si>
  <si>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</si>
  <si>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</si>
  <si>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</si>
  <si>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</si>
  <si>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</si>
  <si>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</si>
  <si>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</si>
  <si>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</si>
  <si>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</si>
  <si>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東京都羽村市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</si>
  <si>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</si>
  <si>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</si>
  <si>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</si>
  <si>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</si>
  <si>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</si>
  <si>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</si>
  <si>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</si>
  <si>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</si>
  <si>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</si>
  <si>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</si>
  <si>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</si>
  <si>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</si>
  <si>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</si>
  <si>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</si>
  <si>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</si>
  <si>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</si>
  <si>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</si>
  <si>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</si>
  <si>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</si>
  <si>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</si>
  <si>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</si>
  <si>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</si>
  <si>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</si>
  <si>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</si>
  <si>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</si>
  <si>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</si>
  <si>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</si>
  <si>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</si>
  <si>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</si>
  <si>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</si>
  <si>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</si>
  <si>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</si>
  <si>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</si>
  <si>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</si>
  <si>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</si>
  <si>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</si>
  <si>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</si>
  <si>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</si>
  <si>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</si>
  <si>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</si>
  <si>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</si>
  <si>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</si>
  <si>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</si>
  <si>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</si>
  <si>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</si>
  <si>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</si>
  <si>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</si>
  <si>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</si>
  <si>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</si>
  <si>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</si>
  <si>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</si>
  <si>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</si>
  <si>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</si>
  <si>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</si>
  <si>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</si>
  <si>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</si>
  <si>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</si>
  <si>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</si>
  <si>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</si>
  <si>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</si>
  <si>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</si>
  <si>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</si>
  <si>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</si>
  <si>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</si>
  <si>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</si>
  <si>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</si>
  <si>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</si>
  <si>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</si>
  <si>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</si>
  <si>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</si>
  <si>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</si>
  <si>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</si>
  <si>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</si>
  <si>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</si>
  <si>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</si>
  <si>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</si>
  <si>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</si>
  <si>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</si>
  <si>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</si>
  <si>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</si>
  <si>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</si>
  <si>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</si>
  <si>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</si>
  <si>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</si>
  <si>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</si>
  <si>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</si>
  <si>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</si>
  <si>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</si>
  <si>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</si>
  <si>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</si>
  <si>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</si>
  <si>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</si>
  <si>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</si>
  <si>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</si>
  <si>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</si>
  <si>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</si>
  <si>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</si>
  <si>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</si>
  <si>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</si>
  <si>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</si>
  <si>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</si>
  <si>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</si>
  <si>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</si>
  <si>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</si>
  <si>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</si>
  <si>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</si>
  <si>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</si>
  <si>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</si>
  <si>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</si>
  <si>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</si>
  <si>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</si>
  <si>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</si>
  <si>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</si>
  <si>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</si>
  <si>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</si>
  <si>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</si>
  <si>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</si>
  <si>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</si>
  <si>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</si>
  <si>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</si>
  <si>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</si>
  <si>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</si>
  <si>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</si>
  <si>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</si>
  <si>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</si>
  <si>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</si>
  <si>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</si>
  <si>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</si>
  <si>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</si>
  <si>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</si>
  <si>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</si>
  <si>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</si>
  <si>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</si>
  <si>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</si>
  <si>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</si>
  <si>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</si>
  <si>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</si>
  <si>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</si>
  <si>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</si>
  <si>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</si>
  <si>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</si>
  <si>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</si>
  <si>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</si>
  <si>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</si>
  <si>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</si>
  <si>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</si>
  <si>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</si>
  <si>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</si>
  <si>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</si>
  <si>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東京都羽村市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</si>
  <si>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</si>
  <si>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</si>
  <si>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</si>
  <si>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</si>
  <si>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</si>
  <si>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</si>
  <si>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</si>
  <si>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</si>
  <si>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</si>
  <si>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</si>
  <si>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</si>
  <si>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</si>
  <si>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</si>
  <si>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</si>
  <si>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</si>
  <si>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</si>
  <si>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</si>
  <si>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</si>
  <si>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</si>
  <si>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</si>
  <si>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羽村市福生都市計画事業羽村駅西口土地区画整理事業会計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</si>
  <si>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</si>
  <si>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</si>
  <si>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</si>
  <si>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</si>
  <si>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</si>
  <si>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</si>
  <si>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</si>
  <si>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</si>
  <si>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</si>
  <si>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</si>
  <si>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</si>
  <si>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</si>
  <si>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</si>
  <si>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</si>
  <si>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羽村市国民健康保険事業会計</t>
    <phoneticPr fontId="5"/>
  </si>
  <si>
    <t>羽村市介護保険事業会計</t>
    <phoneticPr fontId="5"/>
  </si>
  <si>
    <t>羽村市後期高齢者医療会計</t>
    <phoneticPr fontId="5"/>
  </si>
  <si>
    <t>羽村市水道事業会計</t>
    <phoneticPr fontId="5"/>
  </si>
  <si>
    <t>法適用企業</t>
    <phoneticPr fontId="5"/>
  </si>
  <si>
    <t>羽村市下水道事業会計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</si>
  <si>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</si>
  <si>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</si>
  <si>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</si>
  <si>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</si>
  <si>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</si>
  <si>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</si>
  <si>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</si>
  <si>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</si>
  <si>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</si>
  <si>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</si>
  <si>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</si>
  <si>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</si>
  <si>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</si>
  <si>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</si>
  <si>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</si>
  <si>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</si>
  <si>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</si>
  <si>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</si>
  <si>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</si>
  <si>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</si>
  <si>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</si>
  <si>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</si>
  <si>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</si>
  <si>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</si>
  <si>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</si>
  <si>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</si>
  <si>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</si>
  <si>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</si>
  <si>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</si>
  <si>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</si>
  <si>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</si>
  <si>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</si>
  <si>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</si>
  <si>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</si>
  <si>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</si>
  <si>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</si>
  <si>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</si>
  <si>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</si>
  <si>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</si>
  <si>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</si>
  <si>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</si>
  <si>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</si>
  <si>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</si>
  <si>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</si>
  <si>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</si>
  <si>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</si>
  <si>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</si>
  <si>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</si>
  <si>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</si>
  <si>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</si>
  <si>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</si>
  <si>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</si>
  <si>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</si>
  <si>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</si>
  <si>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</si>
  <si>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</si>
  <si>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</si>
  <si>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</si>
  <si>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</si>
  <si>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</si>
  <si>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</si>
  <si>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</si>
  <si>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</si>
  <si>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</si>
  <si>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</si>
  <si>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</si>
  <si>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</si>
  <si>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羽村市下水道事業会計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</si>
  <si>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</si>
  <si>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</si>
  <si>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羽村市水道事業会計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</si>
  <si>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</si>
  <si>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羽村市介護保険事業会計</t>
    <phoneticPr fontId="5"/>
  </si>
  <si>
    <t>(Ｆ)</t>
    <phoneticPr fontId="5"/>
  </si>
  <si>
    <t>羽村市後期高齢者医療会計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</si>
  <si>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</si>
  <si>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</si>
  <si>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</si>
  <si>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</si>
  <si>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</si>
  <si>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</si>
  <si>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</si>
  <si>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</si>
  <si>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</si>
  <si>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</si>
  <si>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</si>
  <si>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</si>
  <si>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</si>
  <si>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</si>
  <si>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</si>
  <si>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</si>
  <si>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</si>
  <si>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</si>
  <si>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</si>
  <si>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</si>
  <si>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</si>
  <si>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</si>
  <si>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</si>
  <si>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</si>
  <si>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</si>
  <si>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</si>
  <si>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</si>
  <si>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</si>
  <si>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</si>
  <si>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</si>
  <si>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</si>
  <si>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</si>
  <si>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</si>
  <si>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</si>
  <si>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</si>
  <si>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</si>
  <si>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</si>
  <si>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</si>
  <si>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</si>
  <si>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</si>
  <si>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</si>
  <si>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</si>
  <si>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</si>
  <si>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</si>
  <si>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</si>
  <si>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</si>
  <si>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</si>
  <si>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</si>
  <si>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</si>
  <si>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</si>
  <si>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</si>
  <si>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</si>
  <si>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</si>
  <si>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</si>
  <si>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</si>
  <si>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</si>
  <si>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</si>
  <si>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</si>
  <si>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</si>
  <si>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</si>
  <si>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</si>
  <si>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</si>
  <si>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</si>
  <si>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</si>
  <si>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</si>
  <si>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</si>
  <si>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</si>
  <si>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</si>
  <si>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</si>
  <si>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</si>
  <si>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</si>
  <si>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</si>
  <si>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</si>
  <si>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</si>
  <si>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</si>
  <si>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</si>
  <si>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</si>
  <si>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</si>
  <si>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</si>
  <si>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</si>
  <si>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</si>
  <si>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</si>
  <si>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</si>
  <si>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</si>
  <si>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2.23</t>
  </si>
  <si>
    <t>▲ 10.56</t>
  </si>
  <si>
    <t>▲ 4.71</t>
  </si>
  <si>
    <t>一般会計</t>
  </si>
  <si>
    <t>羽村市水道事業会計</t>
  </si>
  <si>
    <t>羽村市国民健康保険事業会計</t>
  </si>
  <si>
    <t>羽村市福生都市計画事業羽村駅西口土地区画整理事業会計</t>
  </si>
  <si>
    <t>羽村市介護保険事業会計</t>
  </si>
  <si>
    <t>羽村市下水道事業会計</t>
  </si>
  <si>
    <t>羽村市後期高齢者医療会計</t>
  </si>
  <si>
    <t>その他会計（赤字）</t>
  </si>
  <si>
    <t>その他会計（黒字）</t>
  </si>
  <si>
    <t>H25末</t>
    <phoneticPr fontId="5"/>
  </si>
  <si>
    <t>H26末</t>
    <phoneticPr fontId="5"/>
  </si>
  <si>
    <t>H27末</t>
    <phoneticPr fontId="5"/>
  </si>
  <si>
    <t>H28末</t>
    <phoneticPr fontId="5"/>
  </si>
  <si>
    <t>H29末</t>
    <phoneticPr fontId="5"/>
  </si>
  <si>
    <t>東京たま広域資源循環組合</t>
  </si>
  <si>
    <t>西多摩衛生組合</t>
  </si>
  <si>
    <t>瑞穂斎場組合</t>
  </si>
  <si>
    <t>羽村・瑞穂地区学校給食組合</t>
  </si>
  <si>
    <t>東京市町村総合事務組合（一般会計）</t>
  </si>
  <si>
    <t>東京市町村総合事務組合（東京都市町村民交通災害共済事業特別会計）</t>
  </si>
  <si>
    <t>青梅、羽村地区工業用水道企業団</t>
  </si>
  <si>
    <t>福生病院組合</t>
  </si>
  <si>
    <t>東京都市町村議会議員公務災害補償等組合</t>
  </si>
  <si>
    <t>東京都市町村職員退職手当組合</t>
  </si>
  <si>
    <t>東京都後期高齢者医療広域連合（一般会計）</t>
  </si>
  <si>
    <t>東京都後期高齢者医療広域連合（後期高齢者医療特別会計）</t>
  </si>
  <si>
    <t>○</t>
  </si>
  <si>
    <t>コナモーレ</t>
  </si>
  <si>
    <t>羽村市土地開発公社</t>
    <rPh sb="0" eb="3">
      <t>ハムラシ</t>
    </rPh>
    <rPh sb="3" eb="5">
      <t>トチ</t>
    </rPh>
    <rPh sb="5" eb="7">
      <t>カイハツ</t>
    </rPh>
    <rPh sb="7" eb="9">
      <t>コウシャ</t>
    </rPh>
    <phoneticPr fontId="18"/>
  </si>
  <si>
    <t>羽村駅西口都市開発整備基金</t>
  </si>
  <si>
    <t>特定防衛施設周辺整備調整交付金事業基金</t>
  </si>
  <si>
    <t>公共施設整備基金</t>
  </si>
  <si>
    <t>廃棄物処分地関連環境整備基金</t>
  </si>
  <si>
    <t>健康で安心して暮らせるまちづくり基金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</si>
  <si>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</si>
  <si>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</si>
  <si>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</si>
  <si>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は、一部事務組合の地方債償還が進んだことや土地開発公社保有土地の買戻しを行ったことにより債務負担行為に基づく支出予定額が減となるなど減少傾向にあるものの、その将来負担額から控除できる充当可能財源等が、基金残高の取崩しなどにより大幅に減少したことから、前年度に引き続き将来負担比率が算定された。
　また、有形固定資産減価償却率については、類似団体内平均値及び全国平均値よりも若干ではあるが高い水準にあり、今後も比率の上昇が見込まれている。
　今後の公共施設等の更新等にあたって生じる財政需要に対応するため、行財政改革の実施など、財源確保へ向けた取り組みを実施していく。</t>
    <rPh sb="8" eb="10">
      <t>イチブ</t>
    </rPh>
    <rPh sb="10" eb="12">
      <t>ジム</t>
    </rPh>
    <rPh sb="12" eb="14">
      <t>クミアイ</t>
    </rPh>
    <rPh sb="27" eb="29">
      <t>トチ</t>
    </rPh>
    <rPh sb="29" eb="31">
      <t>カイハツ</t>
    </rPh>
    <rPh sb="31" eb="33">
      <t>コウシャ</t>
    </rPh>
    <rPh sb="33" eb="35">
      <t>ホユウ</t>
    </rPh>
    <rPh sb="35" eb="37">
      <t>トチ</t>
    </rPh>
    <rPh sb="38" eb="40">
      <t>カイモド</t>
    </rPh>
    <rPh sb="42" eb="43">
      <t>オコナ</t>
    </rPh>
    <rPh sb="66" eb="67">
      <t>ゲン</t>
    </rPh>
    <rPh sb="131" eb="134">
      <t>ゼンネンド</t>
    </rPh>
    <rPh sb="135" eb="136">
      <t>ヒ</t>
    </rPh>
    <rPh sb="137" eb="138">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</si>
  <si>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</si>
  <si>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</si>
  <si>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</si>
  <si>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</si>
  <si>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</si>
  <si>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</si>
  <si>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共に類似団体内平均値よりは低い水準にあるが、今後都市基盤整備に伴う市債の発行が見込まれることや、税制改正などによる市税収入の減などが見込まれるなど、比率が上昇する要因があることから、その動向に注視しながら財政運営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</si>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</sst>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63BDBE0-26C3-4240-AA2A-4ECF9E12A6C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EC11-4659-8C85-32852D8342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21378</c:v>
                </c:pt>
                <c:pt idx="1">
                  <c:v>25132</c:v>
                </c:pt>
                <c:pt idx="2">
                  <c:v>39979</c:v>
                </c:pt>
                <c:pt idx="3">
                  <c:v>32158</c:v>
                </c:pt>
                <c:pt idx="4">
                  <c:v>33699</c:v>
                </c:pt>
              </c:numCache>
            </c:numRef>
          </c:val>
          <c:smooth val="0"/>
          <c:extLst>
            <c:ext xmlns:c16="http://schemas.microsoft.com/office/drawing/2014/chart" uri="{C3380CC4-5D6E-409C-BE32-E72D297353CC}">
              <c16:uniqueId val="{00000001-EC11-4659-8C85-32852D8342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5.32</c:v>
                </c:pt>
                <c:pt idx="1">
                  <c:v>5.84</c:v>
                </c:pt>
                <c:pt idx="2">
                  <c:v>3.96</c:v>
                </c:pt>
                <c:pt idx="3">
                  <c:v>5.37</c:v>
                </c:pt>
                <c:pt idx="4">
                  <c:v>5.09</c:v>
                </c:pt>
              </c:numCache>
            </c:numRef>
          </c:val>
          <c:extLst>
            <c:ext xmlns:c16="http://schemas.microsoft.com/office/drawing/2014/chart" uri="{C3380CC4-5D6E-409C-BE32-E72D297353CC}">
              <c16:uniqueId val="{00000000-5911-455B-B9F1-FE2D87E1F4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26.38</c:v>
                </c:pt>
                <c:pt idx="1">
                  <c:v>21.93</c:v>
                </c:pt>
                <c:pt idx="2">
                  <c:v>13.51</c:v>
                </c:pt>
                <c:pt idx="3">
                  <c:v>7.97</c:v>
                </c:pt>
                <c:pt idx="4">
                  <c:v>11.31</c:v>
                </c:pt>
              </c:numCache>
            </c:numRef>
          </c:val>
          <c:extLst>
            <c:ext xmlns:c16="http://schemas.microsoft.com/office/drawing/2014/chart" uri="{C3380CC4-5D6E-409C-BE32-E72D297353CC}">
              <c16:uniqueId val="{00000001-5911-455B-B9F1-FE2D87E1F4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3.74</c:v>
                </c:pt>
                <c:pt idx="1">
                  <c:v>-2.23</c:v>
                </c:pt>
                <c:pt idx="2">
                  <c:v>-10.56</c:v>
                </c:pt>
                <c:pt idx="3">
                  <c:v>-4.71</c:v>
                </c:pt>
                <c:pt idx="4">
                  <c:v>3.05</c:v>
                </c:pt>
              </c:numCache>
            </c:numRef>
          </c:val>
          <c:smooth val="0"/>
          <c:extLst>
            <c:ext xmlns:c16="http://schemas.microsoft.com/office/drawing/2014/chart" uri="{C3380CC4-5D6E-409C-BE32-E72D297353CC}">
              <c16:uniqueId val="{00000002-5911-455B-B9F1-FE2D87E1F4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20-4BD3-A72E-32D8E95A87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20-4BD3-A72E-32D8E95A87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20-4BD3-A72E-32D8E95A8745}"/>
            </c:ext>
          </c:extLst>
        </c:ser>
        <c:ser>
          <c:idx val="3"/>
          <c:order val="3"/>
          <c:tx>
            <c:strRef>
              <c:f>データシート!$A$30</c:f>
              <c:strCache>
                <c:ptCount val="1"/>
                <c:pt idx="0">
                  <c:v>羽村市後期高齢者医療会計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0.31</c:v>
                </c:pt>
                <c:pt idx="2">
                  <c:v>#N/A</c:v>
                </c:pt>
                <c:pt idx="3">
                  <c:v>0.17</c:v>
                </c:pt>
                <c:pt idx="4">
                  <c:v>#N/A</c:v>
                </c:pt>
                <c:pt idx="5">
                  <c:v>0.13</c:v>
                </c:pt>
                <c:pt idx="6">
                  <c:v>#N/A</c:v>
                </c:pt>
                <c:pt idx="7">
                  <c:v>0.15</c:v>
                </c:pt>
                <c:pt idx="8">
                  <c:v>#N/A</c:v>
                </c:pt>
                <c:pt idx="9">
                  <c:v>0.25</c:v>
                </c:pt>
              </c:numCache>
            </c:numRef>
          </c:val>
          <c:extLst>
            <c:ext xmlns:c16="http://schemas.microsoft.com/office/drawing/2014/chart" uri="{C3380CC4-5D6E-409C-BE32-E72D297353CC}">
              <c16:uniqueId val="{00000003-9420-4BD3-A72E-32D8E95A8745}"/>
            </c:ext>
          </c:extLst>
        </c:ser>
        <c:ser>
          <c:idx val="4"/>
          <c:order val="4"/>
          <c:tx>
            <c:strRef>
              <c:f>データシート!$A$31</c:f>
              <c:strCache>
                <c:ptCount val="1"/>
                <c:pt idx="0">
                  <c:v>羽村市下水道事業会計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0.31</c:v>
                </c:pt>
                <c:pt idx="6">
                  <c:v>#N/A</c:v>
                </c:pt>
                <c:pt idx="7">
                  <c:v>0.12</c:v>
                </c:pt>
                <c:pt idx="8">
                  <c:v>#N/A</c:v>
                </c:pt>
                <c:pt idx="9">
                  <c:v>0.32</c:v>
                </c:pt>
              </c:numCache>
            </c:numRef>
          </c:val>
          <c:extLst>
            <c:ext xmlns:c16="http://schemas.microsoft.com/office/drawing/2014/chart" uri="{C3380CC4-5D6E-409C-BE32-E72D297353CC}">
              <c16:uniqueId val="{00000004-9420-4BD3-A72E-32D8E95A8745}"/>
            </c:ext>
          </c:extLst>
        </c:ser>
        <c:ser>
          <c:idx val="5"/>
          <c:order val="5"/>
          <c:tx>
            <c:strRef>
              <c:f>データシート!$A$32</c:f>
              <c:strCache>
                <c:ptCount val="1"/>
                <c:pt idx="0">
                  <c:v>羽村市介護保険事業会計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0.83</c:v>
                </c:pt>
                <c:pt idx="2">
                  <c:v>#N/A</c:v>
                </c:pt>
                <c:pt idx="3">
                  <c:v>0.76</c:v>
                </c:pt>
                <c:pt idx="4">
                  <c:v>#N/A</c:v>
                </c:pt>
                <c:pt idx="5">
                  <c:v>1.73</c:v>
                </c:pt>
                <c:pt idx="6">
                  <c:v>#N/A</c:v>
                </c:pt>
                <c:pt idx="7">
                  <c:v>2.1</c:v>
                </c:pt>
                <c:pt idx="8">
                  <c:v>#N/A</c:v>
                </c:pt>
                <c:pt idx="9">
                  <c:v>0.68</c:v>
                </c:pt>
              </c:numCache>
            </c:numRef>
          </c:val>
          <c:extLst>
            <c:ext xmlns:c16="http://schemas.microsoft.com/office/drawing/2014/chart" uri="{C3380CC4-5D6E-409C-BE32-E72D297353CC}">
              <c16:uniqueId val="{00000005-9420-4BD3-A72E-32D8E95A8745}"/>
            </c:ext>
          </c:extLst>
        </c:ser>
        <c:ser>
          <c:idx val="6"/>
          <c:order val="6"/>
          <c:tx>
            <c:strRef>
              <c:f>データシート!$A$33</c:f>
              <c:strCache>
                <c:ptCount val="1"/>
                <c:pt idx="0">
                  <c:v>羽村市福生都市計画事業羽村駅西口土地区画整理事業会計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0.27</c:v>
                </c:pt>
                <c:pt idx="4">
                  <c:v>#N/A</c:v>
                </c:pt>
                <c:pt idx="5">
                  <c:v>0.12</c:v>
                </c:pt>
                <c:pt idx="6">
                  <c:v>#N/A</c:v>
                </c:pt>
                <c:pt idx="7">
                  <c:v>0.66</c:v>
                </c:pt>
                <c:pt idx="8">
                  <c:v>#N/A</c:v>
                </c:pt>
                <c:pt idx="9">
                  <c:v>0.72</c:v>
                </c:pt>
              </c:numCache>
            </c:numRef>
          </c:val>
          <c:extLst>
            <c:ext xmlns:c16="http://schemas.microsoft.com/office/drawing/2014/chart" uri="{C3380CC4-5D6E-409C-BE32-E72D297353CC}">
              <c16:uniqueId val="{00000006-9420-4BD3-A72E-32D8E95A8745}"/>
            </c:ext>
          </c:extLst>
        </c:ser>
        <c:ser>
          <c:idx val="7"/>
          <c:order val="7"/>
          <c:tx>
            <c:strRef>
              <c:f>データシート!$A$34</c:f>
              <c:strCache>
                <c:ptCount val="1"/>
                <c:pt idx="0">
                  <c:v>羽村市国民健康保険事業会計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2.5099999999999998</c:v>
                </c:pt>
                <c:pt idx="2">
                  <c:v>#N/A</c:v>
                </c:pt>
                <c:pt idx="3">
                  <c:v>2.5499999999999998</c:v>
                </c:pt>
                <c:pt idx="4">
                  <c:v>#N/A</c:v>
                </c:pt>
                <c:pt idx="5">
                  <c:v>2.58</c:v>
                </c:pt>
                <c:pt idx="6">
                  <c:v>#N/A</c:v>
                </c:pt>
                <c:pt idx="7">
                  <c:v>2.95</c:v>
                </c:pt>
                <c:pt idx="8">
                  <c:v>#N/A</c:v>
                </c:pt>
                <c:pt idx="9">
                  <c:v>1.4</c:v>
                </c:pt>
              </c:numCache>
            </c:numRef>
          </c:val>
          <c:extLst>
            <c:ext xmlns:c16="http://schemas.microsoft.com/office/drawing/2014/chart" uri="{C3380CC4-5D6E-409C-BE32-E72D297353CC}">
              <c16:uniqueId val="{00000007-9420-4BD3-A72E-32D8E95A8745}"/>
            </c:ext>
          </c:extLst>
        </c:ser>
        <c:ser>
          <c:idx val="8"/>
          <c:order val="8"/>
          <c:tx>
            <c:strRef>
              <c:f>データシート!$A$35</c:f>
              <c:strCache>
                <c:ptCount val="1"/>
                <c:pt idx="0">
                  <c:v>羽村市水道事業会計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2.54</c:v>
                </c:pt>
                <c:pt idx="2">
                  <c:v>#N/A</c:v>
                </c:pt>
                <c:pt idx="3">
                  <c:v>2.54</c:v>
                </c:pt>
                <c:pt idx="4">
                  <c:v>#N/A</c:v>
                </c:pt>
                <c:pt idx="5">
                  <c:v>3.33</c:v>
                </c:pt>
                <c:pt idx="6">
                  <c:v>#N/A</c:v>
                </c:pt>
                <c:pt idx="7">
                  <c:v>3.96</c:v>
                </c:pt>
                <c:pt idx="8">
                  <c:v>#N/A</c:v>
                </c:pt>
                <c:pt idx="9">
                  <c:v>3.58</c:v>
                </c:pt>
              </c:numCache>
            </c:numRef>
          </c:val>
          <c:extLst>
            <c:ext xmlns:c16="http://schemas.microsoft.com/office/drawing/2014/chart" uri="{C3380CC4-5D6E-409C-BE32-E72D297353CC}">
              <c16:uniqueId val="{00000008-9420-4BD3-A72E-32D8E95A87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5.28</c:v>
                </c:pt>
                <c:pt idx="2">
                  <c:v>#N/A</c:v>
                </c:pt>
                <c:pt idx="3">
                  <c:v>5.56</c:v>
                </c:pt>
                <c:pt idx="4">
                  <c:v>#N/A</c:v>
                </c:pt>
                <c:pt idx="5">
                  <c:v>3.82</c:v>
                </c:pt>
                <c:pt idx="6">
                  <c:v>#N/A</c:v>
                </c:pt>
                <c:pt idx="7">
                  <c:v>4.7</c:v>
                </c:pt>
                <c:pt idx="8">
                  <c:v>#N/A</c:v>
                </c:pt>
                <c:pt idx="9">
                  <c:v>4.3600000000000003</c:v>
                </c:pt>
              </c:numCache>
            </c:numRef>
          </c:val>
          <c:extLst>
            <c:ext xmlns:c16="http://schemas.microsoft.com/office/drawing/2014/chart" uri="{C3380CC4-5D6E-409C-BE32-E72D297353CC}">
              <c16:uniqueId val="{00000009-9420-4BD3-A72E-32D8E95A87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1697</c:v>
                </c:pt>
                <c:pt idx="5">
                  <c:v>1594</c:v>
                </c:pt>
                <c:pt idx="8">
                  <c:v>1516</c:v>
                </c:pt>
                <c:pt idx="11">
                  <c:v>1508</c:v>
                </c:pt>
                <c:pt idx="14">
                  <c:v>1529</c:v>
                </c:pt>
              </c:numCache>
            </c:numRef>
          </c:val>
          <c:extLst>
            <c:ext xmlns:c16="http://schemas.microsoft.com/office/drawing/2014/chart" uri="{C3380CC4-5D6E-409C-BE32-E72D297353CC}">
              <c16:uniqueId val="{00000000-1607-49F3-8217-F200A8C77D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07-49F3-8217-F200A8C77D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6</c:v>
                </c:pt>
                <c:pt idx="6">
                  <c:v>8</c:v>
                </c:pt>
                <c:pt idx="9">
                  <c:v>44</c:v>
                </c:pt>
                <c:pt idx="12">
                  <c:v>3</c:v>
                </c:pt>
              </c:numCache>
            </c:numRef>
          </c:val>
          <c:extLst>
            <c:ext xmlns:c16="http://schemas.microsoft.com/office/drawing/2014/chart" uri="{C3380CC4-5D6E-409C-BE32-E72D297353CC}">
              <c16:uniqueId val="{00000002-1607-49F3-8217-F200A8C77D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163</c:v>
                </c:pt>
                <c:pt idx="3">
                  <c:v>169</c:v>
                </c:pt>
                <c:pt idx="6">
                  <c:v>177</c:v>
                </c:pt>
                <c:pt idx="9">
                  <c:v>179</c:v>
                </c:pt>
                <c:pt idx="12">
                  <c:v>183</c:v>
                </c:pt>
              </c:numCache>
            </c:numRef>
          </c:val>
          <c:extLst>
            <c:ext xmlns:c16="http://schemas.microsoft.com/office/drawing/2014/chart" uri="{C3380CC4-5D6E-409C-BE32-E72D297353CC}">
              <c16:uniqueId val="{00000003-1607-49F3-8217-F200A8C77D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371</c:v>
                </c:pt>
                <c:pt idx="3">
                  <c:v>377</c:v>
                </c:pt>
                <c:pt idx="6">
                  <c:v>378</c:v>
                </c:pt>
                <c:pt idx="9">
                  <c:v>372</c:v>
                </c:pt>
                <c:pt idx="12">
                  <c:v>356</c:v>
                </c:pt>
              </c:numCache>
            </c:numRef>
          </c:val>
          <c:extLst>
            <c:ext xmlns:c16="http://schemas.microsoft.com/office/drawing/2014/chart" uri="{C3380CC4-5D6E-409C-BE32-E72D297353CC}">
              <c16:uniqueId val="{00000004-1607-49F3-8217-F200A8C77D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07-49F3-8217-F200A8C77D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07-49F3-8217-F200A8C77D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1235</c:v>
                </c:pt>
                <c:pt idx="3">
                  <c:v>1206</c:v>
                </c:pt>
                <c:pt idx="6">
                  <c:v>1193</c:v>
                </c:pt>
                <c:pt idx="9">
                  <c:v>1161</c:v>
                </c:pt>
                <c:pt idx="12">
                  <c:v>1123</c:v>
                </c:pt>
              </c:numCache>
            </c:numRef>
          </c:val>
          <c:extLst>
            <c:ext xmlns:c16="http://schemas.microsoft.com/office/drawing/2014/chart" uri="{C3380CC4-5D6E-409C-BE32-E72D297353CC}">
              <c16:uniqueId val="{00000007-1607-49F3-8217-F200A8C77D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c:v>
                </c:pt>
                <c:pt idx="2">
                  <c:v>#N/A</c:v>
                </c:pt>
                <c:pt idx="3">
                  <c:v>#N/A</c:v>
                </c:pt>
                <c:pt idx="4">
                  <c:v>164</c:v>
                </c:pt>
                <c:pt idx="5">
                  <c:v>#N/A</c:v>
                </c:pt>
                <c:pt idx="6">
                  <c:v>#N/A</c:v>
                </c:pt>
                <c:pt idx="7">
                  <c:v>240</c:v>
                </c:pt>
                <c:pt idx="8">
                  <c:v>#N/A</c:v>
                </c:pt>
                <c:pt idx="9">
                  <c:v>#N/A</c:v>
                </c:pt>
                <c:pt idx="10">
                  <c:v>248</c:v>
                </c:pt>
                <c:pt idx="11">
                  <c:v>#N/A</c:v>
                </c:pt>
                <c:pt idx="12">
                  <c:v>#N/A</c:v>
                </c:pt>
                <c:pt idx="13">
                  <c:v>136</c:v>
                </c:pt>
                <c:pt idx="14">
                  <c:v>#N/A</c:v>
                </c:pt>
              </c:numCache>
            </c:numRef>
          </c:val>
          <c:smooth val="0"/>
          <c:extLst>
            <c:ext xmlns:c16="http://schemas.microsoft.com/office/drawing/2014/chart" uri="{C3380CC4-5D6E-409C-BE32-E72D297353CC}">
              <c16:uniqueId val="{00000008-1607-49F3-8217-F200A8C77D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11990</c:v>
                </c:pt>
                <c:pt idx="5">
                  <c:v>11266</c:v>
                </c:pt>
                <c:pt idx="8">
                  <c:v>10486</c:v>
                </c:pt>
                <c:pt idx="11">
                  <c:v>9698</c:v>
                </c:pt>
                <c:pt idx="14">
                  <c:v>9427</c:v>
                </c:pt>
              </c:numCache>
            </c:numRef>
          </c:val>
          <c:extLst>
            <c:ext xmlns:c16="http://schemas.microsoft.com/office/drawing/2014/chart" uri="{C3380CC4-5D6E-409C-BE32-E72D297353CC}">
              <c16:uniqueId val="{00000000-1636-4DF1-B48F-0D9982F440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5230</c:v>
                </c:pt>
                <c:pt idx="5">
                  <c:v>5096</c:v>
                </c:pt>
                <c:pt idx="8">
                  <c:v>5350</c:v>
                </c:pt>
                <c:pt idx="11">
                  <c:v>5139</c:v>
                </c:pt>
                <c:pt idx="14">
                  <c:v>4919</c:v>
                </c:pt>
              </c:numCache>
            </c:numRef>
          </c:val>
          <c:extLst>
            <c:ext xmlns:c16="http://schemas.microsoft.com/office/drawing/2014/chart" uri="{C3380CC4-5D6E-409C-BE32-E72D297353CC}">
              <c16:uniqueId val="{00000001-1636-4DF1-B48F-0D9982F440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5182</c:v>
                </c:pt>
                <c:pt idx="5">
                  <c:v>5011</c:v>
                </c:pt>
                <c:pt idx="8">
                  <c:v>4095</c:v>
                </c:pt>
                <c:pt idx="11">
                  <c:v>2780</c:v>
                </c:pt>
                <c:pt idx="14">
                  <c:v>2636</c:v>
                </c:pt>
              </c:numCache>
            </c:numRef>
          </c:val>
          <c:extLst>
            <c:ext xmlns:c16="http://schemas.microsoft.com/office/drawing/2014/chart" uri="{C3380CC4-5D6E-409C-BE32-E72D297353CC}">
              <c16:uniqueId val="{00000002-1636-4DF1-B48F-0D9982F440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36-4DF1-B48F-0D9982F440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36-4DF1-B48F-0D9982F440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36-4DF1-B48F-0D9982F440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1288</c:v>
                </c:pt>
                <c:pt idx="3">
                  <c:v>1206</c:v>
                </c:pt>
                <c:pt idx="6">
                  <c:v>1160</c:v>
                </c:pt>
                <c:pt idx="9">
                  <c:v>1316</c:v>
                </c:pt>
                <c:pt idx="12">
                  <c:v>1217</c:v>
                </c:pt>
              </c:numCache>
            </c:numRef>
          </c:val>
          <c:extLst>
            <c:ext xmlns:c16="http://schemas.microsoft.com/office/drawing/2014/chart" uri="{C3380CC4-5D6E-409C-BE32-E72D297353CC}">
              <c16:uniqueId val="{00000006-1636-4DF1-B48F-0D9982F440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2177</c:v>
                </c:pt>
                <c:pt idx="3">
                  <c:v>2238</c:v>
                </c:pt>
                <c:pt idx="6">
                  <c:v>2179</c:v>
                </c:pt>
                <c:pt idx="9">
                  <c:v>1931</c:v>
                </c:pt>
                <c:pt idx="12">
                  <c:v>1703</c:v>
                </c:pt>
              </c:numCache>
            </c:numRef>
          </c:val>
          <c:extLst>
            <c:ext xmlns:c16="http://schemas.microsoft.com/office/drawing/2014/chart" uri="{C3380CC4-5D6E-409C-BE32-E72D297353CC}">
              <c16:uniqueId val="{00000007-1636-4DF1-B48F-0D9982F440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3394</c:v>
                </c:pt>
                <c:pt idx="3">
                  <c:v>3403</c:v>
                </c:pt>
                <c:pt idx="6">
                  <c:v>3416</c:v>
                </c:pt>
                <c:pt idx="9">
                  <c:v>3397</c:v>
                </c:pt>
                <c:pt idx="12">
                  <c:v>3336</c:v>
                </c:pt>
              </c:numCache>
            </c:numRef>
          </c:val>
          <c:extLst>
            <c:ext xmlns:c16="http://schemas.microsoft.com/office/drawing/2014/chart" uri="{C3380CC4-5D6E-409C-BE32-E72D297353CC}">
              <c16:uniqueId val="{00000008-1636-4DF1-B48F-0D9982F440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1258</c:v>
                </c:pt>
                <c:pt idx="3">
                  <c:v>1430</c:v>
                </c:pt>
                <c:pt idx="6">
                  <c:v>1523</c:v>
                </c:pt>
                <c:pt idx="9">
                  <c:v>1191</c:v>
                </c:pt>
                <c:pt idx="12">
                  <c:v>1065</c:v>
                </c:pt>
              </c:numCache>
            </c:numRef>
          </c:val>
          <c:extLst>
            <c:ext xmlns:c16="http://schemas.microsoft.com/office/drawing/2014/chart" uri="{C3380CC4-5D6E-409C-BE32-E72D297353CC}">
              <c16:uniqueId val="{00000009-1636-4DF1-B48F-0D9982F440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11686</c:v>
                </c:pt>
                <c:pt idx="3">
                  <c:v>10794</c:v>
                </c:pt>
                <c:pt idx="6">
                  <c:v>10808</c:v>
                </c:pt>
                <c:pt idx="9">
                  <c:v>10327</c:v>
                </c:pt>
                <c:pt idx="12">
                  <c:v>10445</c:v>
                </c:pt>
              </c:numCache>
            </c:numRef>
          </c:val>
          <c:extLst>
            <c:ext xmlns:c16="http://schemas.microsoft.com/office/drawing/2014/chart" uri="{C3380CC4-5D6E-409C-BE32-E72D297353CC}">
              <c16:uniqueId val="{0000000A-1636-4DF1-B48F-0D9982F440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545</c:v>
                </c:pt>
                <c:pt idx="11">
                  <c:v>#N/A</c:v>
                </c:pt>
                <c:pt idx="12">
                  <c:v>#N/A</c:v>
                </c:pt>
                <c:pt idx="13">
                  <c:v>784</c:v>
                </c:pt>
                <c:pt idx="14">
                  <c:v>#N/A</c:v>
                </c:pt>
              </c:numCache>
            </c:numRef>
          </c:val>
          <c:smooth val="0"/>
          <c:extLst>
            <c:ext xmlns:c16="http://schemas.microsoft.com/office/drawing/2014/chart" uri="{C3380CC4-5D6E-409C-BE32-E72D297353CC}">
              <c16:uniqueId val="{0000000B-1636-4DF1-B48F-0D9982F440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1562</c:v>
                </c:pt>
                <c:pt idx="1">
                  <c:v>891</c:v>
                </c:pt>
                <c:pt idx="2">
                  <c:v>1264</c:v>
                </c:pt>
              </c:numCache>
            </c:numRef>
          </c:val>
          <c:extLst>
            <c:ext xmlns:c16="http://schemas.microsoft.com/office/drawing/2014/chart" uri="{C3380CC4-5D6E-409C-BE32-E72D297353CC}">
              <c16:uniqueId val="{00000000-A3B2-425D-8C7F-2F6E17E68B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A3B2-425D-8C7F-2F6E17E68B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2826</c:v>
                </c:pt>
                <c:pt idx="1">
                  <c:v>2167</c:v>
                </c:pt>
                <c:pt idx="2">
                  <c:v>1472</c:v>
                </c:pt>
              </c:numCache>
            </c:numRef>
          </c:val>
          <c:extLst>
            <c:ext xmlns:c16="http://schemas.microsoft.com/office/drawing/2014/chart" uri="{C3380CC4-5D6E-409C-BE32-E72D297353CC}">
              <c16:uniqueId val="{00000002-A3B2-425D-8C7F-2F6E17E68B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{7396C7B1-002E-45BC-A315-E9E4D3DA2E28}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B54-4744-B628-3C8D72FF6A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{3EEC5C2E-9D6D-42B7-A92E-8C65CCC30E9F}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54-4744-B628-3C8D72FF6A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{59D7F50B-5B26-402A-8EE5-A996E916F1E9}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54-4744-B628-3C8D72FF6A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{5B1B1DC2-30FA-4E33-B962-4F0A9178F946}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54-4744-B628-3C8D72FF6A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{D631FC6B-2E90-4590-AFB5-AE7E4424E9B0}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54-4744-B628-3C8D72FF6A7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{D0E9DF06-CFCF-41D0-8E6B-8B9879AAB65B}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B54-4744-B628-3C8D72FF6A7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{39F80604-FCA6-42F7-905B-38B8BCC934D0}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B54-4744-B628-3C8D72FF6A7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{51804322-11B4-4FD4-86A9-D3245BA61CD8}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B54-4744-B628-3C8D72FF6A7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{5D3E4E49-3B1A-4DA4-B1B3-BB526A801BA5}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B54-4744-B628-3C8D72FF6A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58.1</c:v>
                </c:pt>
                <c:pt idx="24">
                  <c:v>60.1</c:v>
                </c:pt>
                <c:pt idx="32">
                  <c:v>61.6</c:v>
                </c:pt>
              </c:numCache>
            </c:numRef>
          </c:xVal>
          <c:yVal>
            <c:numRef>
              <c:f>公会計指標分析・財政指標組合せ分析表!$BP$51:$DC$51</c:f>
              <c:numCache>
                <c:formatCode>#,##0.0;"▲ "#,##0.0</c:formatCode>
                <c:ptCount val="40"/>
                <c:pt idx="24">
                  <c:v>5.3</c:v>
                </c:pt>
                <c:pt idx="32">
                  <c:v>7.7</c:v>
                </c:pt>
              </c:numCache>
            </c:numRef>
          </c:yVal>
          <c:smooth val="0"/>
          <c:extLst>
            <c:ext xmlns:c16="http://schemas.microsoft.com/office/drawing/2014/chart" uri="{C3380CC4-5D6E-409C-BE32-E72D297353CC}">
              <c16:uniqueId val="{00000009-3B54-4744-B628-3C8D72FF6A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{15D8178B-9D6C-450B-BB86-0D264A41D4BE}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B54-4744-B628-3C8D72FF6A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{4EE149FD-98FB-47A8-AB29-E56899CF0905}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54-4744-B628-3C8D72FF6A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{FB173B42-9235-4B21-A133-F61E015E47B3}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54-4744-B628-3C8D72FF6A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{6505B66D-056C-4BA2-9BD5-2B33742A87FE}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54-4744-B628-3C8D72FF6A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{0FCCF5B6-1116-46AE-8EE3-3A01A7B008E7}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54-4744-B628-3C8D72FF6A7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{58A87BE8-9625-414A-86CF-7B1068041994}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B54-4744-B628-3C8D72FF6A7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{49D0FB72-AADF-4919-8EC1-2F6268213E9B}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B54-4744-B628-3C8D72FF6A7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{E12007BA-4604-40E1-9877-3AE808117BD3}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B54-4744-B628-3C8D72FF6A7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{AF26F158-C54E-424A-8E06-0B12B262BDA2}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B54-4744-B628-3C8D72FF6A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3B54-4744-B628-3C8D72FF6A72}"/>
            </c:ext>
          </c:extLst>
        </c:ser>
        <c:dLbls>
          <c:showLegendKey val="0"/>
          <c:showVal val="1"/>
          <c:showCatName val="0"/>
          <c:showSerName val="0"/>
          <c:showPercent val="0"/>
          <c:showBubbleSize val="0"/>
        </c:dLbls>
        <c:axId val="46179840"/>
        <c:axId val="46181760"/>
      </c:scatterChart>
      <c:valAx>
        <c:axId val="46179840"/>
        <c:scaling>
          <c:orientation val="minMax"/>
          <c:max val="62"/>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{C6A01CC4-FD06-4F31-BA0C-BB96099EECAE}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7DF-4CD9-9F44-043E37AAB8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{1AC3F137-59CC-4445-83CE-A6D1E6FED399}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DF-4CD9-9F44-043E37AAB8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{7C41620A-B6D2-4B64-8CFA-99F482D5D30B}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DF-4CD9-9F44-043E37AAB8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{604984F6-AB69-48BF-BC6C-5DEFF26C7278}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DF-4CD9-9F44-043E37AAB8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{C05FC246-C044-4A9F-A9F5-D3C0EF0E5502}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DF-4CD9-9F44-043E37AAB8C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{4BD6AB16-0498-4F85-B87D-C7566034C6B7}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7DF-4CD9-9F44-043E37AAB8C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{29749025-6651-49B1-B92F-B3A54237BA9C}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7DF-4CD9-9F44-043E37AAB8CA}"/>
                </c:ext>
              </c:extLst>
            </c:dLbl>
            <c:dLbl>
              <c:idx val="24"/>
              <c:layout>
                <c:manualLayout>
                  <c:x val="0"/>
                  <c:y val="1.2798760468988779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{46534FF8-C00C-49EB-8501-97E32FF87333}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7DF-4CD9-9F44-043E37AAB8CA}"/>
                </c:ext>
              </c:extLst>
            </c:dLbl>
            <c:dLbl>
              <c:idx val="32"/>
              <c:layout>
                <c:manualLayout>
                  <c:x val="0"/>
                  <c:y val="-1.2798760468988779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{2373F851-C6BF-42C1-8859-660EF603D330}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7DF-4CD9-9F44-043E37AAB8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c:v>
                </c:pt>
                <c:pt idx="16">
                  <c:v>1.5</c:v>
                </c:pt>
                <c:pt idx="24">
                  <c:v>2</c:v>
                </c:pt>
                <c:pt idx="32">
                  <c:v>2</c:v>
                </c:pt>
              </c:numCache>
            </c:numRef>
          </c:xVal>
          <c:yVal>
            <c:numRef>
              <c:f>公会計指標分析・財政指標組合せ分析表!$BP$73:$DC$73</c:f>
              <c:numCache>
                <c:formatCode>#,##0.0;"▲ "#,##0.0</c:formatCode>
                <c:ptCount val="40"/>
                <c:pt idx="24">
                  <c:v>5.3</c:v>
                </c:pt>
                <c:pt idx="32">
                  <c:v>7.7</c:v>
                </c:pt>
              </c:numCache>
            </c:numRef>
          </c:yVal>
          <c:smooth val="0"/>
          <c:extLst>
            <c:ext xmlns:c16="http://schemas.microsoft.com/office/drawing/2014/chart" uri="{C3380CC4-5D6E-409C-BE32-E72D297353CC}">
              <c16:uniqueId val="{00000009-E7DF-4CD9-9F44-043E37AAB8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{5A3C8154-96B4-46DC-AA29-81DFDB37FC12}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7DF-4CD9-9F44-043E37AAB8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{11866919-2F19-402F-9BBE-E80CBAF325EC}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DF-4CD9-9F44-043E37AAB8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{EDAF18DF-FC01-4103-B8F5-DBBAB7D2F930}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DF-4CD9-9F44-043E37AAB8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{69A3EA01-F612-412B-AFFE-3B8775CAC599}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DF-4CD9-9F44-043E37AAB8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{04506190-11D7-41EB-974D-FE132D6EC68D}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DF-4CD9-9F44-043E37AAB8C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{F1F4E724-98DC-4D96-8FC8-F8A7FFDFC453}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7DF-4CD9-9F44-043E37AAB8C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{E0505185-D539-475F-972A-64E1148D3E14}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7DF-4CD9-9F44-043E37AAB8C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{AF91F7B7-95D9-4637-89EC-5CC1ACF01950}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7DF-4CD9-9F44-043E37AAB8C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{49EB6AF3-E233-4BDE-9453-2ADD2ADD699B}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7DF-4CD9-9F44-043E37AAB8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E7DF-4CD9-9F44-043E37AAB8CA}"/>
            </c:ext>
          </c:extLst>
        </c:ser>
        <c:dLbls>
          <c:showLegendKey val="0"/>
          <c:showVal val="1"/>
          <c:showCatName val="0"/>
          <c:showSerName val="0"/>
          <c:showPercent val="0"/>
          <c:showBubbleSize val="0"/>
        </c:dLbls>
        <c:axId val="84219776"/>
        <c:axId val="84234240"/>
      </c:scatterChart>
      <c:valAx>
        <c:axId val="84219776"/>
        <c:scaling>
          <c:orientation val="minMax"/>
          <c:max val="9.4"/>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元利償還金等は、地方債の償還が進んだことによる元利償還金の減や土地開発公社保有土地の買戻しにかかる事業費が減少したこと伴う債務負担行為に基づく支出額の減により、前年度と比較して</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91</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百万円の減となった。</a:t>
          </a:r>
          <a:endPar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また、算入公債費等は、都市計画税の充当可能額が増加したことなどによる特定財源の増などにより</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21</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百万円の増となった。</a:t>
          </a:r>
          <a:endPar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結果、実質公債費比率の分子は前年度と比べて</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112</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百万円の減となり、単年度の実質公債費比率は、前年度と比べて</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1.2%</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減の</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1.3%</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となった。</a:t>
          </a:r>
          <a:endPar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今後、羽村駅西口土地区画整理事業の進展や公共施設等の老朽化対策などにより、公債費が増加する可能性があることから、特定財源の確保や経常経費の削減など行財政改革を推進し、健全で安定的な財政運営ができるよう取組んでいく。</a:t>
          </a:r>
          <a:endPar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減債基金残高のうち、実質公債費比率の算定に用いる満期一括償還地方債の財源として積み立てた額はない。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将来負担額は、公営企業会計や一部事務組合の地方債（企業債）残高の減により公営企業債等繰入見込額や組合等負担等見込額が減となったことや、土地開発公社保有土地の買戻しが進んだことにより債務負担行為に基づく支出予定額が減となったため、前年度より</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396</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百万円の減となった。</a:t>
          </a:r>
          <a:endPar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充当可能財源等は、算入対象地方債現在高の減により基準財政需要額算入見込額が減少していることや基金残高が減少しているため、前年度より</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635</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百万円の減となった。</a:t>
          </a:r>
          <a:endPar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将来負担額は減となったものの、充当可能財源等についても大幅に減少していることから、将来負担比率の分子は前年度と比べて</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239</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百万円の増となり、将来負担比率は前年度と比べて</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2.4%</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増の</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7.7%</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となった。</a:t>
          </a:r>
          <a:endPar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今後、羽村駅西口土地区画整理事業の進展や公共施設等の老朽化対応などに伴う地方債の新規発行により、将来負担額が増加する可能性があるが、借入額と償還額とのバランスを取るなど、世代間負担の公平性を意識しながら、地方債の活用を検討していく。また、財源の確保に努めるとともに、経常経費の削減など行財政改革を推進することで基金残高を確保し、比率の上昇抑制並びに改善が図れるよう取組んでいく。</a:t>
          </a:r>
          <a:endPar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東京都羽村市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（増減理由）</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財政調整基金は、法人市民税などの市税収入の増加などに伴い、残高が前年度と比べて</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373</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百万円の増となる一方で、特定目的基金は、羽村駅西口土地区画整理事業の進展に伴い羽村駅西口都市開発整備基金を</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540</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百万円を取り崩ししたこと、また、羽村駅自由通路拡幅事業の実施にあたり特定防衛施設周辺整備調整交付金事業基金を</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118</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百万円取り崩ししたことなどから、残高は前年度と比べて</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695</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百万円の減となった。この結果、基金全体の残高は前年度と比べて</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332</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百万円の減となった。</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（今後の方針）</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年度間の財源調整を図る観点から、今後も財政調整基金を積極的に活用していく方針である一方で、基金残高が減少傾向にあることから、財源の確保に努めるとともに、経常経費の削減など行財政改革を推進することで、財政調整基金残高の目標額である標準財政規模の１割を確保できるよう取組んでいく。</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また、特定目的基金についても、基金の目的に沿った事業に対して計画的に活用していくとともに、財政調整基金と同様に積極的に積み立てを行い、今後の財政需要に対応できるよう基金残高を確保したい考えである。</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（基金の使途）</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羽村駅西口都市開発整備基金：羽村駅西口地区の都市開発整備を図るための経費に充当。</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特定防衛施設周辺整備調整交付金事業基金：防衛施設周辺の生活環境の整備等に関する法律第９条第２項に規定する公共用の施設の整備またはその他の生活環境の改善もしくは開発の円滑な実施に寄与する事業を行うために要する経費に充当。羽村駅自由通路拡幅等整備事業及び義務教育就学児医療費助成事業に充当するため基金を造成。</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公共施設整備基金：公共施設の整備資金に充当。</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廃棄物処分地関連環境整備基金：一般廃棄物最終処分地及びその周辺の環境整備等を図るための経費に充当。</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健康で安心して暮らせるまちづくり基金 ：市民の健康を増進する施策を推進し、もって市民がいきいきと健康で安心して暮らせるまちづくりを推進することを目的とした事業の経費に充当。</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（増減理由）</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羽村駅西口都市開発整備基金：羽村駅西口土地区画整理事業会計の決算剰余金など</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82</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百万円を積み立てる一方で、羽村駅西口土地区画整理事業の進展に伴い</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540</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百万円を取り崩したことから、残高は前年度と比べて</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458</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百万円の減となった。</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特定防衛施設周辺整備調整交付金事業基金：財源となる特定防衛施設周辺整備調整交付金の一部である</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104</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百万円を積み立てる一方で、羽村駅自由通路拡幅等整備事業及び義務教育就学児医療費助成事業の実施に伴い</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118</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百万円を取り崩したことから、残高は前年度と比べて</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14</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百万円の減となった。</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公共施設整備基金：基金運用益の積み立てを行う一方で、道路補修委託料や動物公園施設改修事業などの公共施設整備に伴い</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52</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百万円を取り崩したことから、残高は前年度と比べて</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52</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百万円の減となった。</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健康で安心して暮らせるまちづくり基金：再編交付金（駐留軍等の再編の円滑な実施に関する特別措置法（平成</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19</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年</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5</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月</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30</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日法律第</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67</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号）に基づき、新しい訓練や施設建設等、在日米軍の再編に伴い影響を受ける自治体に対し交付される交付金）を活用し基金を造成してきたが、交付金の交付が平成</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28</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年度で終了したため新たな積み立てを行わない一方で、ヘルスアップ健康診査事業や妊婦検診事業の実施に伴い</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35</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百万円を取り崩したことから、残高は前年度と比べて</a:t>
          </a:r>
          <a:r>
            <a:rPr kumimoji="0" lang="en-US"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35</a:t>
          </a: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百万円の減となった。　</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（今後の方針）</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基金の目的に沿った事業に対して計画的に活用していくとともに、財政調整基金と同様に積極的に積み立てを行い、今後の財政需要に対応できるよう基金残高を確保したい考えである。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（増減理由）</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財政調整基金は、大手企業の業績が堅調だったことなどから法人市民税などの市税が増加したことや臨時財政対策債が増加したことなどにより歳入が増加したため、基金の取り崩し額を</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82</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百万円に抑制できたことに加え、平成</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29</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年度決算にかかる決算剰余金など</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455</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百万円の積み増しを行ったことから、残高は前年度と比べて</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373</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百万円の増となった。</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（今後の方針）</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年度間の財源調整を図る観点から、今後も財政調整基金を積極的に活用していく方針である一方で、基金残高が減少傾向にあることから、財源の確保に努めるとともに、経常経費の削減など行財政改革を推進することで、財政調整基金残高の目標額である標準財政規模の１割を年間を通して確保できるよう取組んでいく。</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（増減理由）</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基金の運用益のみ積み立てを行い、取り崩しは行わなかった。</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（今後の方針）</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現在のところ活用の予定はない。</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F26AB8-A4EF-490F-A6F6-6D5852320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106A325-D35F-409D-9EAE-2E3663F755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55CF0B1A-E752-4D8E-865E-B26A035E472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EDF69B5E-9438-458E-9635-AB82DBE033B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1B1CA79B-8E3F-4956-BF98-44B41A00201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8A8A3CFA-3DD8-4F27-99A6-DBACD547055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9B00EC3A-1517-4331-9BA7-21E0496AD5B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D5E34E7D-F90E-4983-9214-125F88956F1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65E5F167-1B5C-4BB1-B99F-2B9F5A9153D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8AE3BB2A-C217-465C-A318-11ABF1A9218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16A6C1C3-D80B-4503-A6D2-0FDBCFFC199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7957C8F6-09C9-4761-97C3-FA795286830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B0C462DA-5371-4E1B-9D44-085DCFC0F06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9185F90D-FF7A-43B2-BB46-673B152B367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A92EC75F-13C2-4E53-8EC5-A32397AFE31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805A41A-86EF-47B7-B4AF-684537E9D75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55,607
54,215
9.90
23,468,538
22,897,901
568,837
11,177,768
10,445,470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1A6501EC-ABB2-48D3-A2D7-B31C53B7054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39B1FAFA-D082-4826-955D-10A8A8A6FDB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4D84F8-41EE-4E16-9A6F-44258E093F6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C40B0284-1923-41AE-9F86-9D14383F036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F3EC15FA-18D6-4BAB-9389-D36F53400D0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C87B235E-A8B9-49F7-B3FD-40D2A089308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D944BF2D-081F-4B73-90D7-26CF4D0811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EF91A04A-B0A3-4203-8E1E-EA3054E1E8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76CFA793-1D77-45D2-8D9D-34FF79376A1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F8E0D347-B88C-4E3D-A2CB-B6A18C01D7B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E543BCBF-87B4-4B0D-BAD8-58545FD3EA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A98112D-BF69-4346-AEDA-717AB085FCD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B74A3199-EB78-4810-9EDA-B5330D1A04B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4399D2B8-5A07-4F0D-88D1-8201F2D1948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341DC96-477C-405A-8ABE-5569CCC2DF3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8371E269-8425-4AAE-9F43-1F3D9E2CEBC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4DDB3C8D-B934-419A-B00C-E3AB2D249DC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9F73F81F-F12D-4328-AF6B-7D6117F201F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0F9D61C2-A20F-49C4-8C2A-B02BD60D712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6598513D-DD27-4D38-AD74-8EE2554E5A9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163C5F3F-0A83-47CF-895F-9342583EDD4E}"/>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C1959CBA-B2BE-4AC8-AAAE-48D191E7F2B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3FB54EAA-B815-4514-8AFB-CD01A308990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2CDDD6CA-72F9-4B4E-8B4D-2B65B6DDB5A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8F412C70-8077-494A-A06E-1D61FB80857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666F49CE-5F62-4760-9ED5-3B5226FC539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4B540C5F-7E80-4169-9358-B156FF4560B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7A595D28-E8A0-4EFB-845A-4ECD5B1ACF8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E01BEA79-4115-4B10-9A94-E5C9CC60520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7A980F88-0BED-4D25-A4DF-EF20F7A5283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CA3AE0B1-E50E-423E-B1F7-309BBBBC5E0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BF5E7475-1407-41E7-964B-A4484B5DFC0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97A44D03-1532-435B-ABD4-F9B135CF446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75BDB6BE-46D6-4798-9E0F-2372BAF997C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有形固定資産の減価償却が進んだことにより、前年度比</a:t>
          </a:r>
          <a:r>
            <a:rPr kumimoji="1" lang="en-US" altLang="ja-JP" sz="1100" baseline="0">
              <a:latin typeface="ＭＳ Ｐゴシック" panose="020B0600070205080204" pitchFamily="50" charset="-128"/>
              <a:ea typeface="ＭＳ Ｐゴシック" panose="020B0600070205080204" pitchFamily="50" charset="-128"/>
            </a:rPr>
            <a:t>1.5</a:t>
          </a:r>
          <a:r>
            <a:rPr kumimoji="1" lang="ja-JP" altLang="en-US" sz="1100" baseline="0">
              <a:latin typeface="ＭＳ Ｐゴシック" panose="020B0600070205080204" pitchFamily="50" charset="-128"/>
              <a:ea typeface="ＭＳ Ｐゴシック" panose="020B0600070205080204" pitchFamily="50" charset="-128"/>
            </a:rPr>
            <a:t>ポイント増の</a:t>
          </a:r>
          <a:r>
            <a:rPr kumimoji="1" lang="en-US" altLang="ja-JP" sz="1100" baseline="0">
              <a:latin typeface="ＭＳ Ｐゴシック" panose="020B0600070205080204" pitchFamily="50" charset="-128"/>
              <a:ea typeface="ＭＳ Ｐゴシック" panose="020B0600070205080204" pitchFamily="50" charset="-128"/>
            </a:rPr>
            <a:t>61.6</a:t>
          </a:r>
          <a:r>
            <a:rPr kumimoji="1" lang="ja-JP" altLang="en-US" sz="1100" baseline="0">
              <a:latin typeface="ＭＳ Ｐゴシック" panose="020B0600070205080204" pitchFamily="50" charset="-128"/>
              <a:ea typeface="ＭＳ Ｐゴシック" panose="020B0600070205080204" pitchFamily="50" charset="-128"/>
            </a:rPr>
            <a:t>％となり、全国平均より若干高い水準となっている。</a:t>
          </a: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特に消防団分団車庫（</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89.3</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％）や</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施設ある地域集会施設（学習等供用施設）（</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87.1</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％）の有形固定資産減価償却率は非常に高い水準となっている。</a:t>
          </a:r>
        </a:p>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今後は、公共施設等総合管理計画に基づき施設の整理統合（集約化・複合化・多機能化等）に向けた検討を早期に進めていく。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93D72B9E-D38B-4587-AD33-780446107B1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B404E75-0D66-4D6B-BD9A-BEA0842774B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48FB857D-6725-46A4-A4E5-3B5AB11F31A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ADB04094-6952-4862-BC20-ACA115F8B4E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F57EE92B-DA34-4E43-8BF7-0EA61A0EB10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2548CD8B-1D53-49FB-AFE1-D97B274A2EF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45189629-9F82-4DDC-8FA6-530B1A923C8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9073552E-B879-4DA7-8C5D-4CB076F00F5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5177F278-5ED1-4C26-85C4-182F7B1EE46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F83C95A2-6801-4488-84FA-A7DF67699EB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90C2CC06-2B30-4F92-94E3-883D1C96960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340E7FF8-9E8F-4077-B04A-0F0986BCC00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0C84A28A-6D94-43BC-91F9-4B7C147DDC2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4B53DDFB-9316-482D-8766-BE320F285E6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D719C62E-A080-4DF1-BA8B-92F2AA4E302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743AE2F3-AB41-4278-8EC4-8BCD37DD93A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70AD6C38-E7F3-434C-BCCA-BA32143DFB3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F432BAED-A476-47F7-AD0D-9389D1D0A6D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0" name="直線コネクタ 69">
          <a:extLst>
            <a:ext uri="{FF2B5EF4-FFF2-40B4-BE49-F238E27FC236}">
              <a16:creationId xmlns:a16="http://schemas.microsoft.com/office/drawing/2014/main" id="{0CDE68CC-B1E7-4C34-BEE6-A7B5B8CDBA2B}"/>
            </a:ext>
          </a:extLst>
        </xdr:cNvPr>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1" name="有形固定資産減価償却率最小値テキスト">
          <a:extLst>
            <a:ext uri="{FF2B5EF4-FFF2-40B4-BE49-F238E27FC236}">
              <a16:creationId xmlns:a16="http://schemas.microsoft.com/office/drawing/2014/main" id="{AEFBAAAA-A762-4C7B-910B-0515EEB18D80}"/>
            </a:ext>
          </a:extLst>
        </xdr:cNvPr>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2" name="直線コネクタ 71">
          <a:extLst>
            <a:ext uri="{FF2B5EF4-FFF2-40B4-BE49-F238E27FC236}">
              <a16:creationId xmlns:a16="http://schemas.microsoft.com/office/drawing/2014/main" id="{B2CF4331-75A1-41C9-BAF4-A08EB55BB6BF}"/>
            </a:ext>
          </a:extLst>
        </xdr:cNvPr>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3" name="有形固定資産減価償却率最大値テキスト">
          <a:extLst>
            <a:ext uri="{FF2B5EF4-FFF2-40B4-BE49-F238E27FC236}">
              <a16:creationId xmlns:a16="http://schemas.microsoft.com/office/drawing/2014/main" id="{F1C39C9C-F65B-49B2-AF03-8D8F3963AC94}"/>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4" name="直線コネクタ 73">
          <a:extLst>
            <a:ext uri="{FF2B5EF4-FFF2-40B4-BE49-F238E27FC236}">
              <a16:creationId xmlns:a16="http://schemas.microsoft.com/office/drawing/2014/main" id="{96B0F4E0-4048-49FA-B38A-07B465616CDC}"/>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5" name="有形固定資産減価償却率平均値テキスト">
          <a:extLst>
            <a:ext uri="{FF2B5EF4-FFF2-40B4-BE49-F238E27FC236}">
              <a16:creationId xmlns:a16="http://schemas.microsoft.com/office/drawing/2014/main" id="{64EE6CC7-6EE9-416C-9DCC-7701E327ED6C}"/>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6" name="フローチャート: 判断 75">
          <a:extLst>
            <a:ext uri="{FF2B5EF4-FFF2-40B4-BE49-F238E27FC236}">
              <a16:creationId xmlns:a16="http://schemas.microsoft.com/office/drawing/2014/main" id="{5F448DD6-A8F2-4930-B434-D084867FCE9D}"/>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7" name="フローチャート: 判断 76">
          <a:extLst>
            <a:ext uri="{FF2B5EF4-FFF2-40B4-BE49-F238E27FC236}">
              <a16:creationId xmlns:a16="http://schemas.microsoft.com/office/drawing/2014/main" id="{4242A7A9-BECC-43E3-BE07-F35895C4C4B1}"/>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8" name="フローチャート: 判断 77">
          <a:extLst>
            <a:ext uri="{FF2B5EF4-FFF2-40B4-BE49-F238E27FC236}">
              <a16:creationId xmlns:a16="http://schemas.microsoft.com/office/drawing/2014/main" id="{E7FDB92D-72FD-4677-80DD-ACADE9DBE2A8}"/>
            </a:ext>
          </a:extLst>
        </xdr:cNvPr>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9" name="フローチャート: 判断 78">
          <a:extLst>
            <a:ext uri="{FF2B5EF4-FFF2-40B4-BE49-F238E27FC236}">
              <a16:creationId xmlns:a16="http://schemas.microsoft.com/office/drawing/2014/main" id="{A357FC6F-DD54-40FA-A1B9-8BDFA2DF8BA4}"/>
            </a:ext>
          </a:extLst>
        </xdr:cNvPr>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E28D33A-5E99-4CCB-8956-46F5CFBD3D0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49FCF8B-048E-48DF-BD3D-0341FE785D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FA44420-EB2E-4CC5-AFB8-937B8CAA0C6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E4E9352-A83F-4BD8-9EEE-5E95C75B5AC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DD3745E-8C05-4CF4-84D5-2DEA9BA1AEB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85" name="楕円 84">
          <a:extLst>
            <a:ext uri="{FF2B5EF4-FFF2-40B4-BE49-F238E27FC236}">
              <a16:creationId xmlns:a16="http://schemas.microsoft.com/office/drawing/2014/main" id="{1B254980-5A5F-424E-AEBE-7D1A9AB736D9}"/>
            </a:ext>
          </a:extLst>
        </xdr:cNvPr>
        <xdr:cNvSpPr/>
      </xdr:nvSpPr>
      <xdr:spPr>
        <a:xfrm>
          <a:off x="47117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57439</xdr:rowOff>
    </xdr:from>
    <xdr:ext cx="405111" cy="259045"/>
    <xdr:sp macro="" textlink="">
      <xdr:nvSpPr>
        <xdr:cNvPr id="86" name="有形固定資産減価償却率該当値テキスト">
          <a:extLst>
            <a:ext uri="{FF2B5EF4-FFF2-40B4-BE49-F238E27FC236}">
              <a16:creationId xmlns:a16="http://schemas.microsoft.com/office/drawing/2014/main" id="{68664756-A261-43D9-96C2-5F516BBAA5D2}"/>
            </a:ext>
          </a:extLst>
        </xdr:cNvPr>
        <xdr:cNvSpPr txBox="1"/>
      </xdr:nvSpPr>
      <xdr:spPr>
        <a:xfrm>
          <a:off x="4813300" y="562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87" name="楕円 86">
          <a:extLst>
            <a:ext uri="{FF2B5EF4-FFF2-40B4-BE49-F238E27FC236}">
              <a16:creationId xmlns:a16="http://schemas.microsoft.com/office/drawing/2014/main" id="{69568A44-3808-4B1F-94E1-FD7AE49A6255}"/>
            </a:ext>
          </a:extLst>
        </xdr:cNvPr>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85362</xdr:rowOff>
    </xdr:from>
    <xdr:to>
      <xdr:col>23</xdr:col>
      <xdr:colOff>85725</xdr:colOff>
      <xdr:row>29</xdr:row>
      <xdr:rowOff>131626</xdr:rowOff>
    </xdr:to>
    <xdr:cxnSp macro="">
      <xdr:nvCxnSpPr>
        <xdr:cNvPr id="88" name="直線コネクタ 87">
          <a:extLst>
            <a:ext uri="{FF2B5EF4-FFF2-40B4-BE49-F238E27FC236}">
              <a16:creationId xmlns:a16="http://schemas.microsoft.com/office/drawing/2014/main" id="{27FB04EE-6F89-4C5E-A317-138ABEFA1C5B}"/>
            </a:ext>
          </a:extLst>
        </xdr:cNvPr>
        <xdr:cNvCxnSpPr/>
      </xdr:nvCxnSpPr>
      <xdr:spPr>
        <a:xfrm flipV="1">
          <a:off x="4051300" y="5828937"/>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142512</xdr:rowOff>
    </xdr:from>
    <xdr:to>
      <xdr:col>15</xdr:col>
      <xdr:colOff>187325</xdr:colOff>
      <xdr:row>30</xdr:row>
      <xdr:rowOff>72662</xdr:rowOff>
    </xdr:to>
    <xdr:sp macro="" textlink="">
      <xdr:nvSpPr>
        <xdr:cNvPr id="89" name="楕円 88">
          <a:extLst>
            <a:ext uri="{FF2B5EF4-FFF2-40B4-BE49-F238E27FC236}">
              <a16:creationId xmlns:a16="http://schemas.microsoft.com/office/drawing/2014/main" id="{A92E936F-1198-4884-B360-8CF28F0E2F6D}"/>
            </a:ext>
          </a:extLst>
        </xdr:cNvPr>
        <xdr:cNvSpPr/>
      </xdr:nvSpPr>
      <xdr:spPr>
        <a:xfrm>
          <a:off x="3238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131626</xdr:rowOff>
    </xdr:from>
    <xdr:to>
      <xdr:col>19</xdr:col>
      <xdr:colOff>136525</xdr:colOff>
      <xdr:row>30</xdr:row>
      <xdr:rowOff>21862</xdr:rowOff>
    </xdr:to>
    <xdr:cxnSp macro="">
      <xdr:nvCxnSpPr>
        <xdr:cNvPr id="90" name="直線コネクタ 89">
          <a:extLst>
            <a:ext uri="{FF2B5EF4-FFF2-40B4-BE49-F238E27FC236}">
              <a16:creationId xmlns:a16="http://schemas.microsoft.com/office/drawing/2014/main" id="{3DCD97C8-17A5-4741-9EB2-85092B1E6530}"/>
            </a:ext>
          </a:extLst>
        </xdr:cNvPr>
        <xdr:cNvCxnSpPr/>
      </xdr:nvCxnSpPr>
      <xdr:spPr>
        <a:xfrm flipV="1">
          <a:off x="3289300" y="5875201"/>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1" name="n_1aveValue有形固定資産減価償却率">
          <a:extLst>
            <a:ext uri="{FF2B5EF4-FFF2-40B4-BE49-F238E27FC236}">
              <a16:creationId xmlns:a16="http://schemas.microsoft.com/office/drawing/2014/main" id="{03DF8C73-A0BA-4DEC-975D-4C40B436E21D}"/>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2" name="n_2aveValue有形固定資産減価償却率">
          <a:extLst>
            <a:ext uri="{FF2B5EF4-FFF2-40B4-BE49-F238E27FC236}">
              <a16:creationId xmlns:a16="http://schemas.microsoft.com/office/drawing/2014/main" id="{9F0603C2-4899-48FC-A9A6-72007618F468}"/>
            </a:ext>
          </a:extLst>
        </xdr:cNvPr>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3" name="n_3aveValue有形固定資産減価償却率">
          <a:extLst>
            <a:ext uri="{FF2B5EF4-FFF2-40B4-BE49-F238E27FC236}">
              <a16:creationId xmlns:a16="http://schemas.microsoft.com/office/drawing/2014/main" id="{2FE01982-C654-42A6-A4A6-22B4CFCC0DDF}"/>
            </a:ext>
          </a:extLst>
        </xdr:cNvPr>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27503</xdr:rowOff>
    </xdr:from>
    <xdr:ext cx="405111" cy="259045"/>
    <xdr:sp macro="" textlink="">
      <xdr:nvSpPr>
        <xdr:cNvPr id="94" name="n_1mainValue有形固定資産減価償却率">
          <a:extLst>
            <a:ext uri="{FF2B5EF4-FFF2-40B4-BE49-F238E27FC236}">
              <a16:creationId xmlns:a16="http://schemas.microsoft.com/office/drawing/2014/main" id="{8716A028-2BCB-4BA8-8E12-30226009B289}"/>
            </a:ext>
          </a:extLst>
        </xdr:cNvPr>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89189</xdr:rowOff>
    </xdr:from>
    <xdr:ext cx="405111" cy="259045"/>
    <xdr:sp macro="" textlink="">
      <xdr:nvSpPr>
        <xdr:cNvPr id="95" name="n_2mainValue有形固定資産減価償却率">
          <a:extLst>
            <a:ext uri="{FF2B5EF4-FFF2-40B4-BE49-F238E27FC236}">
              <a16:creationId xmlns:a16="http://schemas.microsoft.com/office/drawing/2014/main" id="{DBC86756-3570-49DA-8F12-8DBCA8E91F1D}"/>
            </a:ext>
          </a:extLst>
        </xdr:cNvPr>
        <xdr:cNvSpPr txBox="1"/>
      </xdr:nvSpPr>
      <xdr:spPr>
        <a:xfrm>
          <a:off x="30867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4D46841D-84B7-4131-9157-E2906F56D9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88B9465B-85BD-45C2-A82E-9BA4346B4F3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929B2BF7-5635-4A76-8C5B-84E0612A0A9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278865E-58F2-4775-82BF-9E6231297E0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D5A40E4D-4AAB-4DD5-B88B-B6EAA72460D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7FAA1CA6-DDF7-4B71-A73A-2FD1494EE15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810257A4-9E49-42D7-B40B-A91333155B3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18EA0CD9-2714-4664-9D1B-AA84B217B11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D899D3A4-1CFB-4805-BB5A-0F0B2BEFE48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1A7A5810-3952-4BAF-9085-33149D594FF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4AD68B55-3242-4B1D-BC3C-FC08D844456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1C291513-6AB2-4E41-B381-69F5C86D8EC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EBD6AB2-9B78-4A3A-95C6-81614FC4F62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債務償還比率について、類似団体内平均値より</a:t>
          </a:r>
          <a:r>
            <a:rPr kumimoji="1" lang="en-US" altLang="ja-JP" sz="1100">
              <a:latin typeface="ＭＳ Ｐゴシック" panose="020B0600070205080204" pitchFamily="50" charset="-128"/>
              <a:ea typeface="ＭＳ Ｐゴシック" panose="020B0600070205080204" pitchFamily="50" charset="-128"/>
            </a:rPr>
            <a:t>61.8</a:t>
          </a:r>
          <a:r>
            <a:rPr kumimoji="1" lang="ja-JP" altLang="en-US" sz="1100">
              <a:latin typeface="ＭＳ Ｐゴシック" panose="020B0600070205080204" pitchFamily="50" charset="-128"/>
              <a:ea typeface="ＭＳ Ｐゴシック" panose="020B0600070205080204" pitchFamily="50" charset="-128"/>
            </a:rPr>
            <a:t>ポイント高い</a:t>
          </a:r>
          <a:r>
            <a:rPr kumimoji="1" lang="en-US" altLang="ja-JP" sz="1100">
              <a:latin typeface="ＭＳ Ｐゴシック" panose="020B0600070205080204" pitchFamily="50" charset="-128"/>
              <a:ea typeface="ＭＳ Ｐゴシック" panose="020B0600070205080204" pitchFamily="50" charset="-128"/>
            </a:rPr>
            <a:t>682.7</a:t>
          </a:r>
          <a:r>
            <a:rPr kumimoji="1" lang="ja-JP" altLang="en-US" sz="1100">
              <a:latin typeface="ＭＳ Ｐゴシック" panose="020B0600070205080204" pitchFamily="50" charset="-128"/>
              <a:ea typeface="ＭＳ Ｐゴシック" panose="020B0600070205080204" pitchFamily="50" charset="-128"/>
            </a:rPr>
            <a:t>ポイントとなっている。</a:t>
          </a:r>
        </a:p>
        <a:p>
          <a:r>
            <a:rPr kumimoji="1" lang="ja-JP" altLang="en-US" sz="1100">
              <a:latin typeface="ＭＳ Ｐゴシック" panose="020B0600070205080204" pitchFamily="50" charset="-128"/>
              <a:ea typeface="ＭＳ Ｐゴシック" panose="020B0600070205080204" pitchFamily="50" charset="-128"/>
            </a:rPr>
            <a:t>　類似団体平均値よりも高い数値となっているが、市税収入や臨時財政対策債発行可能額の増加による経常一般財源等の増などにより、前年度と比べると比率は大幅に減少している。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63A39598-7B46-463D-A3F2-66615C1C363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7ECD9076-6B4D-4425-9E03-016270C1B2B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372D6E1C-1B16-4CA8-B30D-AFFA6C3BF5C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D47C575F-4A47-4661-82AF-40D3B444218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F2DEC425-27E2-4899-8179-C29BBBE6F4F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F53658D0-DF63-463F-8480-9010BCFD2E6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28FC31EA-7E74-4734-B3EE-1ECFCEA3858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E72C7DA-88C8-412D-9D80-DBD9CCCED62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4E89BF22-F1AF-4A5C-A503-C2DBD78A48B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93AF050F-356E-4576-BB61-9241FF2E2AF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A27460FB-2E98-4195-9BFD-88ADF227B86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52BD23FA-94AC-4121-ABAD-FA7321D42EFE}"/>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4DFA75FA-D57E-467A-A3E0-140E301EE7A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8AD10AD0-BABF-43C7-8290-049A35111B2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F843C55F-4E40-4A71-BFAE-E9559C93D6C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925C1728-AA3C-47E2-B893-55BEC6A31BD6}"/>
            </a:ext>
          </a:extLst>
        </xdr:cNvPr>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45AB05D0-38A6-40CD-8F42-317087152A5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22CA3F99-1DAC-45A3-A530-841A7C15793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7" name="債務償還比率最大値テキスト">
          <a:extLst>
            <a:ext uri="{FF2B5EF4-FFF2-40B4-BE49-F238E27FC236}">
              <a16:creationId xmlns:a16="http://schemas.microsoft.com/office/drawing/2014/main" id="{BBCC3234-144D-411A-9136-5C0C758E92A6}"/>
            </a:ext>
          </a:extLst>
        </xdr:cNvPr>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8" name="直線コネクタ 127">
          <a:extLst>
            <a:ext uri="{FF2B5EF4-FFF2-40B4-BE49-F238E27FC236}">
              <a16:creationId xmlns:a16="http://schemas.microsoft.com/office/drawing/2014/main" id="{A8E27338-2CDF-4148-837C-260C261D7BC1}"/>
            </a:ext>
          </a:extLst>
        </xdr:cNvPr>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9" name="債務償還比率平均値テキスト">
          <a:extLst>
            <a:ext uri="{FF2B5EF4-FFF2-40B4-BE49-F238E27FC236}">
              <a16:creationId xmlns:a16="http://schemas.microsoft.com/office/drawing/2014/main" id="{F7C0A164-91B8-46BF-BECA-67F373297CC3}"/>
            </a:ext>
          </a:extLst>
        </xdr:cNvPr>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0" name="フローチャート: 判断 129">
          <a:extLst>
            <a:ext uri="{FF2B5EF4-FFF2-40B4-BE49-F238E27FC236}">
              <a16:creationId xmlns:a16="http://schemas.microsoft.com/office/drawing/2014/main" id="{C7BA13E9-DE6B-4F22-8B87-C20F058BE688}"/>
            </a:ext>
          </a:extLst>
        </xdr:cNvPr>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1" name="フローチャート: 判断 130">
          <a:extLst>
            <a:ext uri="{FF2B5EF4-FFF2-40B4-BE49-F238E27FC236}">
              <a16:creationId xmlns:a16="http://schemas.microsoft.com/office/drawing/2014/main" id="{8E820A1F-A1D9-4BF0-8AC6-CED302F9E14A}"/>
            </a:ext>
          </a:extLst>
        </xdr:cNvPr>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D14239D-5BE4-4C4F-89F0-048C2F1CD97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7DE96638-40BF-42AC-B4EA-D8CC6783443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8788BB21-0C8F-4B5F-B266-EFAD62164DD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62D4CD8A-E991-4315-9578-3609D5018FB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88D9394-A9BD-4449-B67A-597BFD53436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138931</xdr:rowOff>
    </xdr:from>
    <xdr:to>
      <xdr:col>76</xdr:col>
      <xdr:colOff>73025</xdr:colOff>
      <xdr:row>30</xdr:row>
      <xdr:rowOff>69081</xdr:rowOff>
    </xdr:to>
    <xdr:sp macro="" textlink="">
      <xdr:nvSpPr>
        <xdr:cNvPr id="137" name="楕円 136">
          <a:extLst>
            <a:ext uri="{FF2B5EF4-FFF2-40B4-BE49-F238E27FC236}">
              <a16:creationId xmlns:a16="http://schemas.microsoft.com/office/drawing/2014/main" id="{21AA3D78-50EA-4229-8B11-B2B7B730CAE2}"/>
            </a:ext>
          </a:extLst>
        </xdr:cNvPr>
        <xdr:cNvSpPr/>
      </xdr:nvSpPr>
      <xdr:spPr>
        <a:xfrm>
          <a:off x="14744700" y="58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161808</xdr:rowOff>
    </xdr:from>
    <xdr:ext cx="469744" cy="259045"/>
    <xdr:sp macro="" textlink="">
      <xdr:nvSpPr>
        <xdr:cNvPr id="138" name="債務償還比率該当値テキスト">
          <a:extLst>
            <a:ext uri="{FF2B5EF4-FFF2-40B4-BE49-F238E27FC236}">
              <a16:creationId xmlns:a16="http://schemas.microsoft.com/office/drawing/2014/main" id="{272DD4EE-AC92-45BF-8122-FC9C6B9DAE28}"/>
            </a:ext>
          </a:extLst>
        </xdr:cNvPr>
        <xdr:cNvSpPr txBox="1"/>
      </xdr:nvSpPr>
      <xdr:spPr>
        <a:xfrm>
          <a:off x="14846300" y="573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62985</xdr:rowOff>
    </xdr:from>
    <xdr:to>
      <xdr:col>72</xdr:col>
      <xdr:colOff>123825</xdr:colOff>
      <xdr:row>27</xdr:row>
      <xdr:rowOff>164585</xdr:rowOff>
    </xdr:to>
    <xdr:sp macro="" textlink="">
      <xdr:nvSpPr>
        <xdr:cNvPr id="139" name="楕円 138">
          <a:extLst>
            <a:ext uri="{FF2B5EF4-FFF2-40B4-BE49-F238E27FC236}">
              <a16:creationId xmlns:a16="http://schemas.microsoft.com/office/drawing/2014/main" id="{F9E4C287-AB90-49D8-AD14-DD3F6226965E}"/>
            </a:ext>
          </a:extLst>
        </xdr:cNvPr>
        <xdr:cNvSpPr/>
      </xdr:nvSpPr>
      <xdr:spPr>
        <a:xfrm>
          <a:off x="14033500" y="54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113785</xdr:rowOff>
    </xdr:from>
    <xdr:to>
      <xdr:col>76</xdr:col>
      <xdr:colOff>22225</xdr:colOff>
      <xdr:row>30</xdr:row>
      <xdr:rowOff>18281</xdr:rowOff>
    </xdr:to>
    <xdr:cxnSp macro="">
      <xdr:nvCxnSpPr>
        <xdr:cNvPr id="140" name="直線コネクタ 139">
          <a:extLst>
            <a:ext uri="{FF2B5EF4-FFF2-40B4-BE49-F238E27FC236}">
              <a16:creationId xmlns:a16="http://schemas.microsoft.com/office/drawing/2014/main" id="{45F7867E-E4FA-4D3F-8256-4CBB0B11FB6B}"/>
            </a:ext>
          </a:extLst>
        </xdr:cNvPr>
        <xdr:cNvCxnSpPr/>
      </xdr:nvCxnSpPr>
      <xdr:spPr>
        <a:xfrm>
          <a:off x="14084300" y="5514460"/>
          <a:ext cx="711200" cy="4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1" name="n_1aveValue債務償還比率">
          <a:extLst>
            <a:ext uri="{FF2B5EF4-FFF2-40B4-BE49-F238E27FC236}">
              <a16:creationId xmlns:a16="http://schemas.microsoft.com/office/drawing/2014/main" id="{762B7152-7436-4452-8237-478BB5E279A4}"/>
            </a:ext>
          </a:extLst>
        </xdr:cNvPr>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9662</xdr:rowOff>
    </xdr:from>
    <xdr:ext cx="560923" cy="259045"/>
    <xdr:sp macro="" textlink="">
      <xdr:nvSpPr>
        <xdr:cNvPr id="142" name="n_1mainValue債務償還比率">
          <a:extLst>
            <a:ext uri="{FF2B5EF4-FFF2-40B4-BE49-F238E27FC236}">
              <a16:creationId xmlns:a16="http://schemas.microsoft.com/office/drawing/2014/main" id="{47869421-312B-4514-AAA3-E5C1A25EE5C3}"/>
            </a:ext>
          </a:extLst>
        </xdr:cNvPr>
        <xdr:cNvSpPr txBox="1"/>
      </xdr:nvSpPr>
      <xdr:spPr>
        <a:xfrm>
          <a:off x="13791138" y="52388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ED14EFBA-A55C-4A88-94EE-1AEBF3D8414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864AA100-8D95-46D5-9DA2-7ED53162AAD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E58EE49D-D45E-4E72-B9D1-CDDA91141BC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8819A94D-DB46-4AB6-8CF5-C3E12BB7642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501DFE47-4482-4D7D-9735-71130D9CA05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97231E6A-66C7-45A3-8284-D6BD0CD7D28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66BA34-4B50-4A9C-A82B-57FE3D03FE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507AD94-6D82-4523-AA39-188B13B96C9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1AC04B-AC76-4A9B-89F6-C2A9790AF2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22107E-81B1-4397-A61E-BEB7D6243DA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0CAEA3-0DCA-4CBC-997C-4DD840BB09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002184-C1E0-41CE-8168-803FF50D0FC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FCC25A-B0A8-4F2C-B89C-ED9B271827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3D79B8-6032-4A1F-83AB-83CB5CF79D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950EAD-8D68-42CC-A797-576B6A2B2C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D092C2-F197-4E37-98C2-809F77887B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55,607
54,215
9.90
23,468,538
22,897,901
568,837
11,177,768
10,445,470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4693D13-45C8-4C79-9662-3CAF736778C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584970-1A9B-45DC-95FA-5CC2F1F697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DDD3EE-FE62-4DB2-B9EA-56981871BB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2D54C0-949D-4B9D-8612-A0633479FDA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E2ED1C-24D7-40FC-BA14-A081CDDA3F5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F9866D8-B35C-4FC8-8316-9D164528EC4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261C72-6CEB-41D6-8A4F-8375C393E6F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DF06D5A-CEB7-4E45-B7C1-907FE1C35A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A4797A9-B92E-4E37-B27E-5A304756BC4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E54D27-3F16-467B-9038-18AFB0B207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731ECB-035C-435A-9A75-8B1AE5DED7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7D33C7-C899-4B34-A6FB-2C63BE6BA2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0B21A7-AD56-4431-909E-09BAE2F600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299950-DE2E-4283-9E7F-0F76211065E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49C421-37EC-4E7D-99B3-1D9DBDBE266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98B93F-63BD-4EAC-BF71-F5427F7A54A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571A4F-3EC4-4DFB-B518-F0A1F50344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45176E-A0E8-4E65-9CAD-CED60DFBDE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85AAEC-90FD-40CD-B90B-06E2D3D7604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FF95D2B-0E33-4B5A-8814-297838FF4AF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40241F5-99CB-462F-8775-E6EF3A34299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F10B3D2-E95B-4D12-9225-4D14AC90CE2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146B3D2-9CCC-4776-BDEE-543D947031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CEC30A8-6F1A-4BB9-9163-06FCC26AF7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936DCFF-C4C0-470F-BF3E-EB9892E7A7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4B6B850-E14F-4948-AD39-5999964A98C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FFEB7E5-D56D-404F-8126-F26590EB6C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C44F95F-8274-47EE-BD66-64CA045C0B2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772E20A-C4D3-47A7-B179-6CBC32C8A7C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50FC68D-6A23-470D-9619-E749977604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AD209FB-2052-47BD-B0F3-730DB669E46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C38C225-2068-4B02-BF10-A94FBC320AE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4F271ED-C22F-4130-8E23-42BA49AF64E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32C8E02-0AF1-4FD4-BE1A-F3D7CDE5460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17BCB3-8CAA-4738-92B1-8D223663A02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6CCD641-45B8-4AA5-8B38-EF4027E8E13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06C9241-A1CD-4F5F-B860-A0834B34523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F71D9FBD-B663-4A86-9727-B3284B5CF76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4CF3196-B6DF-44DA-8A9E-B641CC85D56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E32EE13-16D2-4489-B437-7BE2DAEBF41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985BA46-BEFA-4311-B9A9-E87C740C86F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BA8E1A5-CFBD-46B1-B47B-A9A3790D347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85F65D2-B1BB-4DFC-91ED-EE0DCF3E868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5C081F3-F648-4979-86EF-9695DCBFC76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F7F378DD-F430-4362-AA11-4D1DE65691F8}"/>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8DAE5E46-F10A-4E13-B614-69BAA6B26735}"/>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ED387215-02DB-46B1-AFCB-72541E78D976}"/>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9B397045-BC52-4598-B2E6-5154E02F58A1}"/>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5FC6BE73-4CAE-465B-A473-8C0208085DF1}"/>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6FEF43D0-027F-4D46-9B22-64F39AE40257}"/>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F6F08D23-A782-42D6-AC8E-EC6E5878AD28}"/>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3F42054B-8BEC-4B34-83F5-234A1E263B91}"/>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51B4A867-0F55-448D-93F8-9CDE0829E2D1}"/>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A76B0CC6-3725-4BDC-AEE2-E4F99232396A}"/>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4B06EB7-D1B2-4F91-8FF5-DA1B126B038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692E2A6-C6B2-4F1C-8661-A22B50C1338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3736D3E-E181-4D54-A821-05860D8E6C7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9E4500-9039-42F8-B28A-311008E4760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636A17-F574-4728-99DA-B96BFA6EF0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71" name="楕円 70">
          <a:extLst>
            <a:ext uri="{FF2B5EF4-FFF2-40B4-BE49-F238E27FC236}">
              <a16:creationId xmlns:a16="http://schemas.microsoft.com/office/drawing/2014/main" id="{E5B3ECE4-8010-4D5A-AE61-D699E6C137FE}"/>
            </a:ext>
          </a:extLst>
        </xdr:cNvPr>
        <xdr:cNvSpPr/>
      </xdr:nvSpPr>
      <xdr:spPr>
        <a:xfrm>
          <a:off x="4584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74947</xdr:rowOff>
    </xdr:from>
    <xdr:ext cx="405111" cy="259045"/>
    <xdr:sp macro="" textlink="">
      <xdr:nvSpPr>
        <xdr:cNvPr id="72" name="【道路】&#10;有形固定資産減価償却率該当値テキスト">
          <a:extLst>
            <a:ext uri="{FF2B5EF4-FFF2-40B4-BE49-F238E27FC236}">
              <a16:creationId xmlns:a16="http://schemas.microsoft.com/office/drawing/2014/main" id="{7E1D3021-6AD5-4AC7-ABA9-E2297FCBA542}"/>
            </a:ext>
          </a:extLst>
        </xdr:cNvPr>
        <xdr:cNvSpPr txBox="1"/>
      </xdr:nvSpPr>
      <xdr:spPr>
        <a:xfrm>
          <a:off x="467360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3" name="楕円 72">
          <a:extLst>
            <a:ext uri="{FF2B5EF4-FFF2-40B4-BE49-F238E27FC236}">
              <a16:creationId xmlns:a16="http://schemas.microsoft.com/office/drawing/2014/main" id="{B66209E8-0A1D-42B6-9E2A-BF5F79DBD3E6}"/>
            </a:ext>
          </a:extLst>
        </xdr:cNvPr>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102870</xdr:rowOff>
    </xdr:from>
    <xdr:to>
      <xdr:col>24</xdr:col>
      <xdr:colOff>63500</xdr:colOff>
      <xdr:row>37</xdr:row>
      <xdr:rowOff>139065</xdr:rowOff>
    </xdr:to>
    <xdr:cxnSp macro="">
      <xdr:nvCxnSpPr>
        <xdr:cNvPr id="74" name="直線コネクタ 73">
          <a:extLst>
            <a:ext uri="{FF2B5EF4-FFF2-40B4-BE49-F238E27FC236}">
              <a16:creationId xmlns:a16="http://schemas.microsoft.com/office/drawing/2014/main" id="{A81C6586-2D9E-450E-8968-03E4C611DA68}"/>
            </a:ext>
          </a:extLst>
        </xdr:cNvPr>
        <xdr:cNvCxnSpPr/>
      </xdr:nvCxnSpPr>
      <xdr:spPr>
        <a:xfrm flipV="1">
          <a:off x="3797300" y="64465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109220</xdr:rowOff>
    </xdr:from>
    <xdr:to>
      <xdr:col>15</xdr:col>
      <xdr:colOff>101600</xdr:colOff>
      <xdr:row>38</xdr:row>
      <xdr:rowOff>39370</xdr:rowOff>
    </xdr:to>
    <xdr:sp macro="" textlink="">
      <xdr:nvSpPr>
        <xdr:cNvPr id="75" name="楕円 74">
          <a:extLst>
            <a:ext uri="{FF2B5EF4-FFF2-40B4-BE49-F238E27FC236}">
              <a16:creationId xmlns:a16="http://schemas.microsoft.com/office/drawing/2014/main" id="{128C1CDC-073D-403C-ACE3-B2F9AA683FF8}"/>
            </a:ext>
          </a:extLst>
        </xdr:cNvPr>
        <xdr:cNvSpPr/>
      </xdr:nvSpPr>
      <xdr:spPr>
        <a:xfrm>
          <a:off x="2857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37</xdr:row>
      <xdr:rowOff>160020</xdr:rowOff>
    </xdr:to>
    <xdr:cxnSp macro="">
      <xdr:nvCxnSpPr>
        <xdr:cNvPr id="76" name="直線コネクタ 75">
          <a:extLst>
            <a:ext uri="{FF2B5EF4-FFF2-40B4-BE49-F238E27FC236}">
              <a16:creationId xmlns:a16="http://schemas.microsoft.com/office/drawing/2014/main" id="{3DE01D0B-536A-422E-9A26-863FE04B1C4D}"/>
            </a:ext>
          </a:extLst>
        </xdr:cNvPr>
        <xdr:cNvCxnSpPr/>
      </xdr:nvCxnSpPr>
      <xdr:spPr>
        <a:xfrm flipV="1">
          <a:off x="2908300" y="64827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a:extLst>
            <a:ext uri="{FF2B5EF4-FFF2-40B4-BE49-F238E27FC236}">
              <a16:creationId xmlns:a16="http://schemas.microsoft.com/office/drawing/2014/main" id="{1DD27499-C775-4F50-B396-A8F63F69E59F}"/>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a:extLst>
            <a:ext uri="{FF2B5EF4-FFF2-40B4-BE49-F238E27FC236}">
              <a16:creationId xmlns:a16="http://schemas.microsoft.com/office/drawing/2014/main" id="{DBD4D51D-ABF1-4F1C-BFB5-CC1D0AF2D562}"/>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a:extLst>
            <a:ext uri="{FF2B5EF4-FFF2-40B4-BE49-F238E27FC236}">
              <a16:creationId xmlns:a16="http://schemas.microsoft.com/office/drawing/2014/main" id="{77AF6DE8-EB70-4D98-8E13-8841C337DABB}"/>
            </a:ext>
          </a:extLst>
        </xdr:cNvPr>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80" name="n_1mainValue【道路】&#10;有形固定資産減価償却率">
          <a:extLst>
            <a:ext uri="{FF2B5EF4-FFF2-40B4-BE49-F238E27FC236}">
              <a16:creationId xmlns:a16="http://schemas.microsoft.com/office/drawing/2014/main" id="{8C4A08A6-21DF-43CD-8B9D-ED773BB7E463}"/>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55897</xdr:rowOff>
    </xdr:from>
    <xdr:ext cx="405111" cy="259045"/>
    <xdr:sp macro="" textlink="">
      <xdr:nvSpPr>
        <xdr:cNvPr id="81" name="n_2mainValue【道路】&#10;有形固定資産減価償却率">
          <a:extLst>
            <a:ext uri="{FF2B5EF4-FFF2-40B4-BE49-F238E27FC236}">
              <a16:creationId xmlns:a16="http://schemas.microsoft.com/office/drawing/2014/main" id="{8FE4C50E-B2DD-4915-B209-A7DF7388C297}"/>
            </a:ext>
          </a:extLst>
        </xdr:cNvPr>
        <xdr:cNvSpPr txBox="1"/>
      </xdr:nvSpPr>
      <xdr:spPr>
        <a:xfrm>
          <a:off x="2705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244AFEC5-FCAB-4A35-852F-52943170BC3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FFA04060-419E-4FCA-93D5-89B184A5BE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76B4932E-EB2C-42E9-8B74-84766D4B44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DE386081-CF7B-4FEC-BDF9-4EA6851B55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6111EFCC-66AA-47CA-903D-47E6AF483A1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BCF2B280-1CB7-49DF-9296-92888E1A91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E5940F9A-E18A-48F0-9CA2-FA1A5BEFD5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9D5BC1C-5828-40AE-82D5-E6E6C2CE42C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543872E4-B309-4809-BB07-C25663A130D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1296AAE0-8EB2-4DF9-A3AA-0C1657E6C96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1835C958-8AA0-4E61-8710-6B9B0A92DDD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D2A7E1F6-80D1-4465-ACA1-CF53388FDFA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2C681FA8-EE96-43AE-A309-8241B70225E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11E78461-9DBC-48CB-9CFA-A166AA581A0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B4FE02A5-F46D-4569-B5E1-CF50FB0F8D4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131413A-456B-4D93-AA88-11A713D2099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F44CA8C5-5C72-4076-B8C7-67447EE4F58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B3B9EFBE-06A5-464C-AFF5-17E24E8982E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AD105381-07D0-4124-A302-2F3511E315C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F00DBC1E-212D-4587-A450-115A0E1CF89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18C0C005-F7BB-4B75-A526-1DCF25E66E5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52114867-7D19-4682-9405-137F7EA64EA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AB8174F7-C4FC-4ADA-BD66-901E2CB79F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a:extLst>
            <a:ext uri="{FF2B5EF4-FFF2-40B4-BE49-F238E27FC236}">
              <a16:creationId xmlns:a16="http://schemas.microsoft.com/office/drawing/2014/main" id="{B2CB0BD5-522B-48DE-900D-BD52F91E0669}"/>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a:extLst>
            <a:ext uri="{FF2B5EF4-FFF2-40B4-BE49-F238E27FC236}">
              <a16:creationId xmlns:a16="http://schemas.microsoft.com/office/drawing/2014/main" id="{DFB6349A-39BD-4897-B964-38C48EC4C9BF}"/>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a:extLst>
            <a:ext uri="{FF2B5EF4-FFF2-40B4-BE49-F238E27FC236}">
              <a16:creationId xmlns:a16="http://schemas.microsoft.com/office/drawing/2014/main" id="{62E334C6-BF92-482E-9E07-8D23A69A09B9}"/>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a:extLst>
            <a:ext uri="{FF2B5EF4-FFF2-40B4-BE49-F238E27FC236}">
              <a16:creationId xmlns:a16="http://schemas.microsoft.com/office/drawing/2014/main" id="{ACFA3774-CFF8-4641-80ED-923DE8A6C624}"/>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a:extLst>
            <a:ext uri="{FF2B5EF4-FFF2-40B4-BE49-F238E27FC236}">
              <a16:creationId xmlns:a16="http://schemas.microsoft.com/office/drawing/2014/main" id="{1BD06BE6-9AF6-44F9-B728-75AA75E4E876}"/>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a:extLst>
            <a:ext uri="{FF2B5EF4-FFF2-40B4-BE49-F238E27FC236}">
              <a16:creationId xmlns:a16="http://schemas.microsoft.com/office/drawing/2014/main" id="{67E8AF2A-B505-4598-BE23-B6C16FDB3973}"/>
            </a:ext>
          </a:extLst>
        </xdr:cNvPr>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a:extLst>
            <a:ext uri="{FF2B5EF4-FFF2-40B4-BE49-F238E27FC236}">
              <a16:creationId xmlns:a16="http://schemas.microsoft.com/office/drawing/2014/main" id="{930ADDA1-CA1F-4D9B-94C1-23F870ED0DC6}"/>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a:extLst>
            <a:ext uri="{FF2B5EF4-FFF2-40B4-BE49-F238E27FC236}">
              <a16:creationId xmlns:a16="http://schemas.microsoft.com/office/drawing/2014/main" id="{8F244EB1-AA28-41E4-8B2C-6109B2D3DB46}"/>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a:extLst>
            <a:ext uri="{FF2B5EF4-FFF2-40B4-BE49-F238E27FC236}">
              <a16:creationId xmlns:a16="http://schemas.microsoft.com/office/drawing/2014/main" id="{EC22254A-A40D-4568-898A-C621A592357B}"/>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a:extLst>
            <a:ext uri="{FF2B5EF4-FFF2-40B4-BE49-F238E27FC236}">
              <a16:creationId xmlns:a16="http://schemas.microsoft.com/office/drawing/2014/main" id="{C1789563-1598-49DA-9422-89303492BC27}"/>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CAD42FF-EE25-45CC-AF32-7C99127CA23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755D4A2-DFC6-464C-8B75-17EE6BB25BD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148B25D-77C3-48CC-99D4-75B11A66EE6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C44AE44-D4B1-4BE1-B6A8-66F9CB96C3E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116E37B-7579-4D9D-95C7-99B5941F6C7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108210</xdr:rowOff>
    </xdr:from>
    <xdr:to>
      <xdr:col>55</xdr:col>
      <xdr:colOff>50800</xdr:colOff>
      <xdr:row>42</xdr:row>
      <xdr:rowOff>38360</xdr:rowOff>
    </xdr:to>
    <xdr:sp macro="" textlink="">
      <xdr:nvSpPr>
        <xdr:cNvPr id="120" name="楕円 119">
          <a:extLst>
            <a:ext uri="{FF2B5EF4-FFF2-40B4-BE49-F238E27FC236}">
              <a16:creationId xmlns:a16="http://schemas.microsoft.com/office/drawing/2014/main" id="{01D30675-5F21-4FB2-AE63-A0431471C594}"/>
            </a:ext>
          </a:extLst>
        </xdr:cNvPr>
        <xdr:cNvSpPr/>
      </xdr:nvSpPr>
      <xdr:spPr>
        <a:xfrm>
          <a:off x="10426700" y="71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23137</xdr:rowOff>
    </xdr:from>
    <xdr:ext cx="469744" cy="259045"/>
    <xdr:sp macro="" textlink="">
      <xdr:nvSpPr>
        <xdr:cNvPr id="121" name="【道路】&#10;一人当たり延長該当値テキスト">
          <a:extLst>
            <a:ext uri="{FF2B5EF4-FFF2-40B4-BE49-F238E27FC236}">
              <a16:creationId xmlns:a16="http://schemas.microsoft.com/office/drawing/2014/main" id="{09CB3BEF-05A2-439D-AB7E-6A1511DFB73F}"/>
            </a:ext>
          </a:extLst>
        </xdr:cNvPr>
        <xdr:cNvSpPr txBox="1"/>
      </xdr:nvSpPr>
      <xdr:spPr>
        <a:xfrm>
          <a:off x="10515600" y="70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108477</xdr:rowOff>
    </xdr:from>
    <xdr:to>
      <xdr:col>50</xdr:col>
      <xdr:colOff>165100</xdr:colOff>
      <xdr:row>42</xdr:row>
      <xdr:rowOff>38627</xdr:rowOff>
    </xdr:to>
    <xdr:sp macro="" textlink="">
      <xdr:nvSpPr>
        <xdr:cNvPr id="122" name="楕円 121">
          <a:extLst>
            <a:ext uri="{FF2B5EF4-FFF2-40B4-BE49-F238E27FC236}">
              <a16:creationId xmlns:a16="http://schemas.microsoft.com/office/drawing/2014/main" id="{4AC93331-105A-4C99-B735-2BE8B0828C87}"/>
            </a:ext>
          </a:extLst>
        </xdr:cNvPr>
        <xdr:cNvSpPr/>
      </xdr:nvSpPr>
      <xdr:spPr>
        <a:xfrm>
          <a:off x="9588500" y="71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159010</xdr:rowOff>
    </xdr:from>
    <xdr:to>
      <xdr:col>55</xdr:col>
      <xdr:colOff>0</xdr:colOff>
      <xdr:row>41</xdr:row>
      <xdr:rowOff>159277</xdr:rowOff>
    </xdr:to>
    <xdr:cxnSp macro="">
      <xdr:nvCxnSpPr>
        <xdr:cNvPr id="123" name="直線コネクタ 122">
          <a:extLst>
            <a:ext uri="{FF2B5EF4-FFF2-40B4-BE49-F238E27FC236}">
              <a16:creationId xmlns:a16="http://schemas.microsoft.com/office/drawing/2014/main" id="{E19EAD0F-AA05-49FC-9888-47E2AF48841B}"/>
            </a:ext>
          </a:extLst>
        </xdr:cNvPr>
        <xdr:cNvCxnSpPr/>
      </xdr:nvCxnSpPr>
      <xdr:spPr>
        <a:xfrm flipV="1">
          <a:off x="9639300" y="7188460"/>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108801</xdr:rowOff>
    </xdr:from>
    <xdr:to>
      <xdr:col>46</xdr:col>
      <xdr:colOff>38100</xdr:colOff>
      <xdr:row>42</xdr:row>
      <xdr:rowOff>38951</xdr:rowOff>
    </xdr:to>
    <xdr:sp macro="" textlink="">
      <xdr:nvSpPr>
        <xdr:cNvPr id="124" name="楕円 123">
          <a:extLst>
            <a:ext uri="{FF2B5EF4-FFF2-40B4-BE49-F238E27FC236}">
              <a16:creationId xmlns:a16="http://schemas.microsoft.com/office/drawing/2014/main" id="{85C9867D-CB39-42FB-BCE2-DE159561C04B}"/>
            </a:ext>
          </a:extLst>
        </xdr:cNvPr>
        <xdr:cNvSpPr/>
      </xdr:nvSpPr>
      <xdr:spPr>
        <a:xfrm>
          <a:off x="8699500" y="71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159277</xdr:rowOff>
    </xdr:from>
    <xdr:to>
      <xdr:col>50</xdr:col>
      <xdr:colOff>114300</xdr:colOff>
      <xdr:row>41</xdr:row>
      <xdr:rowOff>159601</xdr:rowOff>
    </xdr:to>
    <xdr:cxnSp macro="">
      <xdr:nvCxnSpPr>
        <xdr:cNvPr id="125" name="直線コネクタ 124">
          <a:extLst>
            <a:ext uri="{FF2B5EF4-FFF2-40B4-BE49-F238E27FC236}">
              <a16:creationId xmlns:a16="http://schemas.microsoft.com/office/drawing/2014/main" id="{5F4251E4-9DD0-468A-A500-F48C343C7A95}"/>
            </a:ext>
          </a:extLst>
        </xdr:cNvPr>
        <xdr:cNvCxnSpPr/>
      </xdr:nvCxnSpPr>
      <xdr:spPr>
        <a:xfrm flipV="1">
          <a:off x="8750300" y="7188727"/>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a:extLst>
            <a:ext uri="{FF2B5EF4-FFF2-40B4-BE49-F238E27FC236}">
              <a16:creationId xmlns:a16="http://schemas.microsoft.com/office/drawing/2014/main" id="{E2DC92F8-ED8E-4911-AE13-649B1789F26A}"/>
            </a:ext>
          </a:extLst>
        </xdr:cNvPr>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a:extLst>
            <a:ext uri="{FF2B5EF4-FFF2-40B4-BE49-F238E27FC236}">
              <a16:creationId xmlns:a16="http://schemas.microsoft.com/office/drawing/2014/main" id="{5C3343F5-66A3-4CDD-9C1C-C779F9AE196D}"/>
            </a:ext>
          </a:extLst>
        </xdr:cNvPr>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a:extLst>
            <a:ext uri="{FF2B5EF4-FFF2-40B4-BE49-F238E27FC236}">
              <a16:creationId xmlns:a16="http://schemas.microsoft.com/office/drawing/2014/main" id="{EDF136E4-AAEE-4CA3-9BA8-869618386291}"/>
            </a:ext>
          </a:extLst>
        </xdr:cNvPr>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29754</xdr:rowOff>
    </xdr:from>
    <xdr:ext cx="469744" cy="259045"/>
    <xdr:sp macro="" textlink="">
      <xdr:nvSpPr>
        <xdr:cNvPr id="129" name="n_1mainValue【道路】&#10;一人当たり延長">
          <a:extLst>
            <a:ext uri="{FF2B5EF4-FFF2-40B4-BE49-F238E27FC236}">
              <a16:creationId xmlns:a16="http://schemas.microsoft.com/office/drawing/2014/main" id="{E9771862-74BC-4AA6-B708-F6AE89F5DBE3}"/>
            </a:ext>
          </a:extLst>
        </xdr:cNvPr>
        <xdr:cNvSpPr txBox="1"/>
      </xdr:nvSpPr>
      <xdr:spPr>
        <a:xfrm>
          <a:off x="9391727" y="723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30078</xdr:rowOff>
    </xdr:from>
    <xdr:ext cx="469744" cy="259045"/>
    <xdr:sp macro="" textlink="">
      <xdr:nvSpPr>
        <xdr:cNvPr id="130" name="n_2mainValue【道路】&#10;一人当たり延長">
          <a:extLst>
            <a:ext uri="{FF2B5EF4-FFF2-40B4-BE49-F238E27FC236}">
              <a16:creationId xmlns:a16="http://schemas.microsoft.com/office/drawing/2014/main" id="{DA446F38-F422-44F3-86B2-0785CF7067E8}"/>
            </a:ext>
          </a:extLst>
        </xdr:cNvPr>
        <xdr:cNvSpPr txBox="1"/>
      </xdr:nvSpPr>
      <xdr:spPr>
        <a:xfrm>
          <a:off x="8515427" y="72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23F85EEF-49C9-4308-AFFF-76D04377E0C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3436973E-8313-4FD7-8D15-0A93C09B3C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A5DDA255-31BF-48C3-8FD8-1BBF0909AE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B5DDD5DC-9805-46B0-8FE7-D6194DFC889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DFEFD55D-24B6-4679-AD83-85A839D34B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1277A2A3-D0D7-4369-8E8C-7576C9E1C0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25684475-A0D6-45E4-9A70-4159191BC2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F08284CF-FA25-4EBE-B288-191FE17E0F7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2016C134-2A15-4530-B336-4CF476457B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565932E7-50BE-48E9-95B3-A0832A9371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685E8DFF-1371-48ED-89C9-57D1C65A8C6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46BC9536-C670-4063-835D-3B845F319BF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a:extLst>
            <a:ext uri="{FF2B5EF4-FFF2-40B4-BE49-F238E27FC236}">
              <a16:creationId xmlns:a16="http://schemas.microsoft.com/office/drawing/2014/main" id="{F8B4650B-8E01-4C7F-A1C0-ECB43F415C6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BCDF9F39-1E6B-4ABA-82C1-56D019A995A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1CB656FF-01AA-4B0D-8285-F37146291B4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68D6730A-DA0D-491A-8DA5-A7D52BCCCA7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E1D85386-252A-42C4-9B0A-56790ED0972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33B2B006-0E5D-4AD5-8270-CE5AFFDB34F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BAA0DD83-E458-4246-BAB0-80407AB42E3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72B83E18-7819-4348-B3E8-6489216189D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a:extLst>
            <a:ext uri="{FF2B5EF4-FFF2-40B4-BE49-F238E27FC236}">
              <a16:creationId xmlns:a16="http://schemas.microsoft.com/office/drawing/2014/main" id="{CF867AF2-6C40-4D57-B0C7-C15E6079F8A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AE0FB55-60E0-496E-AF04-938D3436DB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1494FF50-2AA6-4D05-B1C9-875EBA98917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D451E9CA-9769-40D6-9FA1-717E9F9EDC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a:extLst>
            <a:ext uri="{FF2B5EF4-FFF2-40B4-BE49-F238E27FC236}">
              <a16:creationId xmlns:a16="http://schemas.microsoft.com/office/drawing/2014/main" id="{DE674FCD-DDA8-4EE6-AD6E-CEB0A022F9ED}"/>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698FAA69-DDF1-4B05-93E2-0AFA67A49C45}"/>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a:extLst>
            <a:ext uri="{FF2B5EF4-FFF2-40B4-BE49-F238E27FC236}">
              <a16:creationId xmlns:a16="http://schemas.microsoft.com/office/drawing/2014/main" id="{02555A73-425A-4C40-82F1-6500C5F6C83C}"/>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C459F649-27E7-4A04-832D-0F04EF255986}"/>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a:extLst>
            <a:ext uri="{FF2B5EF4-FFF2-40B4-BE49-F238E27FC236}">
              <a16:creationId xmlns:a16="http://schemas.microsoft.com/office/drawing/2014/main" id="{28066CED-581C-469E-BB93-500BA40CC1EB}"/>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BB78F805-D331-492B-B200-7836647DA2BC}"/>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a:extLst>
            <a:ext uri="{FF2B5EF4-FFF2-40B4-BE49-F238E27FC236}">
              <a16:creationId xmlns:a16="http://schemas.microsoft.com/office/drawing/2014/main" id="{9E1A2CAA-CE44-4FEB-B992-FC785B288ACE}"/>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a:extLst>
            <a:ext uri="{FF2B5EF4-FFF2-40B4-BE49-F238E27FC236}">
              <a16:creationId xmlns:a16="http://schemas.microsoft.com/office/drawing/2014/main" id="{DD340E45-6130-46DE-B392-06DC2F16F1C8}"/>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a:extLst>
            <a:ext uri="{FF2B5EF4-FFF2-40B4-BE49-F238E27FC236}">
              <a16:creationId xmlns:a16="http://schemas.microsoft.com/office/drawing/2014/main" id="{3001F5D3-F5DF-4887-BB20-FCFBDD96886F}"/>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a:extLst>
            <a:ext uri="{FF2B5EF4-FFF2-40B4-BE49-F238E27FC236}">
              <a16:creationId xmlns:a16="http://schemas.microsoft.com/office/drawing/2014/main" id="{0ECD5DC4-48B4-4BF1-874A-6E5EE6519AAC}"/>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2E633B8C-EC72-4313-9C15-BB13481A97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29F39C9A-A3BD-486E-AB22-797E435CF52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24F9B2F-43A7-4ECF-B5C7-5C05B63EF19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A412840B-FEE5-4DE0-9521-625159D1D7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483F832-DE8D-4796-910C-02F8311390A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170" name="楕円 169">
          <a:extLst>
            <a:ext uri="{FF2B5EF4-FFF2-40B4-BE49-F238E27FC236}">
              <a16:creationId xmlns:a16="http://schemas.microsoft.com/office/drawing/2014/main" id="{58258FB3-D09F-4AC1-BDDF-267223DF9CBA}"/>
            </a:ext>
          </a:extLst>
        </xdr:cNvPr>
        <xdr:cNvSpPr/>
      </xdr:nvSpPr>
      <xdr:spPr>
        <a:xfrm>
          <a:off x="4584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60977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33FDDA0D-789D-4E2E-B12B-E545FA6E69A9}"/>
            </a:ext>
          </a:extLst>
        </xdr:cNvPr>
        <xdr:cNvSpPr txBox="1"/>
      </xdr:nvSpPr>
      <xdr:spPr>
        <a:xfrm>
          <a:off x="4673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114935</xdr:rowOff>
    </xdr:from>
    <xdr:to>
      <xdr:col>20</xdr:col>
      <xdr:colOff>38100</xdr:colOff>
      <xdr:row>63</xdr:row>
      <xdr:rowOff>45085</xdr:rowOff>
    </xdr:to>
    <xdr:sp macro="" textlink="">
      <xdr:nvSpPr>
        <xdr:cNvPr id="172" name="楕円 171">
          <a:extLst>
            <a:ext uri="{FF2B5EF4-FFF2-40B4-BE49-F238E27FC236}">
              <a16:creationId xmlns:a16="http://schemas.microsoft.com/office/drawing/2014/main" id="{70A02E25-F497-4622-99ED-72B91C6F3FDC}"/>
            </a:ext>
          </a:extLst>
        </xdr:cNvPr>
        <xdr:cNvSpPr/>
      </xdr:nvSpPr>
      <xdr:spPr>
        <a:xfrm>
          <a:off x="3746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133350</xdr:rowOff>
    </xdr:from>
    <xdr:to>
      <xdr:col>24</xdr:col>
      <xdr:colOff>63500</xdr:colOff>
      <xdr:row>62</xdr:row>
      <xdr:rowOff>165735</xdr:rowOff>
    </xdr:to>
    <xdr:cxnSp macro="">
      <xdr:nvCxnSpPr>
        <xdr:cNvPr id="173" name="直線コネクタ 172">
          <a:extLst>
            <a:ext uri="{FF2B5EF4-FFF2-40B4-BE49-F238E27FC236}">
              <a16:creationId xmlns:a16="http://schemas.microsoft.com/office/drawing/2014/main" id="{78AF90AF-9093-492A-9A01-47B997727923}"/>
            </a:ext>
          </a:extLst>
        </xdr:cNvPr>
        <xdr:cNvCxnSpPr/>
      </xdr:nvCxnSpPr>
      <xdr:spPr>
        <a:xfrm flipV="1">
          <a:off x="3797300" y="107632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103505</xdr:rowOff>
    </xdr:from>
    <xdr:to>
      <xdr:col>15</xdr:col>
      <xdr:colOff>101600</xdr:colOff>
      <xdr:row>63</xdr:row>
      <xdr:rowOff>33655</xdr:rowOff>
    </xdr:to>
    <xdr:sp macro="" textlink="">
      <xdr:nvSpPr>
        <xdr:cNvPr id="174" name="楕円 173">
          <a:extLst>
            <a:ext uri="{FF2B5EF4-FFF2-40B4-BE49-F238E27FC236}">
              <a16:creationId xmlns:a16="http://schemas.microsoft.com/office/drawing/2014/main" id="{8DDEA8E6-DBED-49E1-8786-24B21A70E350}"/>
            </a:ext>
          </a:extLst>
        </xdr:cNvPr>
        <xdr:cNvSpPr/>
      </xdr:nvSpPr>
      <xdr:spPr>
        <a:xfrm>
          <a:off x="2857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154305</xdr:rowOff>
    </xdr:from>
    <xdr:to>
      <xdr:col>19</xdr:col>
      <xdr:colOff>177800</xdr:colOff>
      <xdr:row>62</xdr:row>
      <xdr:rowOff>165735</xdr:rowOff>
    </xdr:to>
    <xdr:cxnSp macro="">
      <xdr:nvCxnSpPr>
        <xdr:cNvPr id="175" name="直線コネクタ 174">
          <a:extLst>
            <a:ext uri="{FF2B5EF4-FFF2-40B4-BE49-F238E27FC236}">
              <a16:creationId xmlns:a16="http://schemas.microsoft.com/office/drawing/2014/main" id="{54F77FF1-EDC6-4146-B358-1CC7DBAEEEF6}"/>
            </a:ext>
          </a:extLst>
        </xdr:cNvPr>
        <xdr:cNvCxnSpPr/>
      </xdr:nvCxnSpPr>
      <xdr:spPr>
        <a:xfrm>
          <a:off x="2908300" y="107842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5A98AC2B-E2C9-4ED1-A77F-3C6D40CAC0B0}"/>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0709348E-D0CF-4602-96EE-7FE532DEA1DD}"/>
            </a:ext>
          </a:extLst>
        </xdr:cNvPr>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C10D89BA-CFB0-44F9-8BE0-DD5BD9A094A8}"/>
            </a:ext>
          </a:extLst>
        </xdr:cNvPr>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36212</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545E4C9B-62CF-42DA-8B50-99CC7698192D}"/>
            </a:ext>
          </a:extLst>
        </xdr:cNvPr>
        <xdr:cNvSpPr txBox="1"/>
      </xdr:nvSpPr>
      <xdr:spPr>
        <a:xfrm>
          <a:off x="3582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24782</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090776D4-24D1-4F8D-856A-C1D285C9D51E}"/>
            </a:ext>
          </a:extLst>
        </xdr:cNvPr>
        <xdr:cNvSpPr txBox="1"/>
      </xdr:nvSpPr>
      <xdr:spPr>
        <a:xfrm>
          <a:off x="2705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42D69337-3798-453C-BD93-61ED1A316D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CBE81969-1179-4937-A4BD-6C855DD6FD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7FA32E3F-811D-448A-8FFE-3AC216B61FD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5BCD9B05-4C37-40E6-A41B-90ACEFD11A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FFB00687-4C54-44D4-90AC-45AF3E05F5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3B07A7C8-F7E7-4A38-B98A-253A94C0B64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B7325C14-CA4F-4EBF-B73F-FB88B879B2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2001EFA4-B8F2-472D-AEC6-FE2D93E54F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2324480D-232F-40AD-AB01-F7E73EFA46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FC9934-5D55-44DF-B124-67AE33BDC7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967B5B5D-8F74-4937-8478-B1153719711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24D75F0E-E191-4AE0-B06E-C9587D35D38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A5108CD3-7BD2-4C2E-8625-75BFA074175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0D5D17F2-F08E-414A-B095-D4ECD94AA66B}"/>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16C72669-E5F7-42F2-8467-81394275F2C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FDFA1CDD-3FB0-4F5F-8285-FCF1C8D63D54}"/>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680A9318-9821-4E7B-BE51-58AF975761D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23DCEA90-502D-42CC-8FBA-74675FDFDE67}"/>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924C9F14-01EF-4A1F-A127-2BEF8ADAEC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E7A8B860-76EF-40BE-B18C-C202006E04E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9D5BD24-2D9C-4512-B9BE-04053F9C4B8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a:extLst>
            <a:ext uri="{FF2B5EF4-FFF2-40B4-BE49-F238E27FC236}">
              <a16:creationId xmlns:a16="http://schemas.microsoft.com/office/drawing/2014/main" id="{A1BDE02D-34E3-432F-A64E-3726683D6EC3}"/>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ACA5164A-8C1C-4F41-971E-0378EDEE4CD5}"/>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a:extLst>
            <a:ext uri="{FF2B5EF4-FFF2-40B4-BE49-F238E27FC236}">
              <a16:creationId xmlns:a16="http://schemas.microsoft.com/office/drawing/2014/main" id="{1EEF5EF5-7301-4830-8126-8AD8027A3464}"/>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ADBA1D61-931D-4E45-863E-CAF474A40057}"/>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a:extLst>
            <a:ext uri="{FF2B5EF4-FFF2-40B4-BE49-F238E27FC236}">
              <a16:creationId xmlns:a16="http://schemas.microsoft.com/office/drawing/2014/main" id="{09281590-9C10-454F-BDA9-05894FF8FBC8}"/>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E3D85865-7B66-4D27-8AB4-5F694C2D2E33}"/>
            </a:ext>
          </a:extLst>
        </xdr:cNvPr>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a:extLst>
            <a:ext uri="{FF2B5EF4-FFF2-40B4-BE49-F238E27FC236}">
              <a16:creationId xmlns:a16="http://schemas.microsoft.com/office/drawing/2014/main" id="{F3A4FAC9-A2D3-45E3-B1BD-49B6221CAC2E}"/>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a:extLst>
            <a:ext uri="{FF2B5EF4-FFF2-40B4-BE49-F238E27FC236}">
              <a16:creationId xmlns:a16="http://schemas.microsoft.com/office/drawing/2014/main" id="{EFCD0870-00DE-4A52-9F6B-0BB6F01460F5}"/>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a:extLst>
            <a:ext uri="{FF2B5EF4-FFF2-40B4-BE49-F238E27FC236}">
              <a16:creationId xmlns:a16="http://schemas.microsoft.com/office/drawing/2014/main" id="{63549C29-9EE3-4A3C-96E5-26E8B42F23E5}"/>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a:extLst>
            <a:ext uri="{FF2B5EF4-FFF2-40B4-BE49-F238E27FC236}">
              <a16:creationId xmlns:a16="http://schemas.microsoft.com/office/drawing/2014/main" id="{15B874F4-0288-408C-B7FE-5E9FBCD3E54E}"/>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41DFB4C8-83B4-4828-AFA2-D53E81141E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69364F1-65DE-4370-A999-7AAAA38983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76921C85-79AE-4EAC-9814-82878FC3064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A31B2FBE-C454-4F47-968D-DEDAFEF0BA6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8CC4ED9E-922C-4C63-A130-DB03F7208B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104417</xdr:rowOff>
    </xdr:from>
    <xdr:to>
      <xdr:col>55</xdr:col>
      <xdr:colOff>50800</xdr:colOff>
      <xdr:row>64</xdr:row>
      <xdr:rowOff>34567</xdr:rowOff>
    </xdr:to>
    <xdr:sp macro="" textlink="">
      <xdr:nvSpPr>
        <xdr:cNvPr id="217" name="楕円 216">
          <a:extLst>
            <a:ext uri="{FF2B5EF4-FFF2-40B4-BE49-F238E27FC236}">
              <a16:creationId xmlns:a16="http://schemas.microsoft.com/office/drawing/2014/main" id="{F2AD2498-F1A5-4AAB-9C15-CE048325D8F7}"/>
            </a:ext>
          </a:extLst>
        </xdr:cNvPr>
        <xdr:cNvSpPr/>
      </xdr:nvSpPr>
      <xdr:spPr>
        <a:xfrm>
          <a:off x="10426700" y="109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19344</xdr:rowOff>
    </xdr:from>
    <xdr:ext cx="469744" cy="259045"/>
    <xdr:sp macro="" textlink="">
      <xdr:nvSpPr>
        <xdr:cNvPr id="218" name="【橋りょう・トンネル】&#10;一人当たり有形固定資産（償却資産）額該当値テキスト">
          <a:extLst>
            <a:ext uri="{FF2B5EF4-FFF2-40B4-BE49-F238E27FC236}">
              <a16:creationId xmlns:a16="http://schemas.microsoft.com/office/drawing/2014/main" id="{B774BDD7-0F82-4E91-96D0-36AB5F322873}"/>
            </a:ext>
          </a:extLst>
        </xdr:cNvPr>
        <xdr:cNvSpPr txBox="1"/>
      </xdr:nvSpPr>
      <xdr:spPr>
        <a:xfrm>
          <a:off x="10515600" y="1082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104493</xdr:rowOff>
    </xdr:from>
    <xdr:to>
      <xdr:col>50</xdr:col>
      <xdr:colOff>165100</xdr:colOff>
      <xdr:row>64</xdr:row>
      <xdr:rowOff>34643</xdr:rowOff>
    </xdr:to>
    <xdr:sp macro="" textlink="">
      <xdr:nvSpPr>
        <xdr:cNvPr id="219" name="楕円 218">
          <a:extLst>
            <a:ext uri="{FF2B5EF4-FFF2-40B4-BE49-F238E27FC236}">
              <a16:creationId xmlns:a16="http://schemas.microsoft.com/office/drawing/2014/main" id="{1D7426BA-EEBA-45FF-A949-9A5F88CAE2BF}"/>
            </a:ext>
          </a:extLst>
        </xdr:cNvPr>
        <xdr:cNvSpPr/>
      </xdr:nvSpPr>
      <xdr:spPr>
        <a:xfrm>
          <a:off x="9588500" y="109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155217</xdr:rowOff>
    </xdr:from>
    <xdr:to>
      <xdr:col>55</xdr:col>
      <xdr:colOff>0</xdr:colOff>
      <xdr:row>63</xdr:row>
      <xdr:rowOff>155293</xdr:rowOff>
    </xdr:to>
    <xdr:cxnSp macro="">
      <xdr:nvCxnSpPr>
        <xdr:cNvPr id="220" name="直線コネクタ 219">
          <a:extLst>
            <a:ext uri="{FF2B5EF4-FFF2-40B4-BE49-F238E27FC236}">
              <a16:creationId xmlns:a16="http://schemas.microsoft.com/office/drawing/2014/main" id="{D534C2B3-9EB7-4946-8F8D-F6C88910E33C}"/>
            </a:ext>
          </a:extLst>
        </xdr:cNvPr>
        <xdr:cNvCxnSpPr/>
      </xdr:nvCxnSpPr>
      <xdr:spPr>
        <a:xfrm flipV="1">
          <a:off x="9639300" y="1095656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105638</xdr:rowOff>
    </xdr:from>
    <xdr:to>
      <xdr:col>46</xdr:col>
      <xdr:colOff>38100</xdr:colOff>
      <xdr:row>64</xdr:row>
      <xdr:rowOff>35788</xdr:rowOff>
    </xdr:to>
    <xdr:sp macro="" textlink="">
      <xdr:nvSpPr>
        <xdr:cNvPr id="221" name="楕円 220">
          <a:extLst>
            <a:ext uri="{FF2B5EF4-FFF2-40B4-BE49-F238E27FC236}">
              <a16:creationId xmlns:a16="http://schemas.microsoft.com/office/drawing/2014/main" id="{F4D5DD8E-AFA6-469F-ADD3-3CB408B66F9F}"/>
            </a:ext>
          </a:extLst>
        </xdr:cNvPr>
        <xdr:cNvSpPr/>
      </xdr:nvSpPr>
      <xdr:spPr>
        <a:xfrm>
          <a:off x="8699500" y="109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155293</xdr:rowOff>
    </xdr:from>
    <xdr:to>
      <xdr:col>50</xdr:col>
      <xdr:colOff>114300</xdr:colOff>
      <xdr:row>63</xdr:row>
      <xdr:rowOff>156438</xdr:rowOff>
    </xdr:to>
    <xdr:cxnSp macro="">
      <xdr:nvCxnSpPr>
        <xdr:cNvPr id="222" name="直線コネクタ 221">
          <a:extLst>
            <a:ext uri="{FF2B5EF4-FFF2-40B4-BE49-F238E27FC236}">
              <a16:creationId xmlns:a16="http://schemas.microsoft.com/office/drawing/2014/main" id="{9BA117A6-0D7F-4950-8DA9-FF3B4874BDFA}"/>
            </a:ext>
          </a:extLst>
        </xdr:cNvPr>
        <xdr:cNvCxnSpPr/>
      </xdr:nvCxnSpPr>
      <xdr:spPr>
        <a:xfrm flipV="1">
          <a:off x="8750300" y="10956643"/>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635D0EB8-27E8-4F2E-9660-4C74788A5623}"/>
            </a:ext>
          </a:extLst>
        </xdr:cNvPr>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5B3BB38F-0C0B-415D-AF5E-3603A88E7E5D}"/>
            </a:ext>
          </a:extLst>
        </xdr:cNvPr>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810952C6-0BFD-4F4F-9DFA-10FED463068B}"/>
            </a:ext>
          </a:extLst>
        </xdr:cNvPr>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25770</xdr:rowOff>
    </xdr:from>
    <xdr:ext cx="469744" cy="259045"/>
    <xdr:sp macro="" textlink="">
      <xdr:nvSpPr>
        <xdr:cNvPr id="226" name="n_1mainValue【橋りょう・トンネル】&#10;一人当たり有形固定資産（償却資産）額">
          <a:extLst>
            <a:ext uri="{FF2B5EF4-FFF2-40B4-BE49-F238E27FC236}">
              <a16:creationId xmlns:a16="http://schemas.microsoft.com/office/drawing/2014/main" id="{F27BE9E0-531D-4478-A4C5-838B2DF5B3F9}"/>
            </a:ext>
          </a:extLst>
        </xdr:cNvPr>
        <xdr:cNvSpPr txBox="1"/>
      </xdr:nvSpPr>
      <xdr:spPr>
        <a:xfrm>
          <a:off x="9391728" y="1099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26915</xdr:rowOff>
    </xdr:from>
    <xdr:ext cx="469744" cy="259045"/>
    <xdr:sp macro="" textlink="">
      <xdr:nvSpPr>
        <xdr:cNvPr id="227" name="n_2mainValue【橋りょう・トンネル】&#10;一人当たり有形固定資産（償却資産）額">
          <a:extLst>
            <a:ext uri="{FF2B5EF4-FFF2-40B4-BE49-F238E27FC236}">
              <a16:creationId xmlns:a16="http://schemas.microsoft.com/office/drawing/2014/main" id="{B338436C-9667-437F-A8AA-E3B19F8F2261}"/>
            </a:ext>
          </a:extLst>
        </xdr:cNvPr>
        <xdr:cNvSpPr txBox="1"/>
      </xdr:nvSpPr>
      <xdr:spPr>
        <a:xfrm>
          <a:off x="8515428" y="1099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C112DEFC-075D-497C-B73D-0FB6393E470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5A7C9850-9606-458E-9243-C4CD3027CFE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B1CD261F-0C88-4986-A09D-6C20473A2F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BC19BB37-931C-49E6-BB94-444FD300B07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77C7C9C2-23AA-4E16-8094-0F555FC236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E30A20FD-E6E5-478A-981E-A9B65C75AF3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51549EB3-2D71-4CA0-AAB6-E92C40157A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F9CEF59E-CFF6-4481-88F8-67E6558D22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F42501A9-9FF1-4325-BF92-B8693FA46D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34B3A054-38B4-448B-88F0-07AB43E2041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a:extLst>
            <a:ext uri="{FF2B5EF4-FFF2-40B4-BE49-F238E27FC236}">
              <a16:creationId xmlns:a16="http://schemas.microsoft.com/office/drawing/2014/main" id="{F47FAF4F-9BCD-4497-959B-1C8AA8182B1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a:extLst>
            <a:ext uri="{FF2B5EF4-FFF2-40B4-BE49-F238E27FC236}">
              <a16:creationId xmlns:a16="http://schemas.microsoft.com/office/drawing/2014/main" id="{473DE203-1277-4B2F-BA72-875D5E32E10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a:extLst>
            <a:ext uri="{FF2B5EF4-FFF2-40B4-BE49-F238E27FC236}">
              <a16:creationId xmlns:a16="http://schemas.microsoft.com/office/drawing/2014/main" id="{C8FF4AE5-9E92-4AC6-87D9-5B69F2187FC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id="{C8CF838D-9AAE-4EE9-BCDC-063D10AD1DD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a:extLst>
            <a:ext uri="{FF2B5EF4-FFF2-40B4-BE49-F238E27FC236}">
              <a16:creationId xmlns:a16="http://schemas.microsoft.com/office/drawing/2014/main" id="{9860E2B1-0651-4AA7-8AD3-6BFEA7EFFB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id="{A34C248A-844E-4841-AEBD-E7A344AEBD4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a:extLst>
            <a:ext uri="{FF2B5EF4-FFF2-40B4-BE49-F238E27FC236}">
              <a16:creationId xmlns:a16="http://schemas.microsoft.com/office/drawing/2014/main" id="{124C0AC4-653C-4E77-8655-8239AFA3BE9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id="{F6DBD297-FDC3-4E5E-A33E-36DCDB6039F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a:extLst>
            <a:ext uri="{FF2B5EF4-FFF2-40B4-BE49-F238E27FC236}">
              <a16:creationId xmlns:a16="http://schemas.microsoft.com/office/drawing/2014/main" id="{E78A2C86-A582-48E7-8EDC-6F79B41F670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id="{ADC6E35C-0799-4F32-8400-DDE5E1FCD64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a:extLst>
            <a:ext uri="{FF2B5EF4-FFF2-40B4-BE49-F238E27FC236}">
              <a16:creationId xmlns:a16="http://schemas.microsoft.com/office/drawing/2014/main" id="{E668B889-57B8-4329-9B55-9900184D88B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a:extLst>
            <a:ext uri="{FF2B5EF4-FFF2-40B4-BE49-F238E27FC236}">
              <a16:creationId xmlns:a16="http://schemas.microsoft.com/office/drawing/2014/main" id="{A6FEA2D2-737F-47C3-B4C3-93D8D01ECD5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31F3B469-F785-482F-BD24-F81E61C02C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A88B9750-C3F7-4B75-A9DD-EAFE80112CC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BA2F8D72-2D98-4D22-90CD-F77F1434E06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a:extLst>
            <a:ext uri="{FF2B5EF4-FFF2-40B4-BE49-F238E27FC236}">
              <a16:creationId xmlns:a16="http://schemas.microsoft.com/office/drawing/2014/main" id="{6CBB3BCF-3EA1-4B8E-8253-BB800C7454E5}"/>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a:extLst>
            <a:ext uri="{FF2B5EF4-FFF2-40B4-BE49-F238E27FC236}">
              <a16:creationId xmlns:a16="http://schemas.microsoft.com/office/drawing/2014/main" id="{8D75161D-DC87-41E3-B6D2-CB7EA0F72C79}"/>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a:extLst>
            <a:ext uri="{FF2B5EF4-FFF2-40B4-BE49-F238E27FC236}">
              <a16:creationId xmlns:a16="http://schemas.microsoft.com/office/drawing/2014/main" id="{FF016456-D815-4774-A214-8D6B7D60A9FD}"/>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7EBD0AB7-71E8-46DB-AE29-5DFB7F044062}"/>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a:extLst>
            <a:ext uri="{FF2B5EF4-FFF2-40B4-BE49-F238E27FC236}">
              <a16:creationId xmlns:a16="http://schemas.microsoft.com/office/drawing/2014/main" id="{605DDE30-EFE3-49B0-BD81-084FB42F2396}"/>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B5437B0B-9C1A-4E57-BC74-08F6FC1C4A08}"/>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a:extLst>
            <a:ext uri="{FF2B5EF4-FFF2-40B4-BE49-F238E27FC236}">
              <a16:creationId xmlns:a16="http://schemas.microsoft.com/office/drawing/2014/main" id="{BD6ABB83-B799-45A3-9114-49F70585F2ED}"/>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a:extLst>
            <a:ext uri="{FF2B5EF4-FFF2-40B4-BE49-F238E27FC236}">
              <a16:creationId xmlns:a16="http://schemas.microsoft.com/office/drawing/2014/main" id="{E9FA1C88-F461-4850-8D26-F093A6D426A1}"/>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a:extLst>
            <a:ext uri="{FF2B5EF4-FFF2-40B4-BE49-F238E27FC236}">
              <a16:creationId xmlns:a16="http://schemas.microsoft.com/office/drawing/2014/main" id="{0703537C-8540-43BE-8B35-387A1A31A660}"/>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a:extLst>
            <a:ext uri="{FF2B5EF4-FFF2-40B4-BE49-F238E27FC236}">
              <a16:creationId xmlns:a16="http://schemas.microsoft.com/office/drawing/2014/main" id="{1AF81B60-1F9C-418A-83E1-FAFC6B85C507}"/>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4CC50D35-C0E9-428A-970D-A82E2B9EE0D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CF738A80-8581-4BFA-847D-4839C47856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A8F2F19C-D4D8-49B3-A1ED-0F5C69AC0F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D3BA500F-B22A-4AFA-8D4E-5CDC97EBFC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7A10F3A7-5DC2-48DF-AA3D-4C8C0AA6B9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68943</xdr:rowOff>
    </xdr:from>
    <xdr:to>
      <xdr:col>24</xdr:col>
      <xdr:colOff>114300</xdr:colOff>
      <xdr:row>79</xdr:row>
      <xdr:rowOff>170543</xdr:rowOff>
    </xdr:to>
    <xdr:sp macro="" textlink="">
      <xdr:nvSpPr>
        <xdr:cNvPr id="268" name="楕円 267">
          <a:extLst>
            <a:ext uri="{FF2B5EF4-FFF2-40B4-BE49-F238E27FC236}">
              <a16:creationId xmlns:a16="http://schemas.microsoft.com/office/drawing/2014/main" id="{7FB0FBE4-25FE-4E0A-9F17-9B7FB6E1D16A}"/>
            </a:ext>
          </a:extLst>
        </xdr:cNvPr>
        <xdr:cNvSpPr/>
      </xdr:nvSpPr>
      <xdr:spPr>
        <a:xfrm>
          <a:off x="4584700"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91820</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C2DD2D15-C3E3-4774-9754-9AFBA240D6BD}"/>
            </a:ext>
          </a:extLst>
        </xdr:cNvPr>
        <xdr:cNvSpPr txBox="1"/>
      </xdr:nvSpPr>
      <xdr:spPr>
        <a:xfrm>
          <a:off x="4673600" y="1346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270" name="楕円 269">
          <a:extLst>
            <a:ext uri="{FF2B5EF4-FFF2-40B4-BE49-F238E27FC236}">
              <a16:creationId xmlns:a16="http://schemas.microsoft.com/office/drawing/2014/main" id="{DD22BD2C-099D-4C0A-AA24-043ACEDE94B1}"/>
            </a:ext>
          </a:extLst>
        </xdr:cNvPr>
        <xdr:cNvSpPr/>
      </xdr:nvSpPr>
      <xdr:spPr>
        <a:xfrm>
          <a:off x="3746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119743</xdr:rowOff>
    </xdr:from>
    <xdr:to>
      <xdr:col>24</xdr:col>
      <xdr:colOff>63500</xdr:colOff>
      <xdr:row>79</xdr:row>
      <xdr:rowOff>152400</xdr:rowOff>
    </xdr:to>
    <xdr:cxnSp macro="">
      <xdr:nvCxnSpPr>
        <xdr:cNvPr id="271" name="直線コネクタ 270">
          <a:extLst>
            <a:ext uri="{FF2B5EF4-FFF2-40B4-BE49-F238E27FC236}">
              <a16:creationId xmlns:a16="http://schemas.microsoft.com/office/drawing/2014/main" id="{9FC97933-29D7-4744-B5CA-B530F0A9847C}"/>
            </a:ext>
          </a:extLst>
        </xdr:cNvPr>
        <xdr:cNvCxnSpPr/>
      </xdr:nvCxnSpPr>
      <xdr:spPr>
        <a:xfrm flipV="1">
          <a:off x="3797300" y="136642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135889</xdr:rowOff>
    </xdr:from>
    <xdr:to>
      <xdr:col>15</xdr:col>
      <xdr:colOff>101600</xdr:colOff>
      <xdr:row>80</xdr:row>
      <xdr:rowOff>66039</xdr:rowOff>
    </xdr:to>
    <xdr:sp macro="" textlink="">
      <xdr:nvSpPr>
        <xdr:cNvPr id="272" name="楕円 271">
          <a:extLst>
            <a:ext uri="{FF2B5EF4-FFF2-40B4-BE49-F238E27FC236}">
              <a16:creationId xmlns:a16="http://schemas.microsoft.com/office/drawing/2014/main" id="{13B4557D-0B39-49F2-B611-FD454516188A}"/>
            </a:ext>
          </a:extLst>
        </xdr:cNvPr>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152400</xdr:rowOff>
    </xdr:from>
    <xdr:to>
      <xdr:col>19</xdr:col>
      <xdr:colOff>177800</xdr:colOff>
      <xdr:row>80</xdr:row>
      <xdr:rowOff>15239</xdr:rowOff>
    </xdr:to>
    <xdr:cxnSp macro="">
      <xdr:nvCxnSpPr>
        <xdr:cNvPr id="273" name="直線コネクタ 272">
          <a:extLst>
            <a:ext uri="{FF2B5EF4-FFF2-40B4-BE49-F238E27FC236}">
              <a16:creationId xmlns:a16="http://schemas.microsoft.com/office/drawing/2014/main" id="{B888ED3F-30B9-4753-8745-6A641C0782E6}"/>
            </a:ext>
          </a:extLst>
        </xdr:cNvPr>
        <xdr:cNvCxnSpPr/>
      </xdr:nvCxnSpPr>
      <xdr:spPr>
        <a:xfrm flipV="1">
          <a:off x="2908300" y="13696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a:extLst>
            <a:ext uri="{FF2B5EF4-FFF2-40B4-BE49-F238E27FC236}">
              <a16:creationId xmlns:a16="http://schemas.microsoft.com/office/drawing/2014/main" id="{745E8944-57A9-44FF-BC3B-FFBF34F7DE60}"/>
            </a:ext>
          </a:extLst>
        </xdr:cNvPr>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a:extLst>
            <a:ext uri="{FF2B5EF4-FFF2-40B4-BE49-F238E27FC236}">
              <a16:creationId xmlns:a16="http://schemas.microsoft.com/office/drawing/2014/main" id="{8717281B-C583-4730-BB4B-4343276BED01}"/>
            </a:ext>
          </a:extLst>
        </xdr:cNvPr>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a:extLst>
            <a:ext uri="{FF2B5EF4-FFF2-40B4-BE49-F238E27FC236}">
              <a16:creationId xmlns:a16="http://schemas.microsoft.com/office/drawing/2014/main" id="{74C6B810-F7D6-4735-BF87-DDF761D6B790}"/>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48277</xdr:rowOff>
    </xdr:from>
    <xdr:ext cx="405111" cy="259045"/>
    <xdr:sp macro="" textlink="">
      <xdr:nvSpPr>
        <xdr:cNvPr id="277" name="n_1mainValue【公営住宅】&#10;有形固定資産減価償却率">
          <a:extLst>
            <a:ext uri="{FF2B5EF4-FFF2-40B4-BE49-F238E27FC236}">
              <a16:creationId xmlns:a16="http://schemas.microsoft.com/office/drawing/2014/main" id="{525CE831-C486-4318-93D6-5B088C703C33}"/>
            </a:ext>
          </a:extLst>
        </xdr:cNvPr>
        <xdr:cNvSpPr txBox="1"/>
      </xdr:nvSpPr>
      <xdr:spPr>
        <a:xfrm>
          <a:off x="3582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278" name="n_2mainValue【公営住宅】&#10;有形固定資産減価償却率">
          <a:extLst>
            <a:ext uri="{FF2B5EF4-FFF2-40B4-BE49-F238E27FC236}">
              <a16:creationId xmlns:a16="http://schemas.microsoft.com/office/drawing/2014/main" id="{B2D9C536-BCF9-4F7C-80CE-601454560276}"/>
            </a:ext>
          </a:extLst>
        </xdr:cNvPr>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80E66E40-4734-48E8-80FC-B94926C00F3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C8439DBF-4A6C-40A8-AFA4-AB0BFCC2FAF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51DB0E94-8F66-4B26-AA6D-76D7C7AA668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DD9E9A35-56C0-47A6-B8D6-A8EE8EA1B8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DD3E6F90-2479-4AC5-B1BC-B04FB06B37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35A524CA-482D-4920-A0B4-6693C287BA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CDE88E5A-F583-4658-95C5-A1778C8824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7FB82E18-A5BD-4624-8C9A-8F98B7AD123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8879C96D-3250-4EFD-94F7-44C264C638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42CB9D69-4BFD-4A8C-AF2A-F53FCBB4DE9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950A21B5-71CD-447B-AEF7-3891697F722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8D2117FC-2EA6-4C60-A8D8-3F19BE95BC2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9189F183-60FB-4D6F-B40B-5777003A1B5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D306E79C-2633-4E81-A646-9463804D91A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A900CB88-B751-416B-AC62-1BF3C76F52E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1F95FE87-40E7-4820-85AE-BA3EB87E21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78C976A0-2221-4441-A0FD-B6A347CD70B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7CFB1F85-5450-469C-87F0-647D5A3E558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C95861D3-4918-413A-A993-F21D4223DC3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8DF42C3B-AAEE-4EC3-8D52-B8532794F1A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8FE98507-0559-4A8C-9875-5C0BC17435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19070FA0-82DA-491B-8198-473D855319E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10F50DB7-377F-4645-9E59-CA06D1D8F79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a:extLst>
            <a:ext uri="{FF2B5EF4-FFF2-40B4-BE49-F238E27FC236}">
              <a16:creationId xmlns:a16="http://schemas.microsoft.com/office/drawing/2014/main" id="{B2D2E180-ED72-49DA-BF4F-23F95EE25FA9}"/>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a:extLst>
            <a:ext uri="{FF2B5EF4-FFF2-40B4-BE49-F238E27FC236}">
              <a16:creationId xmlns:a16="http://schemas.microsoft.com/office/drawing/2014/main" id="{8EE7C416-A7E6-47CE-82C6-070F906C732E}"/>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a:extLst>
            <a:ext uri="{FF2B5EF4-FFF2-40B4-BE49-F238E27FC236}">
              <a16:creationId xmlns:a16="http://schemas.microsoft.com/office/drawing/2014/main" id="{891E1CDE-B0CC-48FD-B84B-8FC4F605F837}"/>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a:extLst>
            <a:ext uri="{FF2B5EF4-FFF2-40B4-BE49-F238E27FC236}">
              <a16:creationId xmlns:a16="http://schemas.microsoft.com/office/drawing/2014/main" id="{0531206C-242C-43DF-A6F0-B50A93E5AE58}"/>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a:extLst>
            <a:ext uri="{FF2B5EF4-FFF2-40B4-BE49-F238E27FC236}">
              <a16:creationId xmlns:a16="http://schemas.microsoft.com/office/drawing/2014/main" id="{DC1322D2-2727-4DD9-9EBA-47EA41E9B600}"/>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a:extLst>
            <a:ext uri="{FF2B5EF4-FFF2-40B4-BE49-F238E27FC236}">
              <a16:creationId xmlns:a16="http://schemas.microsoft.com/office/drawing/2014/main" id="{9B8A96A2-E93E-425E-890B-D25F33152ED5}"/>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a:extLst>
            <a:ext uri="{FF2B5EF4-FFF2-40B4-BE49-F238E27FC236}">
              <a16:creationId xmlns:a16="http://schemas.microsoft.com/office/drawing/2014/main" id="{24E72264-7B45-44D8-A4E6-2235CCDCD301}"/>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a:extLst>
            <a:ext uri="{FF2B5EF4-FFF2-40B4-BE49-F238E27FC236}">
              <a16:creationId xmlns:a16="http://schemas.microsoft.com/office/drawing/2014/main" id="{FC75DB30-B4DF-435A-8B92-E52BDF9420E4}"/>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a:extLst>
            <a:ext uri="{FF2B5EF4-FFF2-40B4-BE49-F238E27FC236}">
              <a16:creationId xmlns:a16="http://schemas.microsoft.com/office/drawing/2014/main" id="{098D3EB9-1EB0-4693-9516-B4198F947E3A}"/>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a:extLst>
            <a:ext uri="{FF2B5EF4-FFF2-40B4-BE49-F238E27FC236}">
              <a16:creationId xmlns:a16="http://schemas.microsoft.com/office/drawing/2014/main" id="{08240427-4063-4B65-8F8B-188562C2100F}"/>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E400C7CA-6D08-4561-BFC0-0BC97905EB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1995B5B8-F74A-4A01-BBDF-D14B84ECA63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B5CD4075-C388-4BAB-95B4-62BC063216B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B5A2397C-CA69-4480-A887-843E6DC744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60BE753B-A10F-4CBD-A411-4531B1CE2D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130556</xdr:rowOff>
    </xdr:from>
    <xdr:to>
      <xdr:col>55</xdr:col>
      <xdr:colOff>50800</xdr:colOff>
      <xdr:row>86</xdr:row>
      <xdr:rowOff>60706</xdr:rowOff>
    </xdr:to>
    <xdr:sp macro="" textlink="">
      <xdr:nvSpPr>
        <xdr:cNvPr id="317" name="楕円 316">
          <a:extLst>
            <a:ext uri="{FF2B5EF4-FFF2-40B4-BE49-F238E27FC236}">
              <a16:creationId xmlns:a16="http://schemas.microsoft.com/office/drawing/2014/main" id="{1D46C138-0E28-47A3-BEB3-A877B82A08BD}"/>
            </a:ext>
          </a:extLst>
        </xdr:cNvPr>
        <xdr:cNvSpPr/>
      </xdr:nvSpPr>
      <xdr:spPr>
        <a:xfrm>
          <a:off x="104267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45483</xdr:rowOff>
    </xdr:from>
    <xdr:ext cx="469744" cy="259045"/>
    <xdr:sp macro="" textlink="">
      <xdr:nvSpPr>
        <xdr:cNvPr id="318" name="【公営住宅】&#10;一人当たり面積該当値テキスト">
          <a:extLst>
            <a:ext uri="{FF2B5EF4-FFF2-40B4-BE49-F238E27FC236}">
              <a16:creationId xmlns:a16="http://schemas.microsoft.com/office/drawing/2014/main" id="{87688D25-B38D-4077-B7FC-BF49461789BA}"/>
            </a:ext>
          </a:extLst>
        </xdr:cNvPr>
        <xdr:cNvSpPr txBox="1"/>
      </xdr:nvSpPr>
      <xdr:spPr>
        <a:xfrm>
          <a:off x="10515600" y="146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319" name="楕円 318">
          <a:extLst>
            <a:ext uri="{FF2B5EF4-FFF2-40B4-BE49-F238E27FC236}">
              <a16:creationId xmlns:a16="http://schemas.microsoft.com/office/drawing/2014/main" id="{FA4BB6A6-2DF0-4057-BD4E-4976E162D000}"/>
            </a:ext>
          </a:extLst>
        </xdr:cNvPr>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xdr:rowOff>
    </xdr:from>
    <xdr:to>
      <xdr:col>55</xdr:col>
      <xdr:colOff>0</xdr:colOff>
      <xdr:row>86</xdr:row>
      <xdr:rowOff>10668</xdr:rowOff>
    </xdr:to>
    <xdr:cxnSp macro="">
      <xdr:nvCxnSpPr>
        <xdr:cNvPr id="320" name="直線コネクタ 319">
          <a:extLst>
            <a:ext uri="{FF2B5EF4-FFF2-40B4-BE49-F238E27FC236}">
              <a16:creationId xmlns:a16="http://schemas.microsoft.com/office/drawing/2014/main" id="{7D3C53F0-83D9-4E3F-9925-C6302407F5B6}"/>
            </a:ext>
          </a:extLst>
        </xdr:cNvPr>
        <xdr:cNvCxnSpPr/>
      </xdr:nvCxnSpPr>
      <xdr:spPr>
        <a:xfrm flipV="1">
          <a:off x="9639300" y="147546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132080</xdr:rowOff>
    </xdr:from>
    <xdr:to>
      <xdr:col>46</xdr:col>
      <xdr:colOff>38100</xdr:colOff>
      <xdr:row>86</xdr:row>
      <xdr:rowOff>62230</xdr:rowOff>
    </xdr:to>
    <xdr:sp macro="" textlink="">
      <xdr:nvSpPr>
        <xdr:cNvPr id="321" name="楕円 320">
          <a:extLst>
            <a:ext uri="{FF2B5EF4-FFF2-40B4-BE49-F238E27FC236}">
              <a16:creationId xmlns:a16="http://schemas.microsoft.com/office/drawing/2014/main" id="{81071F7E-1BD4-4A85-BF25-506A2041E290}"/>
            </a:ext>
          </a:extLst>
        </xdr:cNvPr>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xdr:rowOff>
    </xdr:from>
    <xdr:to>
      <xdr:col>50</xdr:col>
      <xdr:colOff>114300</xdr:colOff>
      <xdr:row>86</xdr:row>
      <xdr:rowOff>11430</xdr:rowOff>
    </xdr:to>
    <xdr:cxnSp macro="">
      <xdr:nvCxnSpPr>
        <xdr:cNvPr id="322" name="直線コネクタ 321">
          <a:extLst>
            <a:ext uri="{FF2B5EF4-FFF2-40B4-BE49-F238E27FC236}">
              <a16:creationId xmlns:a16="http://schemas.microsoft.com/office/drawing/2014/main" id="{2036AE9D-163F-474A-9363-875EFF85F596}"/>
            </a:ext>
          </a:extLst>
        </xdr:cNvPr>
        <xdr:cNvCxnSpPr/>
      </xdr:nvCxnSpPr>
      <xdr:spPr>
        <a:xfrm flipV="1">
          <a:off x="8750300" y="147553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a:extLst>
            <a:ext uri="{FF2B5EF4-FFF2-40B4-BE49-F238E27FC236}">
              <a16:creationId xmlns:a16="http://schemas.microsoft.com/office/drawing/2014/main" id="{F4F10D29-6ACC-4AB1-B303-717C1F27C2EC}"/>
            </a:ext>
          </a:extLst>
        </xdr:cNvPr>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a:extLst>
            <a:ext uri="{FF2B5EF4-FFF2-40B4-BE49-F238E27FC236}">
              <a16:creationId xmlns:a16="http://schemas.microsoft.com/office/drawing/2014/main" id="{AF8F4341-084C-4EAC-B773-7722446B9322}"/>
            </a:ext>
          </a:extLst>
        </xdr:cNvPr>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a:extLst>
            <a:ext uri="{FF2B5EF4-FFF2-40B4-BE49-F238E27FC236}">
              <a16:creationId xmlns:a16="http://schemas.microsoft.com/office/drawing/2014/main" id="{7F814D98-96E0-4343-B4CD-E542337DC063}"/>
            </a:ext>
          </a:extLst>
        </xdr:cNvPr>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52595</xdr:rowOff>
    </xdr:from>
    <xdr:ext cx="469744" cy="259045"/>
    <xdr:sp macro="" textlink="">
      <xdr:nvSpPr>
        <xdr:cNvPr id="326" name="n_1mainValue【公営住宅】&#10;一人当たり面積">
          <a:extLst>
            <a:ext uri="{FF2B5EF4-FFF2-40B4-BE49-F238E27FC236}">
              <a16:creationId xmlns:a16="http://schemas.microsoft.com/office/drawing/2014/main" id="{60A5427B-4A73-40DC-A073-7F8E67EFE10A}"/>
            </a:ext>
          </a:extLst>
        </xdr:cNvPr>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327" name="n_2mainValue【公営住宅】&#10;一人当たり面積">
          <a:extLst>
            <a:ext uri="{FF2B5EF4-FFF2-40B4-BE49-F238E27FC236}">
              <a16:creationId xmlns:a16="http://schemas.microsoft.com/office/drawing/2014/main" id="{788C5A59-EB7A-419F-96CD-332C5186311E}"/>
            </a:ext>
          </a:extLst>
        </xdr:cNvPr>
        <xdr:cNvSpPr txBox="1"/>
      </xdr:nvSpPr>
      <xdr:spPr>
        <a:xfrm>
          <a:off x="8515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F086669B-D7BF-4831-B36D-95974E6B747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82D5B290-39F2-4A66-BF26-703BDE1BC7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FECFE75-9A33-4A4D-88F7-4CC27F5E37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F8A88413-3CB8-4CE1-BD50-DD96458B26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C2613DC1-8A85-4454-BC52-FBB52209103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3C997479-BCFD-467B-B70D-AA0B09CB9F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D4BFC467-73B6-45E4-B25D-2722F6D796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5F3A87C8-FE5F-4B3C-9DA2-D1AB5BFC5CF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24D8EDC0-7B84-4A59-BD43-4EC84029C22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F237F34B-5595-4FA9-BDFD-C18E149DFB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59AAC11-0327-480A-9ED3-B3C835B7E37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7F162B9B-B0A2-4BA5-8B73-D5D92A8682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26FA0B3D-22C5-45C4-AB13-7A8CE594ED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B432A32D-3278-438F-80EB-106296F03F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E808CD2D-44FB-4878-96C1-C02655AA63B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D76E2021-B2F9-44CA-8BB3-40046FC1BA9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0102BA9B-D4EE-4A54-8B64-143593DE1A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42381A04-5B85-424A-9AB3-E8525F8CCF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2AC49A91-FE3C-4D1C-A760-74C72285D8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15081D59-A823-41D8-B09E-ACA1BA68D66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B7DEEA32-D40B-41F4-B258-63F7F14EB2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5179AFBA-4A3D-4D20-AAB4-3F58DEB79C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EC12971E-ECB1-4708-A9E2-9AF4E2003D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9A6997DB-ED47-42C4-A2A9-DF428C25DB2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21A6A2A0-A65C-44E2-9866-C610C81348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52900113-AA69-4BAF-A2FD-20384BE4E34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a:extLst>
            <a:ext uri="{FF2B5EF4-FFF2-40B4-BE49-F238E27FC236}">
              <a16:creationId xmlns:a16="http://schemas.microsoft.com/office/drawing/2014/main" id="{D9BEF2A5-AEB1-4EAA-B7A5-CF68CB29288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a:extLst>
            <a:ext uri="{FF2B5EF4-FFF2-40B4-BE49-F238E27FC236}">
              <a16:creationId xmlns:a16="http://schemas.microsoft.com/office/drawing/2014/main" id="{BE4D9A6D-45C5-429D-A749-CBD4FE9BE66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a:extLst>
            <a:ext uri="{FF2B5EF4-FFF2-40B4-BE49-F238E27FC236}">
              <a16:creationId xmlns:a16="http://schemas.microsoft.com/office/drawing/2014/main" id="{A0A1B711-2D9F-490A-8B8D-607DD55CF11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a:extLst>
            <a:ext uri="{FF2B5EF4-FFF2-40B4-BE49-F238E27FC236}">
              <a16:creationId xmlns:a16="http://schemas.microsoft.com/office/drawing/2014/main" id="{C41459FC-3D20-430E-91DE-D41E19791AF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a:extLst>
            <a:ext uri="{FF2B5EF4-FFF2-40B4-BE49-F238E27FC236}">
              <a16:creationId xmlns:a16="http://schemas.microsoft.com/office/drawing/2014/main" id="{E04EF5F5-A9E4-4EC1-A7DF-B5F0A60B0E7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a:extLst>
            <a:ext uri="{FF2B5EF4-FFF2-40B4-BE49-F238E27FC236}">
              <a16:creationId xmlns:a16="http://schemas.microsoft.com/office/drawing/2014/main" id="{565D5D62-A150-456C-8DFE-2FB350A9FFC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a:extLst>
            <a:ext uri="{FF2B5EF4-FFF2-40B4-BE49-F238E27FC236}">
              <a16:creationId xmlns:a16="http://schemas.microsoft.com/office/drawing/2014/main" id="{DB1C8B6F-4CD9-464D-A2CB-CE804952E6D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a:extLst>
            <a:ext uri="{FF2B5EF4-FFF2-40B4-BE49-F238E27FC236}">
              <a16:creationId xmlns:a16="http://schemas.microsoft.com/office/drawing/2014/main" id="{6C4AB2AF-FFEB-429C-B23B-B74758CFE06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a:extLst>
            <a:ext uri="{FF2B5EF4-FFF2-40B4-BE49-F238E27FC236}">
              <a16:creationId xmlns:a16="http://schemas.microsoft.com/office/drawing/2014/main" id="{A5AD64D7-93E9-4BB4-97B7-2F0EE409823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a:extLst>
            <a:ext uri="{FF2B5EF4-FFF2-40B4-BE49-F238E27FC236}">
              <a16:creationId xmlns:a16="http://schemas.microsoft.com/office/drawing/2014/main" id="{7AC81AE3-DB9B-4AAF-8D46-91637E4C978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a:extLst>
            <a:ext uri="{FF2B5EF4-FFF2-40B4-BE49-F238E27FC236}">
              <a16:creationId xmlns:a16="http://schemas.microsoft.com/office/drawing/2014/main" id="{C8D17CE5-17C0-4C9C-9A90-B954F9717C2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13B41112-5F39-401A-82AB-725FA985CCF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id="{0D8FE719-E4BA-4480-A3DD-02A9B35CC62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E28677D2-E868-470F-A8D6-29F4910BDC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a:extLst>
            <a:ext uri="{FF2B5EF4-FFF2-40B4-BE49-F238E27FC236}">
              <a16:creationId xmlns:a16="http://schemas.microsoft.com/office/drawing/2014/main" id="{8AA394EE-8221-459E-BC2E-00D215E54F56}"/>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a:extLst>
            <a:ext uri="{FF2B5EF4-FFF2-40B4-BE49-F238E27FC236}">
              <a16:creationId xmlns:a16="http://schemas.microsoft.com/office/drawing/2014/main" id="{99CAEE9D-E747-42CC-B2A8-B9B341FEEB3E}"/>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a:extLst>
            <a:ext uri="{FF2B5EF4-FFF2-40B4-BE49-F238E27FC236}">
              <a16:creationId xmlns:a16="http://schemas.microsoft.com/office/drawing/2014/main" id="{A2D43F33-8585-4605-8FF0-CDD8AF5630EF}"/>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a:extLst>
            <a:ext uri="{FF2B5EF4-FFF2-40B4-BE49-F238E27FC236}">
              <a16:creationId xmlns:a16="http://schemas.microsoft.com/office/drawing/2014/main" id="{EBA107A2-4E72-4AB6-B6CE-048266ECAC92}"/>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a:extLst>
            <a:ext uri="{FF2B5EF4-FFF2-40B4-BE49-F238E27FC236}">
              <a16:creationId xmlns:a16="http://schemas.microsoft.com/office/drawing/2014/main" id="{51040146-4F4A-45E8-9073-00EFFEA2566A}"/>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58512785-C25F-4C17-9BAE-5017B6B05D9D}"/>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a:extLst>
            <a:ext uri="{FF2B5EF4-FFF2-40B4-BE49-F238E27FC236}">
              <a16:creationId xmlns:a16="http://schemas.microsoft.com/office/drawing/2014/main" id="{6CB98F1C-9ED2-4BB6-A996-44B122D6A0B9}"/>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a:extLst>
            <a:ext uri="{FF2B5EF4-FFF2-40B4-BE49-F238E27FC236}">
              <a16:creationId xmlns:a16="http://schemas.microsoft.com/office/drawing/2014/main" id="{BCDD8A7C-E692-4273-A216-AF225E5EA71E}"/>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a:extLst>
            <a:ext uri="{FF2B5EF4-FFF2-40B4-BE49-F238E27FC236}">
              <a16:creationId xmlns:a16="http://schemas.microsoft.com/office/drawing/2014/main" id="{94A97456-325D-4C7E-B563-F443866E6DFF}"/>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a:extLst>
            <a:ext uri="{FF2B5EF4-FFF2-40B4-BE49-F238E27FC236}">
              <a16:creationId xmlns:a16="http://schemas.microsoft.com/office/drawing/2014/main" id="{A5C0FFE1-07A4-416E-9D49-5D677BFF1098}"/>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560F40EC-1004-44FE-B963-CB474DF72C3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921662AC-6D2C-461E-A263-E42AACA5EB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B2199CC8-392A-4FE0-B37A-88DA03207A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705592AD-E11C-4B95-B8C3-D624E840A9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B2A4FA0B-E16A-4858-AF9F-C9C6A80522D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149225</xdr:rowOff>
    </xdr:from>
    <xdr:to>
      <xdr:col>76</xdr:col>
      <xdr:colOff>165100</xdr:colOff>
      <xdr:row>34</xdr:row>
      <xdr:rowOff>79375</xdr:rowOff>
    </xdr:to>
    <xdr:sp macro="" textlink="">
      <xdr:nvSpPr>
        <xdr:cNvPr id="383" name="楕円 382">
          <a:extLst>
            <a:ext uri="{FF2B5EF4-FFF2-40B4-BE49-F238E27FC236}">
              <a16:creationId xmlns:a16="http://schemas.microsoft.com/office/drawing/2014/main" id="{60DED363-7A3A-45E1-9AF0-9552C7A2F05D}"/>
            </a:ext>
          </a:extLst>
        </xdr:cNvPr>
        <xdr:cNvSpPr/>
      </xdr:nvSpPr>
      <xdr:spPr>
        <a:xfrm>
          <a:off x="14541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23512</xdr:rowOff>
    </xdr:from>
    <xdr:ext cx="405111" cy="259045"/>
    <xdr:sp macro="" textlink="">
      <xdr:nvSpPr>
        <xdr:cNvPr id="384" name="n_1aveValue【認定こども園・幼稚園・保育所】&#10;有形固定資産減価償却率">
          <a:extLst>
            <a:ext uri="{FF2B5EF4-FFF2-40B4-BE49-F238E27FC236}">
              <a16:creationId xmlns:a16="http://schemas.microsoft.com/office/drawing/2014/main" id="{1E162D88-BFBE-4EF3-A41C-F5F60E04C2D5}"/>
            </a:ext>
          </a:extLst>
        </xdr:cNvPr>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85" name="n_2aveValue【認定こども園・幼稚園・保育所】&#10;有形固定資産減価償却率">
          <a:extLst>
            <a:ext uri="{FF2B5EF4-FFF2-40B4-BE49-F238E27FC236}">
              <a16:creationId xmlns:a16="http://schemas.microsoft.com/office/drawing/2014/main" id="{A49F389E-1637-4D26-80EE-DCB7FC456AD3}"/>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86" name="n_3aveValue【認定こども園・幼稚園・保育所】&#10;有形固定資産減価償却率">
          <a:extLst>
            <a:ext uri="{FF2B5EF4-FFF2-40B4-BE49-F238E27FC236}">
              <a16:creationId xmlns:a16="http://schemas.microsoft.com/office/drawing/2014/main" id="{A4CAF140-9D81-49E0-89CF-A74A6CA0E711}"/>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95902</xdr:rowOff>
    </xdr:from>
    <xdr:ext cx="405111" cy="259045"/>
    <xdr:sp macro="" textlink="">
      <xdr:nvSpPr>
        <xdr:cNvPr id="387" name="n_2mainValue【認定こども園・幼稚園・保育所】&#10;有形固定資産減価償却率">
          <a:extLst>
            <a:ext uri="{FF2B5EF4-FFF2-40B4-BE49-F238E27FC236}">
              <a16:creationId xmlns:a16="http://schemas.microsoft.com/office/drawing/2014/main" id="{791EC81E-3439-40EE-BB8A-DC24758467A5}"/>
            </a:ext>
          </a:extLst>
        </xdr:cNvPr>
        <xdr:cNvSpPr txBox="1"/>
      </xdr:nvSpPr>
      <xdr:spPr>
        <a:xfrm>
          <a:off x="14389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a:extLst>
            <a:ext uri="{FF2B5EF4-FFF2-40B4-BE49-F238E27FC236}">
              <a16:creationId xmlns:a16="http://schemas.microsoft.com/office/drawing/2014/main" id="{AE48846E-B6AF-4467-8B92-B267FC347C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a:extLst>
            <a:ext uri="{FF2B5EF4-FFF2-40B4-BE49-F238E27FC236}">
              <a16:creationId xmlns:a16="http://schemas.microsoft.com/office/drawing/2014/main" id="{C2F752F3-C63B-403A-871C-094DAC19CA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a:extLst>
            <a:ext uri="{FF2B5EF4-FFF2-40B4-BE49-F238E27FC236}">
              <a16:creationId xmlns:a16="http://schemas.microsoft.com/office/drawing/2014/main" id="{E702DD8E-3D8D-456A-9EE3-3B8EA7E4BE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a:extLst>
            <a:ext uri="{FF2B5EF4-FFF2-40B4-BE49-F238E27FC236}">
              <a16:creationId xmlns:a16="http://schemas.microsoft.com/office/drawing/2014/main" id="{7514824C-57E6-41A5-A990-025E9D253ED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a:extLst>
            <a:ext uri="{FF2B5EF4-FFF2-40B4-BE49-F238E27FC236}">
              <a16:creationId xmlns:a16="http://schemas.microsoft.com/office/drawing/2014/main" id="{60CD54A4-541E-4CF9-857B-66634AF45A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a:extLst>
            <a:ext uri="{FF2B5EF4-FFF2-40B4-BE49-F238E27FC236}">
              <a16:creationId xmlns:a16="http://schemas.microsoft.com/office/drawing/2014/main" id="{74C4FE56-689D-4AE1-A247-EBC01283D25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a:extLst>
            <a:ext uri="{FF2B5EF4-FFF2-40B4-BE49-F238E27FC236}">
              <a16:creationId xmlns:a16="http://schemas.microsoft.com/office/drawing/2014/main" id="{2EB231A0-F5DA-42C1-BDA1-32E6AC7AA9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a:extLst>
            <a:ext uri="{FF2B5EF4-FFF2-40B4-BE49-F238E27FC236}">
              <a16:creationId xmlns:a16="http://schemas.microsoft.com/office/drawing/2014/main" id="{B9AA9DA8-6F92-4640-A8F1-3AACA398CE3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a:extLst>
            <a:ext uri="{FF2B5EF4-FFF2-40B4-BE49-F238E27FC236}">
              <a16:creationId xmlns:a16="http://schemas.microsoft.com/office/drawing/2014/main" id="{6711F8BE-1C54-4D4A-B09A-16AFEB389F9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a:extLst>
            <a:ext uri="{FF2B5EF4-FFF2-40B4-BE49-F238E27FC236}">
              <a16:creationId xmlns:a16="http://schemas.microsoft.com/office/drawing/2014/main" id="{733A0934-9977-49DB-92D0-C6503CBB78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8" name="直線コネクタ 397">
          <a:extLst>
            <a:ext uri="{FF2B5EF4-FFF2-40B4-BE49-F238E27FC236}">
              <a16:creationId xmlns:a16="http://schemas.microsoft.com/office/drawing/2014/main" id="{68DDD6B1-523E-417C-8FF5-324183C6AF3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08B48B70-AE37-41A9-A531-7466D0166A2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0" name="直線コネクタ 399">
          <a:extLst>
            <a:ext uri="{FF2B5EF4-FFF2-40B4-BE49-F238E27FC236}">
              <a16:creationId xmlns:a16="http://schemas.microsoft.com/office/drawing/2014/main" id="{6562B35B-5B09-4B85-B2BE-B6703FCD199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1" name="テキスト ボックス 400">
          <a:extLst>
            <a:ext uri="{FF2B5EF4-FFF2-40B4-BE49-F238E27FC236}">
              <a16:creationId xmlns:a16="http://schemas.microsoft.com/office/drawing/2014/main" id="{C3AB7402-99E8-4516-9866-71E1268CBD2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2" name="直線コネクタ 401">
          <a:extLst>
            <a:ext uri="{FF2B5EF4-FFF2-40B4-BE49-F238E27FC236}">
              <a16:creationId xmlns:a16="http://schemas.microsoft.com/office/drawing/2014/main" id="{0FD48E31-9153-4E6D-B33C-6658D9B0E70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3" name="テキスト ボックス 402">
          <a:extLst>
            <a:ext uri="{FF2B5EF4-FFF2-40B4-BE49-F238E27FC236}">
              <a16:creationId xmlns:a16="http://schemas.microsoft.com/office/drawing/2014/main" id="{E39B4B76-683D-4E94-AE03-A0BC7E49DAD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4" name="直線コネクタ 403">
          <a:extLst>
            <a:ext uri="{FF2B5EF4-FFF2-40B4-BE49-F238E27FC236}">
              <a16:creationId xmlns:a16="http://schemas.microsoft.com/office/drawing/2014/main" id="{432A555E-CCD0-485F-B4D1-BEFCABDA1CE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5" name="テキスト ボックス 404">
          <a:extLst>
            <a:ext uri="{FF2B5EF4-FFF2-40B4-BE49-F238E27FC236}">
              <a16:creationId xmlns:a16="http://schemas.microsoft.com/office/drawing/2014/main" id="{C18AD45B-F976-4E38-8BC1-97758135239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6" name="直線コネクタ 405">
          <a:extLst>
            <a:ext uri="{FF2B5EF4-FFF2-40B4-BE49-F238E27FC236}">
              <a16:creationId xmlns:a16="http://schemas.microsoft.com/office/drawing/2014/main" id="{929B145E-E986-4841-8D88-4553CD3FEE6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7" name="テキスト ボックス 406">
          <a:extLst>
            <a:ext uri="{FF2B5EF4-FFF2-40B4-BE49-F238E27FC236}">
              <a16:creationId xmlns:a16="http://schemas.microsoft.com/office/drawing/2014/main" id="{ACE3ECE5-741D-4CA6-A02B-690D2D0DD373}"/>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a:extLst>
            <a:ext uri="{FF2B5EF4-FFF2-40B4-BE49-F238E27FC236}">
              <a16:creationId xmlns:a16="http://schemas.microsoft.com/office/drawing/2014/main" id="{13132AED-45CE-433F-912D-B84CA858F74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2E144F1B-9F48-4F70-88C5-F4DABB0DE56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a:extLst>
            <a:ext uri="{FF2B5EF4-FFF2-40B4-BE49-F238E27FC236}">
              <a16:creationId xmlns:a16="http://schemas.microsoft.com/office/drawing/2014/main" id="{102B7C2D-1890-4EAA-B09F-3321027E84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1" name="直線コネクタ 410">
          <a:extLst>
            <a:ext uri="{FF2B5EF4-FFF2-40B4-BE49-F238E27FC236}">
              <a16:creationId xmlns:a16="http://schemas.microsoft.com/office/drawing/2014/main" id="{4F56D148-AC22-405C-8739-50A48C435E80}"/>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2" name="【認定こども園・幼稚園・保育所】&#10;一人当たり面積最小値テキスト">
          <a:extLst>
            <a:ext uri="{FF2B5EF4-FFF2-40B4-BE49-F238E27FC236}">
              <a16:creationId xmlns:a16="http://schemas.microsoft.com/office/drawing/2014/main" id="{096437DE-9026-4EEE-AADC-748ED7E46D74}"/>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3" name="直線コネクタ 412">
          <a:extLst>
            <a:ext uri="{FF2B5EF4-FFF2-40B4-BE49-F238E27FC236}">
              <a16:creationId xmlns:a16="http://schemas.microsoft.com/office/drawing/2014/main" id="{C4EFE6A4-50CA-45A8-BDC2-A480E8B58332}"/>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14" name="【認定こども園・幼稚園・保育所】&#10;一人当たり面積最大値テキスト">
          <a:extLst>
            <a:ext uri="{FF2B5EF4-FFF2-40B4-BE49-F238E27FC236}">
              <a16:creationId xmlns:a16="http://schemas.microsoft.com/office/drawing/2014/main" id="{CE04CAE1-9C89-443E-87F3-783241260BBA}"/>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15" name="直線コネクタ 414">
          <a:extLst>
            <a:ext uri="{FF2B5EF4-FFF2-40B4-BE49-F238E27FC236}">
              <a16:creationId xmlns:a16="http://schemas.microsoft.com/office/drawing/2014/main" id="{3BC5B54F-726B-4C84-823D-BA1A3C249B9E}"/>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16" name="【認定こども園・幼稚園・保育所】&#10;一人当たり面積平均値テキスト">
          <a:extLst>
            <a:ext uri="{FF2B5EF4-FFF2-40B4-BE49-F238E27FC236}">
              <a16:creationId xmlns:a16="http://schemas.microsoft.com/office/drawing/2014/main" id="{7BECE195-C7B2-4D9A-AEA2-1877361EA0BB}"/>
            </a:ext>
          </a:extLst>
        </xdr:cNvPr>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17" name="フローチャート: 判断 416">
          <a:extLst>
            <a:ext uri="{FF2B5EF4-FFF2-40B4-BE49-F238E27FC236}">
              <a16:creationId xmlns:a16="http://schemas.microsoft.com/office/drawing/2014/main" id="{14E821AE-81BA-4E40-9A1E-B48615E7A1BD}"/>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18" name="フローチャート: 判断 417">
          <a:extLst>
            <a:ext uri="{FF2B5EF4-FFF2-40B4-BE49-F238E27FC236}">
              <a16:creationId xmlns:a16="http://schemas.microsoft.com/office/drawing/2014/main" id="{8D27A005-7894-4C8D-AEE8-319D331834CA}"/>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19" name="フローチャート: 判断 418">
          <a:extLst>
            <a:ext uri="{FF2B5EF4-FFF2-40B4-BE49-F238E27FC236}">
              <a16:creationId xmlns:a16="http://schemas.microsoft.com/office/drawing/2014/main" id="{5D55CD88-E912-4E65-9CF9-6B67669546BD}"/>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0" name="フローチャート: 判断 419">
          <a:extLst>
            <a:ext uri="{FF2B5EF4-FFF2-40B4-BE49-F238E27FC236}">
              <a16:creationId xmlns:a16="http://schemas.microsoft.com/office/drawing/2014/main" id="{AAC5A3BD-B9DE-45EA-BCFE-8E4897D9046D}"/>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46203E98-C262-45C4-AD66-96366193A98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D9DF8555-41CF-4C22-B579-BFCD5E0CC88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58894F3F-EBDA-4437-AE6A-A41E69441B8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843AA9E9-EA37-43FC-90F0-73B954A247A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E6981A18-C125-45FB-B540-49A38B7B87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116840</xdr:rowOff>
    </xdr:from>
    <xdr:to>
      <xdr:col>107</xdr:col>
      <xdr:colOff>101600</xdr:colOff>
      <xdr:row>42</xdr:row>
      <xdr:rowOff>46990</xdr:rowOff>
    </xdr:to>
    <xdr:sp macro="" textlink="">
      <xdr:nvSpPr>
        <xdr:cNvPr id="426" name="楕円 425">
          <a:extLst>
            <a:ext uri="{FF2B5EF4-FFF2-40B4-BE49-F238E27FC236}">
              <a16:creationId xmlns:a16="http://schemas.microsoft.com/office/drawing/2014/main" id="{375B188D-6C13-4AC0-A8EA-4F6B7F12F9EF}"/>
            </a:ext>
          </a:extLst>
        </xdr:cNvPr>
        <xdr:cNvSpPr/>
      </xdr:nvSpPr>
      <xdr:spPr>
        <a:xfrm>
          <a:off x="20383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40657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71DA09E5-1EE9-416F-9239-A9443B49A672}"/>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BDC687DA-54F6-4493-BD2A-0F3214701D56}"/>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29" name="n_3aveValue【認定こども園・幼稚園・保育所】&#10;一人当たり面積">
          <a:extLst>
            <a:ext uri="{FF2B5EF4-FFF2-40B4-BE49-F238E27FC236}">
              <a16:creationId xmlns:a16="http://schemas.microsoft.com/office/drawing/2014/main" id="{118B6A39-3143-4EAA-ADB9-DFE882B95593}"/>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38117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80AA28AA-2C42-46CF-84E8-64BF98501BBD}"/>
            </a:ext>
          </a:extLst>
        </xdr:cNvPr>
        <xdr:cNvSpPr txBox="1"/>
      </xdr:nvSpPr>
      <xdr:spPr>
        <a:xfrm>
          <a:off x="20199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2093C6F8-6A21-48BF-A4C4-C2DC7DA36F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CAE4E2C8-DA93-495B-B40C-7C56E93E29F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706E7D73-6B2D-448D-8048-8F14D8BDE5B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DDB66D38-1357-427E-9C80-F5C63273EC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9A0411DE-C4C3-443D-8E1C-1642569938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BC8F356B-7C70-4AF3-91B0-94290B0D4E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976827CE-CD35-43F1-ABA7-9BC55304AE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E05F9453-7869-4314-BD5F-7203A3D47E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F6E12D76-1D32-4A26-B221-8FF6AA20CF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B361B317-177F-4659-8177-3C1BD46952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a:extLst>
            <a:ext uri="{FF2B5EF4-FFF2-40B4-BE49-F238E27FC236}">
              <a16:creationId xmlns:a16="http://schemas.microsoft.com/office/drawing/2014/main" id="{39F6B898-E7CE-43CF-894B-FE5E9135BA1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a:extLst>
            <a:ext uri="{FF2B5EF4-FFF2-40B4-BE49-F238E27FC236}">
              <a16:creationId xmlns:a16="http://schemas.microsoft.com/office/drawing/2014/main" id="{FA1DFF75-5C2F-4E45-A1E6-B1D03F2D24E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a:extLst>
            <a:ext uri="{FF2B5EF4-FFF2-40B4-BE49-F238E27FC236}">
              <a16:creationId xmlns:a16="http://schemas.microsoft.com/office/drawing/2014/main" id="{A51A9EE1-95B6-4F06-BFAE-29B8BE2CB50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a:extLst>
            <a:ext uri="{FF2B5EF4-FFF2-40B4-BE49-F238E27FC236}">
              <a16:creationId xmlns:a16="http://schemas.microsoft.com/office/drawing/2014/main" id="{4E9B8D3D-5792-4463-9997-5B1AEA0106B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a:extLst>
            <a:ext uri="{FF2B5EF4-FFF2-40B4-BE49-F238E27FC236}">
              <a16:creationId xmlns:a16="http://schemas.microsoft.com/office/drawing/2014/main" id="{0E179F19-8195-4629-B6F7-1C7AA3ABD4B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a:extLst>
            <a:ext uri="{FF2B5EF4-FFF2-40B4-BE49-F238E27FC236}">
              <a16:creationId xmlns:a16="http://schemas.microsoft.com/office/drawing/2014/main" id="{A9FE27DC-0E84-4C29-AFED-21A963D533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a:extLst>
            <a:ext uri="{FF2B5EF4-FFF2-40B4-BE49-F238E27FC236}">
              <a16:creationId xmlns:a16="http://schemas.microsoft.com/office/drawing/2014/main" id="{5EE5AE23-AE26-42C2-8B95-7BF5CE27BFC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a:extLst>
            <a:ext uri="{FF2B5EF4-FFF2-40B4-BE49-F238E27FC236}">
              <a16:creationId xmlns:a16="http://schemas.microsoft.com/office/drawing/2014/main" id="{3DDE88BB-2103-4313-89A2-70E85D154C5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a:extLst>
            <a:ext uri="{FF2B5EF4-FFF2-40B4-BE49-F238E27FC236}">
              <a16:creationId xmlns:a16="http://schemas.microsoft.com/office/drawing/2014/main" id="{47D0B49B-A9F1-4053-9F5F-71CD43011A0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a:extLst>
            <a:ext uri="{FF2B5EF4-FFF2-40B4-BE49-F238E27FC236}">
              <a16:creationId xmlns:a16="http://schemas.microsoft.com/office/drawing/2014/main" id="{0FCA0A57-7F9F-41B6-8E1B-3F4C92C65C1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a:extLst>
            <a:ext uri="{FF2B5EF4-FFF2-40B4-BE49-F238E27FC236}">
              <a16:creationId xmlns:a16="http://schemas.microsoft.com/office/drawing/2014/main" id="{C759E2AB-AA9D-4F07-926C-9497628B94F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a:extLst>
            <a:ext uri="{FF2B5EF4-FFF2-40B4-BE49-F238E27FC236}">
              <a16:creationId xmlns:a16="http://schemas.microsoft.com/office/drawing/2014/main" id="{0060F7D8-8F09-4E0D-96AF-439FB684AC6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a:extLst>
            <a:ext uri="{FF2B5EF4-FFF2-40B4-BE49-F238E27FC236}">
              <a16:creationId xmlns:a16="http://schemas.microsoft.com/office/drawing/2014/main" id="{236A8297-14B3-42D2-99DB-1632C525792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a:extLst>
            <a:ext uri="{FF2B5EF4-FFF2-40B4-BE49-F238E27FC236}">
              <a16:creationId xmlns:a16="http://schemas.microsoft.com/office/drawing/2014/main" id="{A6FE62EC-D539-41D0-A44D-CB5A41F50CC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5" name="テキスト ボックス 454">
          <a:extLst>
            <a:ext uri="{FF2B5EF4-FFF2-40B4-BE49-F238E27FC236}">
              <a16:creationId xmlns:a16="http://schemas.microsoft.com/office/drawing/2014/main" id="{94F18DD7-C3B6-4A59-8961-84845F4D3BA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a:extLst>
            <a:ext uri="{FF2B5EF4-FFF2-40B4-BE49-F238E27FC236}">
              <a16:creationId xmlns:a16="http://schemas.microsoft.com/office/drawing/2014/main" id="{18FAEFA2-DA65-45F5-8F7B-9E32848023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57" name="直線コネクタ 456">
          <a:extLst>
            <a:ext uri="{FF2B5EF4-FFF2-40B4-BE49-F238E27FC236}">
              <a16:creationId xmlns:a16="http://schemas.microsoft.com/office/drawing/2014/main" id="{389F356C-0DE5-4117-8000-45A259B08D07}"/>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58" name="【学校施設】&#10;有形固定資産減価償却率最小値テキスト">
          <a:extLst>
            <a:ext uri="{FF2B5EF4-FFF2-40B4-BE49-F238E27FC236}">
              <a16:creationId xmlns:a16="http://schemas.microsoft.com/office/drawing/2014/main" id="{61C32285-98D5-4E66-A63F-CF07ADBA6AF3}"/>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59" name="直線コネクタ 458">
          <a:extLst>
            <a:ext uri="{FF2B5EF4-FFF2-40B4-BE49-F238E27FC236}">
              <a16:creationId xmlns:a16="http://schemas.microsoft.com/office/drawing/2014/main" id="{DCE19223-CA29-4D76-A809-F4823248A14B}"/>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60" name="【学校施設】&#10;有形固定資産減価償却率最大値テキスト">
          <a:extLst>
            <a:ext uri="{FF2B5EF4-FFF2-40B4-BE49-F238E27FC236}">
              <a16:creationId xmlns:a16="http://schemas.microsoft.com/office/drawing/2014/main" id="{4BD92E6B-3CB0-4451-BD4C-091495A01958}"/>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61" name="直線コネクタ 460">
          <a:extLst>
            <a:ext uri="{FF2B5EF4-FFF2-40B4-BE49-F238E27FC236}">
              <a16:creationId xmlns:a16="http://schemas.microsoft.com/office/drawing/2014/main" id="{3C63E69B-B7F8-46A1-A847-B6F623E6CD36}"/>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62" name="【学校施設】&#10;有形固定資産減価償却率平均値テキスト">
          <a:extLst>
            <a:ext uri="{FF2B5EF4-FFF2-40B4-BE49-F238E27FC236}">
              <a16:creationId xmlns:a16="http://schemas.microsoft.com/office/drawing/2014/main" id="{04CD3854-E0AF-4C16-B07D-792C2202612D}"/>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63" name="フローチャート: 判断 462">
          <a:extLst>
            <a:ext uri="{FF2B5EF4-FFF2-40B4-BE49-F238E27FC236}">
              <a16:creationId xmlns:a16="http://schemas.microsoft.com/office/drawing/2014/main" id="{639F6423-B9F4-4ED8-AB93-A3A3667AF08F}"/>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64" name="フローチャート: 判断 463">
          <a:extLst>
            <a:ext uri="{FF2B5EF4-FFF2-40B4-BE49-F238E27FC236}">
              <a16:creationId xmlns:a16="http://schemas.microsoft.com/office/drawing/2014/main" id="{E5B80D60-E1A7-46FC-8B03-F8DC0E5D663F}"/>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65" name="フローチャート: 判断 464">
          <a:extLst>
            <a:ext uri="{FF2B5EF4-FFF2-40B4-BE49-F238E27FC236}">
              <a16:creationId xmlns:a16="http://schemas.microsoft.com/office/drawing/2014/main" id="{CE2C37F5-C905-42BB-AD67-201116E27D79}"/>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66" name="フローチャート: 判断 465">
          <a:extLst>
            <a:ext uri="{FF2B5EF4-FFF2-40B4-BE49-F238E27FC236}">
              <a16:creationId xmlns:a16="http://schemas.microsoft.com/office/drawing/2014/main" id="{B68C37F2-4435-47C9-8EF7-A1E2E0D8B40C}"/>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F6E45194-E9C7-498A-AEAF-8F0BA2ACD2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E3B79EDD-3B41-4A05-8B29-A39A1904CA5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7DB70DBC-4A60-4D30-9790-DDEFEEBD2E4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C8E44D72-6E7F-4924-B547-1E60F2C7287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DD3DBA4D-1C35-44C2-8AF6-809742A051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72" name="楕円 471">
          <a:extLst>
            <a:ext uri="{FF2B5EF4-FFF2-40B4-BE49-F238E27FC236}">
              <a16:creationId xmlns:a16="http://schemas.microsoft.com/office/drawing/2014/main" id="{C733EC13-2486-4EC0-9A0F-C44D8E7588A9}"/>
            </a:ext>
          </a:extLst>
        </xdr:cNvPr>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473" name="【学校施設】&#10;有形固定資産減価償却率該当値テキスト">
          <a:extLst>
            <a:ext uri="{FF2B5EF4-FFF2-40B4-BE49-F238E27FC236}">
              <a16:creationId xmlns:a16="http://schemas.microsoft.com/office/drawing/2014/main" id="{6D2C41D8-699E-4DBB-9CE9-9FE45C2C9747}"/>
            </a:ext>
          </a:extLst>
        </xdr:cNvPr>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474" name="楕円 473">
          <a:extLst>
            <a:ext uri="{FF2B5EF4-FFF2-40B4-BE49-F238E27FC236}">
              <a16:creationId xmlns:a16="http://schemas.microsoft.com/office/drawing/2014/main" id="{F9760018-2438-472E-BBA5-F24E69EB7955}"/>
            </a:ext>
          </a:extLst>
        </xdr:cNvPr>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50619</xdr:rowOff>
    </xdr:to>
    <xdr:cxnSp macro="">
      <xdr:nvCxnSpPr>
        <xdr:cNvPr id="475" name="直線コネクタ 474">
          <a:extLst>
            <a:ext uri="{FF2B5EF4-FFF2-40B4-BE49-F238E27FC236}">
              <a16:creationId xmlns:a16="http://schemas.microsoft.com/office/drawing/2014/main" id="{07927F8F-ACA8-4BF7-8CCE-19A9A6606689}"/>
            </a:ext>
          </a:extLst>
        </xdr:cNvPr>
        <xdr:cNvCxnSpPr/>
      </xdr:nvCxnSpPr>
      <xdr:spPr>
        <a:xfrm flipV="1">
          <a:off x="15481300" y="101269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476" name="楕円 475">
          <a:extLst>
            <a:ext uri="{FF2B5EF4-FFF2-40B4-BE49-F238E27FC236}">
              <a16:creationId xmlns:a16="http://schemas.microsoft.com/office/drawing/2014/main" id="{09F52364-E278-4051-B40D-57821689A45C}"/>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50619</xdr:rowOff>
    </xdr:from>
    <xdr:to>
      <xdr:col>81</xdr:col>
      <xdr:colOff>50800</xdr:colOff>
      <xdr:row>59</xdr:row>
      <xdr:rowOff>125730</xdr:rowOff>
    </xdr:to>
    <xdr:cxnSp macro="">
      <xdr:nvCxnSpPr>
        <xdr:cNvPr id="477" name="直線コネクタ 476">
          <a:extLst>
            <a:ext uri="{FF2B5EF4-FFF2-40B4-BE49-F238E27FC236}">
              <a16:creationId xmlns:a16="http://schemas.microsoft.com/office/drawing/2014/main" id="{D2138C1D-CD44-4FFE-AAEA-DAE661E2EA24}"/>
            </a:ext>
          </a:extLst>
        </xdr:cNvPr>
        <xdr:cNvCxnSpPr/>
      </xdr:nvCxnSpPr>
      <xdr:spPr>
        <a:xfrm flipV="1">
          <a:off x="14592300" y="101661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78" name="n_1aveValue【学校施設】&#10;有形固定資産減価償却率">
          <a:extLst>
            <a:ext uri="{FF2B5EF4-FFF2-40B4-BE49-F238E27FC236}">
              <a16:creationId xmlns:a16="http://schemas.microsoft.com/office/drawing/2014/main" id="{1A45C7C2-C3E2-4223-9176-D1EDAA6CED12}"/>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79" name="n_2aveValue【学校施設】&#10;有形固定資産減価償却率">
          <a:extLst>
            <a:ext uri="{FF2B5EF4-FFF2-40B4-BE49-F238E27FC236}">
              <a16:creationId xmlns:a16="http://schemas.microsoft.com/office/drawing/2014/main" id="{1FD36A78-F5CF-4EB8-B378-FA51ED38F1AD}"/>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80" name="n_3aveValue【学校施設】&#10;有形固定資産減価償却率">
          <a:extLst>
            <a:ext uri="{FF2B5EF4-FFF2-40B4-BE49-F238E27FC236}">
              <a16:creationId xmlns:a16="http://schemas.microsoft.com/office/drawing/2014/main" id="{9FC626D2-76C1-476F-AE05-8EB23EE5861D}"/>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117946</xdr:rowOff>
    </xdr:from>
    <xdr:ext cx="405111" cy="259045"/>
    <xdr:sp macro="" textlink="">
      <xdr:nvSpPr>
        <xdr:cNvPr id="481" name="n_1mainValue【学校施設】&#10;有形固定資産減価償却率">
          <a:extLst>
            <a:ext uri="{FF2B5EF4-FFF2-40B4-BE49-F238E27FC236}">
              <a16:creationId xmlns:a16="http://schemas.microsoft.com/office/drawing/2014/main" id="{F535ADC6-E2B3-4B37-8AB8-1DA6DD380CC5}"/>
            </a:ext>
          </a:extLst>
        </xdr:cNvPr>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482" name="n_2mainValue【学校施設】&#10;有形固定資産減価償却率">
          <a:extLst>
            <a:ext uri="{FF2B5EF4-FFF2-40B4-BE49-F238E27FC236}">
              <a16:creationId xmlns:a16="http://schemas.microsoft.com/office/drawing/2014/main" id="{E7B8D4D0-D5D1-4C2E-B190-60A102942345}"/>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a:extLst>
            <a:ext uri="{FF2B5EF4-FFF2-40B4-BE49-F238E27FC236}">
              <a16:creationId xmlns:a16="http://schemas.microsoft.com/office/drawing/2014/main" id="{50D43719-46A9-4877-B969-3F68EAE50FF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a:extLst>
            <a:ext uri="{FF2B5EF4-FFF2-40B4-BE49-F238E27FC236}">
              <a16:creationId xmlns:a16="http://schemas.microsoft.com/office/drawing/2014/main" id="{01BD9706-9C4A-40F6-9B99-F758E064DF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a:extLst>
            <a:ext uri="{FF2B5EF4-FFF2-40B4-BE49-F238E27FC236}">
              <a16:creationId xmlns:a16="http://schemas.microsoft.com/office/drawing/2014/main" id="{7598A82C-E14D-4571-A8E1-0FD0012E5D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a:extLst>
            <a:ext uri="{FF2B5EF4-FFF2-40B4-BE49-F238E27FC236}">
              <a16:creationId xmlns:a16="http://schemas.microsoft.com/office/drawing/2014/main" id="{742E08A5-B0CA-4CE2-B991-6CB3E234F4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a:extLst>
            <a:ext uri="{FF2B5EF4-FFF2-40B4-BE49-F238E27FC236}">
              <a16:creationId xmlns:a16="http://schemas.microsoft.com/office/drawing/2014/main" id="{EE30CD45-643A-4B7A-9EDB-19409F2B7C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a:extLst>
            <a:ext uri="{FF2B5EF4-FFF2-40B4-BE49-F238E27FC236}">
              <a16:creationId xmlns:a16="http://schemas.microsoft.com/office/drawing/2014/main" id="{E571BBF6-D31B-437C-BDF1-F63D9D3ABD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a:extLst>
            <a:ext uri="{FF2B5EF4-FFF2-40B4-BE49-F238E27FC236}">
              <a16:creationId xmlns:a16="http://schemas.microsoft.com/office/drawing/2014/main" id="{46D9D992-D71F-40B5-BAF0-D54A3FA62C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a:extLst>
            <a:ext uri="{FF2B5EF4-FFF2-40B4-BE49-F238E27FC236}">
              <a16:creationId xmlns:a16="http://schemas.microsoft.com/office/drawing/2014/main" id="{B62A2457-4B46-4141-8CC6-C6A3C85389B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a:extLst>
            <a:ext uri="{FF2B5EF4-FFF2-40B4-BE49-F238E27FC236}">
              <a16:creationId xmlns:a16="http://schemas.microsoft.com/office/drawing/2014/main" id="{72C9384B-8F4B-42A5-B5B3-631629C353B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a:extLst>
            <a:ext uri="{FF2B5EF4-FFF2-40B4-BE49-F238E27FC236}">
              <a16:creationId xmlns:a16="http://schemas.microsoft.com/office/drawing/2014/main" id="{20ED57C2-1951-4472-8795-73F399EBF9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CED50445-449F-4643-83E0-6A5B41CE801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94" name="直線コネクタ 493">
          <a:extLst>
            <a:ext uri="{FF2B5EF4-FFF2-40B4-BE49-F238E27FC236}">
              <a16:creationId xmlns:a16="http://schemas.microsoft.com/office/drawing/2014/main" id="{D0FDAE01-0EC2-4C88-8E3B-F6DED084F097}"/>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95" name="テキスト ボックス 494">
          <a:extLst>
            <a:ext uri="{FF2B5EF4-FFF2-40B4-BE49-F238E27FC236}">
              <a16:creationId xmlns:a16="http://schemas.microsoft.com/office/drawing/2014/main" id="{6F7D1903-629C-43EA-B43B-F148D3DE7CDB}"/>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6" name="直線コネクタ 495">
          <a:extLst>
            <a:ext uri="{FF2B5EF4-FFF2-40B4-BE49-F238E27FC236}">
              <a16:creationId xmlns:a16="http://schemas.microsoft.com/office/drawing/2014/main" id="{A89E7132-C501-42FB-B095-8A0D5A3B10E5}"/>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7" name="テキスト ボックス 496">
          <a:extLst>
            <a:ext uri="{FF2B5EF4-FFF2-40B4-BE49-F238E27FC236}">
              <a16:creationId xmlns:a16="http://schemas.microsoft.com/office/drawing/2014/main" id="{5139526A-D97B-4B7F-848C-D116AA71CE3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98" name="直線コネクタ 497">
          <a:extLst>
            <a:ext uri="{FF2B5EF4-FFF2-40B4-BE49-F238E27FC236}">
              <a16:creationId xmlns:a16="http://schemas.microsoft.com/office/drawing/2014/main" id="{204B1288-4296-415C-8CC9-75E7E0D0BDAB}"/>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99" name="テキスト ボックス 498">
          <a:extLst>
            <a:ext uri="{FF2B5EF4-FFF2-40B4-BE49-F238E27FC236}">
              <a16:creationId xmlns:a16="http://schemas.microsoft.com/office/drawing/2014/main" id="{A1BDC301-4AF2-4410-AE3B-1C48C6543F07}"/>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0" name="直線コネクタ 499">
          <a:extLst>
            <a:ext uri="{FF2B5EF4-FFF2-40B4-BE49-F238E27FC236}">
              <a16:creationId xmlns:a16="http://schemas.microsoft.com/office/drawing/2014/main" id="{BBC8B381-E951-46B6-86E2-AB4E8B9B08C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1" name="テキスト ボックス 500">
          <a:extLst>
            <a:ext uri="{FF2B5EF4-FFF2-40B4-BE49-F238E27FC236}">
              <a16:creationId xmlns:a16="http://schemas.microsoft.com/office/drawing/2014/main" id="{D6140AFC-638B-40A4-8E64-F8078223245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02" name="直線コネクタ 501">
          <a:extLst>
            <a:ext uri="{FF2B5EF4-FFF2-40B4-BE49-F238E27FC236}">
              <a16:creationId xmlns:a16="http://schemas.microsoft.com/office/drawing/2014/main" id="{604B1F05-A95B-4285-8BED-935E85AD0827}"/>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03" name="テキスト ボックス 502">
          <a:extLst>
            <a:ext uri="{FF2B5EF4-FFF2-40B4-BE49-F238E27FC236}">
              <a16:creationId xmlns:a16="http://schemas.microsoft.com/office/drawing/2014/main" id="{4BA6CCF8-D637-4FC0-97C2-E3C7AA6C01EE}"/>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4" name="直線コネクタ 503">
          <a:extLst>
            <a:ext uri="{FF2B5EF4-FFF2-40B4-BE49-F238E27FC236}">
              <a16:creationId xmlns:a16="http://schemas.microsoft.com/office/drawing/2014/main" id="{30114BF1-20DA-4693-8DAA-DB940CA1319B}"/>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5" name="テキスト ボックス 504">
          <a:extLst>
            <a:ext uri="{FF2B5EF4-FFF2-40B4-BE49-F238E27FC236}">
              <a16:creationId xmlns:a16="http://schemas.microsoft.com/office/drawing/2014/main" id="{C7392692-97BB-4F45-8180-5D297B3CD876}"/>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06" name="直線コネクタ 505">
          <a:extLst>
            <a:ext uri="{FF2B5EF4-FFF2-40B4-BE49-F238E27FC236}">
              <a16:creationId xmlns:a16="http://schemas.microsoft.com/office/drawing/2014/main" id="{421C8B12-E4F2-4BE4-B5AE-DBF726583592}"/>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07" name="テキスト ボックス 506">
          <a:extLst>
            <a:ext uri="{FF2B5EF4-FFF2-40B4-BE49-F238E27FC236}">
              <a16:creationId xmlns:a16="http://schemas.microsoft.com/office/drawing/2014/main" id="{17B5769A-79ED-475B-B9D0-E02344DFD81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80B3E0C9-B0B2-45C5-AA6E-7DD5A096F4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a:extLst>
            <a:ext uri="{FF2B5EF4-FFF2-40B4-BE49-F238E27FC236}">
              <a16:creationId xmlns:a16="http://schemas.microsoft.com/office/drawing/2014/main" id="{571A2AC9-D745-4690-85B1-03EB2B8B24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a:extLst>
            <a:ext uri="{FF2B5EF4-FFF2-40B4-BE49-F238E27FC236}">
              <a16:creationId xmlns:a16="http://schemas.microsoft.com/office/drawing/2014/main" id="{6AB4934F-64B4-4844-B896-A2BCA27168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11" name="直線コネクタ 510">
          <a:extLst>
            <a:ext uri="{FF2B5EF4-FFF2-40B4-BE49-F238E27FC236}">
              <a16:creationId xmlns:a16="http://schemas.microsoft.com/office/drawing/2014/main" id="{82913C94-E316-4C7E-8889-ADFE29743245}"/>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12" name="【学校施設】&#10;一人当たり面積最小値テキスト">
          <a:extLst>
            <a:ext uri="{FF2B5EF4-FFF2-40B4-BE49-F238E27FC236}">
              <a16:creationId xmlns:a16="http://schemas.microsoft.com/office/drawing/2014/main" id="{30F285EF-5C2E-4B64-9045-60DD41091A91}"/>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13" name="直線コネクタ 512">
          <a:extLst>
            <a:ext uri="{FF2B5EF4-FFF2-40B4-BE49-F238E27FC236}">
              <a16:creationId xmlns:a16="http://schemas.microsoft.com/office/drawing/2014/main" id="{E6619502-725C-47DF-9896-CF5B656B681A}"/>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14" name="【学校施設】&#10;一人当たり面積最大値テキスト">
          <a:extLst>
            <a:ext uri="{FF2B5EF4-FFF2-40B4-BE49-F238E27FC236}">
              <a16:creationId xmlns:a16="http://schemas.microsoft.com/office/drawing/2014/main" id="{537C0962-C261-4233-A3FB-731C2A3F1DD5}"/>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15" name="直線コネクタ 514">
          <a:extLst>
            <a:ext uri="{FF2B5EF4-FFF2-40B4-BE49-F238E27FC236}">
              <a16:creationId xmlns:a16="http://schemas.microsoft.com/office/drawing/2014/main" id="{5C5103C2-10DF-4DFC-A679-FBB3A475353B}"/>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16" name="【学校施設】&#10;一人当たり面積平均値テキスト">
          <a:extLst>
            <a:ext uri="{FF2B5EF4-FFF2-40B4-BE49-F238E27FC236}">
              <a16:creationId xmlns:a16="http://schemas.microsoft.com/office/drawing/2014/main" id="{4966B5E9-69E6-403C-9674-43F6F418F9CB}"/>
            </a:ext>
          </a:extLst>
        </xdr:cNvPr>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17" name="フローチャート: 判断 516">
          <a:extLst>
            <a:ext uri="{FF2B5EF4-FFF2-40B4-BE49-F238E27FC236}">
              <a16:creationId xmlns:a16="http://schemas.microsoft.com/office/drawing/2014/main" id="{96479923-E3F3-45DE-B7C3-C9D98C377277}"/>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18" name="フローチャート: 判断 517">
          <a:extLst>
            <a:ext uri="{FF2B5EF4-FFF2-40B4-BE49-F238E27FC236}">
              <a16:creationId xmlns:a16="http://schemas.microsoft.com/office/drawing/2014/main" id="{DEDB0B6A-EE87-4BE5-AB73-CE1D505D131B}"/>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19" name="フローチャート: 判断 518">
          <a:extLst>
            <a:ext uri="{FF2B5EF4-FFF2-40B4-BE49-F238E27FC236}">
              <a16:creationId xmlns:a16="http://schemas.microsoft.com/office/drawing/2014/main" id="{C02B6A3E-2DC6-418A-BBAA-B71376CAC816}"/>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20" name="フローチャート: 判断 519">
          <a:extLst>
            <a:ext uri="{FF2B5EF4-FFF2-40B4-BE49-F238E27FC236}">
              <a16:creationId xmlns:a16="http://schemas.microsoft.com/office/drawing/2014/main" id="{59C018BB-2A3F-4C80-A6C3-5BB6F252F53F}"/>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82C609EE-7B23-4AC9-ABB3-A2C936D560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C04DA732-96B4-447A-A452-4753524FE3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9C62DAE1-5AA1-4581-965B-AC73E088A7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EE2DBA1D-C8CB-422E-BADC-6A7F41B60C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1A9C51FA-4D58-4DD8-95E1-78D72DD4098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19685</xdr:rowOff>
    </xdr:from>
    <xdr:to>
      <xdr:col>116</xdr:col>
      <xdr:colOff>114300</xdr:colOff>
      <xdr:row>63</xdr:row>
      <xdr:rowOff>121285</xdr:rowOff>
    </xdr:to>
    <xdr:sp macro="" textlink="">
      <xdr:nvSpPr>
        <xdr:cNvPr id="526" name="楕円 525">
          <a:extLst>
            <a:ext uri="{FF2B5EF4-FFF2-40B4-BE49-F238E27FC236}">
              <a16:creationId xmlns:a16="http://schemas.microsoft.com/office/drawing/2014/main" id="{E1E86395-E012-463C-B0C1-C718904D816F}"/>
            </a:ext>
          </a:extLst>
        </xdr:cNvPr>
        <xdr:cNvSpPr/>
      </xdr:nvSpPr>
      <xdr:spPr>
        <a:xfrm>
          <a:off x="22110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106062</xdr:rowOff>
    </xdr:from>
    <xdr:ext cx="469744" cy="259045"/>
    <xdr:sp macro="" textlink="">
      <xdr:nvSpPr>
        <xdr:cNvPr id="527" name="【学校施設】&#10;一人当たり面積該当値テキスト">
          <a:extLst>
            <a:ext uri="{FF2B5EF4-FFF2-40B4-BE49-F238E27FC236}">
              <a16:creationId xmlns:a16="http://schemas.microsoft.com/office/drawing/2014/main" id="{0441F787-1AD1-43F9-AD45-4974C241EB9C}"/>
            </a:ext>
          </a:extLst>
        </xdr:cNvPr>
        <xdr:cNvSpPr txBox="1"/>
      </xdr:nvSpPr>
      <xdr:spPr>
        <a:xfrm>
          <a:off x="22199600" y="1073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24447</xdr:rowOff>
    </xdr:from>
    <xdr:to>
      <xdr:col>112</xdr:col>
      <xdr:colOff>38100</xdr:colOff>
      <xdr:row>63</xdr:row>
      <xdr:rowOff>126047</xdr:rowOff>
    </xdr:to>
    <xdr:sp macro="" textlink="">
      <xdr:nvSpPr>
        <xdr:cNvPr id="528" name="楕円 527">
          <a:extLst>
            <a:ext uri="{FF2B5EF4-FFF2-40B4-BE49-F238E27FC236}">
              <a16:creationId xmlns:a16="http://schemas.microsoft.com/office/drawing/2014/main" id="{EBE2BED8-7EE8-4479-AC36-80E79E89A010}"/>
            </a:ext>
          </a:extLst>
        </xdr:cNvPr>
        <xdr:cNvSpPr/>
      </xdr:nvSpPr>
      <xdr:spPr>
        <a:xfrm>
          <a:off x="21272500" y="108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70485</xdr:rowOff>
    </xdr:from>
    <xdr:to>
      <xdr:col>116</xdr:col>
      <xdr:colOff>63500</xdr:colOff>
      <xdr:row>63</xdr:row>
      <xdr:rowOff>75247</xdr:rowOff>
    </xdr:to>
    <xdr:cxnSp macro="">
      <xdr:nvCxnSpPr>
        <xdr:cNvPr id="529" name="直線コネクタ 528">
          <a:extLst>
            <a:ext uri="{FF2B5EF4-FFF2-40B4-BE49-F238E27FC236}">
              <a16:creationId xmlns:a16="http://schemas.microsoft.com/office/drawing/2014/main" id="{B430D73D-A5AF-4A7E-B30F-FE097B676EB1}"/>
            </a:ext>
          </a:extLst>
        </xdr:cNvPr>
        <xdr:cNvCxnSpPr/>
      </xdr:nvCxnSpPr>
      <xdr:spPr>
        <a:xfrm flipV="1">
          <a:off x="21323300" y="10871835"/>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32068</xdr:rowOff>
    </xdr:from>
    <xdr:to>
      <xdr:col>107</xdr:col>
      <xdr:colOff>101600</xdr:colOff>
      <xdr:row>63</xdr:row>
      <xdr:rowOff>133668</xdr:rowOff>
    </xdr:to>
    <xdr:sp macro="" textlink="">
      <xdr:nvSpPr>
        <xdr:cNvPr id="530" name="楕円 529">
          <a:extLst>
            <a:ext uri="{FF2B5EF4-FFF2-40B4-BE49-F238E27FC236}">
              <a16:creationId xmlns:a16="http://schemas.microsoft.com/office/drawing/2014/main" id="{9914A124-03D0-4A70-A81D-BE359C4469EC}"/>
            </a:ext>
          </a:extLst>
        </xdr:cNvPr>
        <xdr:cNvSpPr/>
      </xdr:nvSpPr>
      <xdr:spPr>
        <a:xfrm>
          <a:off x="20383500" y="108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75247</xdr:rowOff>
    </xdr:from>
    <xdr:to>
      <xdr:col>111</xdr:col>
      <xdr:colOff>177800</xdr:colOff>
      <xdr:row>63</xdr:row>
      <xdr:rowOff>82868</xdr:rowOff>
    </xdr:to>
    <xdr:cxnSp macro="">
      <xdr:nvCxnSpPr>
        <xdr:cNvPr id="531" name="直線コネクタ 530">
          <a:extLst>
            <a:ext uri="{FF2B5EF4-FFF2-40B4-BE49-F238E27FC236}">
              <a16:creationId xmlns:a16="http://schemas.microsoft.com/office/drawing/2014/main" id="{D21DCBC5-652E-453A-8F9C-963140674707}"/>
            </a:ext>
          </a:extLst>
        </xdr:cNvPr>
        <xdr:cNvCxnSpPr/>
      </xdr:nvCxnSpPr>
      <xdr:spPr>
        <a:xfrm flipV="1">
          <a:off x="20434300" y="1087659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32" name="n_1aveValue【学校施設】&#10;一人当たり面積">
          <a:extLst>
            <a:ext uri="{FF2B5EF4-FFF2-40B4-BE49-F238E27FC236}">
              <a16:creationId xmlns:a16="http://schemas.microsoft.com/office/drawing/2014/main" id="{52294BF2-F83D-4E56-8035-7D3B04A17681}"/>
            </a:ext>
          </a:extLst>
        </xdr:cNvPr>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33" name="n_2aveValue【学校施設】&#10;一人当たり面積">
          <a:extLst>
            <a:ext uri="{FF2B5EF4-FFF2-40B4-BE49-F238E27FC236}">
              <a16:creationId xmlns:a16="http://schemas.microsoft.com/office/drawing/2014/main" id="{F3D05953-C5B2-4E57-9CF4-3278D8F29FF0}"/>
            </a:ext>
          </a:extLst>
        </xdr:cNvPr>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34" name="n_3aveValue【学校施設】&#10;一人当たり面積">
          <a:extLst>
            <a:ext uri="{FF2B5EF4-FFF2-40B4-BE49-F238E27FC236}">
              <a16:creationId xmlns:a16="http://schemas.microsoft.com/office/drawing/2014/main" id="{2E4E2FFD-CB70-4C7A-AD2D-BABE162CEDF9}"/>
            </a:ext>
          </a:extLst>
        </xdr:cNvPr>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117174</xdr:rowOff>
    </xdr:from>
    <xdr:ext cx="469744" cy="259045"/>
    <xdr:sp macro="" textlink="">
      <xdr:nvSpPr>
        <xdr:cNvPr id="535" name="n_1mainValue【学校施設】&#10;一人当たり面積">
          <a:extLst>
            <a:ext uri="{FF2B5EF4-FFF2-40B4-BE49-F238E27FC236}">
              <a16:creationId xmlns:a16="http://schemas.microsoft.com/office/drawing/2014/main" id="{C3BC4313-EAED-42B8-AAFF-A028346F3D27}"/>
            </a:ext>
          </a:extLst>
        </xdr:cNvPr>
        <xdr:cNvSpPr txBox="1"/>
      </xdr:nvSpPr>
      <xdr:spPr>
        <a:xfrm>
          <a:off x="21075727" y="1091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124795</xdr:rowOff>
    </xdr:from>
    <xdr:ext cx="469744" cy="259045"/>
    <xdr:sp macro="" textlink="">
      <xdr:nvSpPr>
        <xdr:cNvPr id="536" name="n_2mainValue【学校施設】&#10;一人当たり面積">
          <a:extLst>
            <a:ext uri="{FF2B5EF4-FFF2-40B4-BE49-F238E27FC236}">
              <a16:creationId xmlns:a16="http://schemas.microsoft.com/office/drawing/2014/main" id="{F3263CD0-2565-4893-98F4-118E3CE93D5C}"/>
            </a:ext>
          </a:extLst>
        </xdr:cNvPr>
        <xdr:cNvSpPr txBox="1"/>
      </xdr:nvSpPr>
      <xdr:spPr>
        <a:xfrm>
          <a:off x="20199427" y="1092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a:extLst>
            <a:ext uri="{FF2B5EF4-FFF2-40B4-BE49-F238E27FC236}">
              <a16:creationId xmlns:a16="http://schemas.microsoft.com/office/drawing/2014/main" id="{6B6C0608-F4A4-4ADE-835E-4BDE8E2F27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a:extLst>
            <a:ext uri="{FF2B5EF4-FFF2-40B4-BE49-F238E27FC236}">
              <a16:creationId xmlns:a16="http://schemas.microsoft.com/office/drawing/2014/main" id="{FC952966-96CB-4A4E-886F-B2B4959439E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a:extLst>
            <a:ext uri="{FF2B5EF4-FFF2-40B4-BE49-F238E27FC236}">
              <a16:creationId xmlns:a16="http://schemas.microsoft.com/office/drawing/2014/main" id="{8F558FAB-0C5A-4B98-B97A-6B4366B3AA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a:extLst>
            <a:ext uri="{FF2B5EF4-FFF2-40B4-BE49-F238E27FC236}">
              <a16:creationId xmlns:a16="http://schemas.microsoft.com/office/drawing/2014/main" id="{440F5452-680C-4BE0-B802-77E831EF1A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a:extLst>
            <a:ext uri="{FF2B5EF4-FFF2-40B4-BE49-F238E27FC236}">
              <a16:creationId xmlns:a16="http://schemas.microsoft.com/office/drawing/2014/main" id="{A7FB9014-BDA5-4332-A691-D2EBA04594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a:extLst>
            <a:ext uri="{FF2B5EF4-FFF2-40B4-BE49-F238E27FC236}">
              <a16:creationId xmlns:a16="http://schemas.microsoft.com/office/drawing/2014/main" id="{3CD29682-EB2F-47BC-842E-0BDBA7C32D4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a:extLst>
            <a:ext uri="{FF2B5EF4-FFF2-40B4-BE49-F238E27FC236}">
              <a16:creationId xmlns:a16="http://schemas.microsoft.com/office/drawing/2014/main" id="{69B2F587-5479-4D5C-967E-F8642AABB0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a:extLst>
            <a:ext uri="{FF2B5EF4-FFF2-40B4-BE49-F238E27FC236}">
              <a16:creationId xmlns:a16="http://schemas.microsoft.com/office/drawing/2014/main" id="{0E6C86F2-2BA8-480C-AEE9-6CA004583AA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a:extLst>
            <a:ext uri="{FF2B5EF4-FFF2-40B4-BE49-F238E27FC236}">
              <a16:creationId xmlns:a16="http://schemas.microsoft.com/office/drawing/2014/main" id="{60BE7437-BBE5-4A7F-A600-1A1F6DE92C1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a:extLst>
            <a:ext uri="{FF2B5EF4-FFF2-40B4-BE49-F238E27FC236}">
              <a16:creationId xmlns:a16="http://schemas.microsoft.com/office/drawing/2014/main" id="{515C3E91-7C5F-40CF-8792-82B900497C2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7" name="テキスト ボックス 546">
          <a:extLst>
            <a:ext uri="{FF2B5EF4-FFF2-40B4-BE49-F238E27FC236}">
              <a16:creationId xmlns:a16="http://schemas.microsoft.com/office/drawing/2014/main" id="{A89944F9-5F63-401F-BF4D-D1ABCB48089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a:extLst>
            <a:ext uri="{FF2B5EF4-FFF2-40B4-BE49-F238E27FC236}">
              <a16:creationId xmlns:a16="http://schemas.microsoft.com/office/drawing/2014/main" id="{0518FCC2-F9FB-416C-A48A-7F5B67CE393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9" name="テキスト ボックス 548">
          <a:extLst>
            <a:ext uri="{FF2B5EF4-FFF2-40B4-BE49-F238E27FC236}">
              <a16:creationId xmlns:a16="http://schemas.microsoft.com/office/drawing/2014/main" id="{B3841577-918D-4944-8432-852591A2B8B7}"/>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a:extLst>
            <a:ext uri="{FF2B5EF4-FFF2-40B4-BE49-F238E27FC236}">
              <a16:creationId xmlns:a16="http://schemas.microsoft.com/office/drawing/2014/main" id="{E99718A6-6449-471D-83EB-BAA9CCC7969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1" name="テキスト ボックス 550">
          <a:extLst>
            <a:ext uri="{FF2B5EF4-FFF2-40B4-BE49-F238E27FC236}">
              <a16:creationId xmlns:a16="http://schemas.microsoft.com/office/drawing/2014/main" id="{4EC6D816-95F8-4EBF-BEDE-61E6FC864AB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a:extLst>
            <a:ext uri="{FF2B5EF4-FFF2-40B4-BE49-F238E27FC236}">
              <a16:creationId xmlns:a16="http://schemas.microsoft.com/office/drawing/2014/main" id="{E27C491B-97A4-41AE-B41B-CAD7E4AD5EF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3" name="テキスト ボックス 552">
          <a:extLst>
            <a:ext uri="{FF2B5EF4-FFF2-40B4-BE49-F238E27FC236}">
              <a16:creationId xmlns:a16="http://schemas.microsoft.com/office/drawing/2014/main" id="{0343B5F5-E801-470A-A42F-6F202808DA9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a:extLst>
            <a:ext uri="{FF2B5EF4-FFF2-40B4-BE49-F238E27FC236}">
              <a16:creationId xmlns:a16="http://schemas.microsoft.com/office/drawing/2014/main" id="{2E4CD9B8-CFDA-4167-B3AE-055196B0C1D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5" name="テキスト ボックス 554">
          <a:extLst>
            <a:ext uri="{FF2B5EF4-FFF2-40B4-BE49-F238E27FC236}">
              <a16:creationId xmlns:a16="http://schemas.microsoft.com/office/drawing/2014/main" id="{A2DCB61D-B4EE-4C92-98EF-961AB2F8F89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a:extLst>
            <a:ext uri="{FF2B5EF4-FFF2-40B4-BE49-F238E27FC236}">
              <a16:creationId xmlns:a16="http://schemas.microsoft.com/office/drawing/2014/main" id="{820DE302-B40F-41F7-A0B7-F60B8D28971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7" name="テキスト ボックス 556">
          <a:extLst>
            <a:ext uri="{FF2B5EF4-FFF2-40B4-BE49-F238E27FC236}">
              <a16:creationId xmlns:a16="http://schemas.microsoft.com/office/drawing/2014/main" id="{3D5DAFB0-B740-42E0-9255-B16A84458284}"/>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a:extLst>
            <a:ext uri="{FF2B5EF4-FFF2-40B4-BE49-F238E27FC236}">
              <a16:creationId xmlns:a16="http://schemas.microsoft.com/office/drawing/2014/main" id="{CEA100FA-05BC-4C25-ACCF-80F268156E6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a:extLst>
            <a:ext uri="{FF2B5EF4-FFF2-40B4-BE49-F238E27FC236}">
              <a16:creationId xmlns:a16="http://schemas.microsoft.com/office/drawing/2014/main" id="{F41111B2-7121-46F8-9449-8D8033B608F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a:extLst>
            <a:ext uri="{FF2B5EF4-FFF2-40B4-BE49-F238E27FC236}">
              <a16:creationId xmlns:a16="http://schemas.microsoft.com/office/drawing/2014/main" id="{27753499-2068-4529-8304-67FD8EDFC6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61" name="直線コネクタ 560">
          <a:extLst>
            <a:ext uri="{FF2B5EF4-FFF2-40B4-BE49-F238E27FC236}">
              <a16:creationId xmlns:a16="http://schemas.microsoft.com/office/drawing/2014/main" id="{F81448E8-0AD6-4F48-80D8-2645E6024876}"/>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62" name="【児童館】&#10;有形固定資産減価償却率最小値テキスト">
          <a:extLst>
            <a:ext uri="{FF2B5EF4-FFF2-40B4-BE49-F238E27FC236}">
              <a16:creationId xmlns:a16="http://schemas.microsoft.com/office/drawing/2014/main" id="{22789FFE-D62E-475D-87D3-35D597C3C117}"/>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63" name="直線コネクタ 562">
          <a:extLst>
            <a:ext uri="{FF2B5EF4-FFF2-40B4-BE49-F238E27FC236}">
              <a16:creationId xmlns:a16="http://schemas.microsoft.com/office/drawing/2014/main" id="{900415F1-D3A6-4C54-972B-814C0001899A}"/>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4" name="【児童館】&#10;有形固定資産減価償却率最大値テキスト">
          <a:extLst>
            <a:ext uri="{FF2B5EF4-FFF2-40B4-BE49-F238E27FC236}">
              <a16:creationId xmlns:a16="http://schemas.microsoft.com/office/drawing/2014/main" id="{EB32BE66-8643-4EE8-9E5A-EB2C58220B1E}"/>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5" name="直線コネクタ 564">
          <a:extLst>
            <a:ext uri="{FF2B5EF4-FFF2-40B4-BE49-F238E27FC236}">
              <a16:creationId xmlns:a16="http://schemas.microsoft.com/office/drawing/2014/main" id="{9C020D6F-D6D8-4C3C-A229-0CEF00E3DC8D}"/>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66" name="【児童館】&#10;有形固定資産減価償却率平均値テキスト">
          <a:extLst>
            <a:ext uri="{FF2B5EF4-FFF2-40B4-BE49-F238E27FC236}">
              <a16:creationId xmlns:a16="http://schemas.microsoft.com/office/drawing/2014/main" id="{67A1B554-63BF-48F5-8253-6B78891D809F}"/>
            </a:ext>
          </a:extLst>
        </xdr:cNvPr>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67" name="フローチャート: 判断 566">
          <a:extLst>
            <a:ext uri="{FF2B5EF4-FFF2-40B4-BE49-F238E27FC236}">
              <a16:creationId xmlns:a16="http://schemas.microsoft.com/office/drawing/2014/main" id="{5334DEAD-BD5E-45AE-A1D8-FA99DF49B723}"/>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68" name="フローチャート: 判断 567">
          <a:extLst>
            <a:ext uri="{FF2B5EF4-FFF2-40B4-BE49-F238E27FC236}">
              <a16:creationId xmlns:a16="http://schemas.microsoft.com/office/drawing/2014/main" id="{CD1AE71D-A575-4D25-BDBE-9E71AC47FE5D}"/>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69" name="フローチャート: 判断 568">
          <a:extLst>
            <a:ext uri="{FF2B5EF4-FFF2-40B4-BE49-F238E27FC236}">
              <a16:creationId xmlns:a16="http://schemas.microsoft.com/office/drawing/2014/main" id="{F4BD777F-0CE7-480D-973C-714BC91FB6F9}"/>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70" name="フローチャート: 判断 569">
          <a:extLst>
            <a:ext uri="{FF2B5EF4-FFF2-40B4-BE49-F238E27FC236}">
              <a16:creationId xmlns:a16="http://schemas.microsoft.com/office/drawing/2014/main" id="{4363643E-A81E-40B6-AFEB-03096F58C9A8}"/>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5CD40C4-862A-46F6-8647-6E381E6763A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BFF97526-2F09-40BA-A95F-C795B45A66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EF6BB531-EE5F-44C6-9E7C-631020BE45D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DA6B9E6B-C1D9-425A-9861-03D65150879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89C08BC-010E-4C8A-BBD0-1E7CBA9718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76" name="楕円 575">
          <a:extLst>
            <a:ext uri="{FF2B5EF4-FFF2-40B4-BE49-F238E27FC236}">
              <a16:creationId xmlns:a16="http://schemas.microsoft.com/office/drawing/2014/main" id="{6A9891FB-7082-437D-8AF0-C249F9E56393}"/>
            </a:ext>
          </a:extLst>
        </xdr:cNvPr>
        <xdr:cNvSpPr/>
      </xdr:nvSpPr>
      <xdr:spPr>
        <a:xfrm>
          <a:off x="16268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41927</xdr:rowOff>
    </xdr:from>
    <xdr:ext cx="405111" cy="259045"/>
    <xdr:sp macro="" textlink="">
      <xdr:nvSpPr>
        <xdr:cNvPr id="577" name="【児童館】&#10;有形固定資産減価償却率該当値テキスト">
          <a:extLst>
            <a:ext uri="{FF2B5EF4-FFF2-40B4-BE49-F238E27FC236}">
              <a16:creationId xmlns:a16="http://schemas.microsoft.com/office/drawing/2014/main" id="{AA53E5AF-052B-4B65-81B0-2B1008772260}"/>
            </a:ext>
          </a:extLst>
        </xdr:cNvPr>
        <xdr:cNvSpPr txBox="1"/>
      </xdr:nvSpPr>
      <xdr:spPr>
        <a:xfrm>
          <a:off x="16357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103505</xdr:rowOff>
    </xdr:from>
    <xdr:to>
      <xdr:col>81</xdr:col>
      <xdr:colOff>101600</xdr:colOff>
      <xdr:row>84</xdr:row>
      <xdr:rowOff>33655</xdr:rowOff>
    </xdr:to>
    <xdr:sp macro="" textlink="">
      <xdr:nvSpPr>
        <xdr:cNvPr id="578" name="楕円 577">
          <a:extLst>
            <a:ext uri="{FF2B5EF4-FFF2-40B4-BE49-F238E27FC236}">
              <a16:creationId xmlns:a16="http://schemas.microsoft.com/office/drawing/2014/main" id="{80D1872A-CC94-4325-8F5A-2615097DB9A6}"/>
            </a:ext>
          </a:extLst>
        </xdr:cNvPr>
        <xdr:cNvSpPr/>
      </xdr:nvSpPr>
      <xdr:spPr>
        <a:xfrm>
          <a:off x="15430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114300</xdr:rowOff>
    </xdr:from>
    <xdr:to>
      <xdr:col>85</xdr:col>
      <xdr:colOff>127000</xdr:colOff>
      <xdr:row>83</xdr:row>
      <xdr:rowOff>154305</xdr:rowOff>
    </xdr:to>
    <xdr:cxnSp macro="">
      <xdr:nvCxnSpPr>
        <xdr:cNvPr id="579" name="直線コネクタ 578">
          <a:extLst>
            <a:ext uri="{FF2B5EF4-FFF2-40B4-BE49-F238E27FC236}">
              <a16:creationId xmlns:a16="http://schemas.microsoft.com/office/drawing/2014/main" id="{0FF2D7AE-7717-484D-8624-580088CE9C8A}"/>
            </a:ext>
          </a:extLst>
        </xdr:cNvPr>
        <xdr:cNvCxnSpPr/>
      </xdr:nvCxnSpPr>
      <xdr:spPr>
        <a:xfrm flipV="1">
          <a:off x="15481300" y="143446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145414</xdr:rowOff>
    </xdr:from>
    <xdr:to>
      <xdr:col>76</xdr:col>
      <xdr:colOff>165100</xdr:colOff>
      <xdr:row>84</xdr:row>
      <xdr:rowOff>75564</xdr:rowOff>
    </xdr:to>
    <xdr:sp macro="" textlink="">
      <xdr:nvSpPr>
        <xdr:cNvPr id="580" name="楕円 579">
          <a:extLst>
            <a:ext uri="{FF2B5EF4-FFF2-40B4-BE49-F238E27FC236}">
              <a16:creationId xmlns:a16="http://schemas.microsoft.com/office/drawing/2014/main" id="{DBB70586-CDDA-4CAD-BF0B-3D0CDC29A8C1}"/>
            </a:ext>
          </a:extLst>
        </xdr:cNvPr>
        <xdr:cNvSpPr/>
      </xdr:nvSpPr>
      <xdr:spPr>
        <a:xfrm>
          <a:off x="14541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154305</xdr:rowOff>
    </xdr:from>
    <xdr:to>
      <xdr:col>81</xdr:col>
      <xdr:colOff>50800</xdr:colOff>
      <xdr:row>84</xdr:row>
      <xdr:rowOff>24764</xdr:rowOff>
    </xdr:to>
    <xdr:cxnSp macro="">
      <xdr:nvCxnSpPr>
        <xdr:cNvPr id="581" name="直線コネクタ 580">
          <a:extLst>
            <a:ext uri="{FF2B5EF4-FFF2-40B4-BE49-F238E27FC236}">
              <a16:creationId xmlns:a16="http://schemas.microsoft.com/office/drawing/2014/main" id="{49DB58EE-4140-4316-A5C8-E61D52844D28}"/>
            </a:ext>
          </a:extLst>
        </xdr:cNvPr>
        <xdr:cNvCxnSpPr/>
      </xdr:nvCxnSpPr>
      <xdr:spPr>
        <a:xfrm flipV="1">
          <a:off x="14592300" y="143846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582" name="n_1aveValue【児童館】&#10;有形固定資産減価償却率">
          <a:extLst>
            <a:ext uri="{FF2B5EF4-FFF2-40B4-BE49-F238E27FC236}">
              <a16:creationId xmlns:a16="http://schemas.microsoft.com/office/drawing/2014/main" id="{5642495C-E477-4BC9-8E9D-001173D82938}"/>
            </a:ext>
          </a:extLst>
        </xdr:cNvPr>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83" name="n_2aveValue【児童館】&#10;有形固定資産減価償却率">
          <a:extLst>
            <a:ext uri="{FF2B5EF4-FFF2-40B4-BE49-F238E27FC236}">
              <a16:creationId xmlns:a16="http://schemas.microsoft.com/office/drawing/2014/main" id="{0F5903FA-C18B-4DA0-A6DB-96034B99EA74}"/>
            </a:ext>
          </a:extLst>
        </xdr:cNvPr>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84" name="n_3aveValue【児童館】&#10;有形固定資産減価償却率">
          <a:extLst>
            <a:ext uri="{FF2B5EF4-FFF2-40B4-BE49-F238E27FC236}">
              <a16:creationId xmlns:a16="http://schemas.microsoft.com/office/drawing/2014/main" id="{EF52BCAF-7E6F-42E0-BC2A-244432AB5107}"/>
            </a:ext>
          </a:extLst>
        </xdr:cNvPr>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24782</xdr:rowOff>
    </xdr:from>
    <xdr:ext cx="405111" cy="259045"/>
    <xdr:sp macro="" textlink="">
      <xdr:nvSpPr>
        <xdr:cNvPr id="585" name="n_1mainValue【児童館】&#10;有形固定資産減価償却率">
          <a:extLst>
            <a:ext uri="{FF2B5EF4-FFF2-40B4-BE49-F238E27FC236}">
              <a16:creationId xmlns:a16="http://schemas.microsoft.com/office/drawing/2014/main" id="{925D876B-A324-4F50-BF4A-993E22B01CF7}"/>
            </a:ext>
          </a:extLst>
        </xdr:cNvPr>
        <xdr:cNvSpPr txBox="1"/>
      </xdr:nvSpPr>
      <xdr:spPr>
        <a:xfrm>
          <a:off x="15266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66691</xdr:rowOff>
    </xdr:from>
    <xdr:ext cx="405111" cy="259045"/>
    <xdr:sp macro="" textlink="">
      <xdr:nvSpPr>
        <xdr:cNvPr id="586" name="n_2mainValue【児童館】&#10;有形固定資産減価償却率">
          <a:extLst>
            <a:ext uri="{FF2B5EF4-FFF2-40B4-BE49-F238E27FC236}">
              <a16:creationId xmlns:a16="http://schemas.microsoft.com/office/drawing/2014/main" id="{759C0DAE-78C0-4A26-992A-F658FEE7C83C}"/>
            </a:ext>
          </a:extLst>
        </xdr:cNvPr>
        <xdr:cNvSpPr txBox="1"/>
      </xdr:nvSpPr>
      <xdr:spPr>
        <a:xfrm>
          <a:off x="14389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A1274D25-4107-4884-A73F-EE45C87885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162B6AA1-D20C-4FB4-ADC4-E876DA897D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3D5809C2-C351-403E-94D2-891DF24F65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9D9BBF04-FFF9-4CDE-AEE7-D24C15EE58E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E831916E-3294-4757-AF6C-4C5EB4B07A3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59BBC3E4-14FC-4632-BEB0-18EA9044E6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FF11FC64-809A-4DE2-8F36-E80D2428C7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DA9C6E0E-3092-4C28-9B21-F3033D189F5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D1BD2EBC-9F97-4D49-BC29-D22D6D18530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5672CEAD-E39E-475A-9C81-D0590B2A0C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a:extLst>
            <a:ext uri="{FF2B5EF4-FFF2-40B4-BE49-F238E27FC236}">
              <a16:creationId xmlns:a16="http://schemas.microsoft.com/office/drawing/2014/main" id="{DDFFCE81-5F3F-40A7-A595-E9C0D9608A0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a:extLst>
            <a:ext uri="{FF2B5EF4-FFF2-40B4-BE49-F238E27FC236}">
              <a16:creationId xmlns:a16="http://schemas.microsoft.com/office/drawing/2014/main" id="{6A26BA2E-A322-4D30-86AE-17A0599513D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a:extLst>
            <a:ext uri="{FF2B5EF4-FFF2-40B4-BE49-F238E27FC236}">
              <a16:creationId xmlns:a16="http://schemas.microsoft.com/office/drawing/2014/main" id="{AD21C51F-8EC2-4BB2-8E20-95EC8D37427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a:extLst>
            <a:ext uri="{FF2B5EF4-FFF2-40B4-BE49-F238E27FC236}">
              <a16:creationId xmlns:a16="http://schemas.microsoft.com/office/drawing/2014/main" id="{2496E011-88AA-4657-A75B-C142F55704F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a:extLst>
            <a:ext uri="{FF2B5EF4-FFF2-40B4-BE49-F238E27FC236}">
              <a16:creationId xmlns:a16="http://schemas.microsoft.com/office/drawing/2014/main" id="{AB36E5B0-9DCE-4400-9E01-10CCB06480C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a:extLst>
            <a:ext uri="{FF2B5EF4-FFF2-40B4-BE49-F238E27FC236}">
              <a16:creationId xmlns:a16="http://schemas.microsoft.com/office/drawing/2014/main" id="{A251DFDE-4193-4CC0-ABD7-47B5635B2B9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a:extLst>
            <a:ext uri="{FF2B5EF4-FFF2-40B4-BE49-F238E27FC236}">
              <a16:creationId xmlns:a16="http://schemas.microsoft.com/office/drawing/2014/main" id="{BBC2BB36-AC16-4443-8444-519C5E484A2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a:extLst>
            <a:ext uri="{FF2B5EF4-FFF2-40B4-BE49-F238E27FC236}">
              <a16:creationId xmlns:a16="http://schemas.microsoft.com/office/drawing/2014/main" id="{E25892F0-D074-4464-9B96-EB005171EE7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a:extLst>
            <a:ext uri="{FF2B5EF4-FFF2-40B4-BE49-F238E27FC236}">
              <a16:creationId xmlns:a16="http://schemas.microsoft.com/office/drawing/2014/main" id="{0D6BBF0F-FD53-40D9-80D0-786ABF74AD3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a:extLst>
            <a:ext uri="{FF2B5EF4-FFF2-40B4-BE49-F238E27FC236}">
              <a16:creationId xmlns:a16="http://schemas.microsoft.com/office/drawing/2014/main" id="{0D543FCC-48B0-46F9-86D7-42230A25A69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3248304E-E0B7-499E-9336-0C23778478C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9DEE5234-AA7C-48AA-8D3D-A06CDFD1ADD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a:extLst>
            <a:ext uri="{FF2B5EF4-FFF2-40B4-BE49-F238E27FC236}">
              <a16:creationId xmlns:a16="http://schemas.microsoft.com/office/drawing/2014/main" id="{FBA9FEC5-568B-424E-9097-54E86B2617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10" name="直線コネクタ 609">
          <a:extLst>
            <a:ext uri="{FF2B5EF4-FFF2-40B4-BE49-F238E27FC236}">
              <a16:creationId xmlns:a16="http://schemas.microsoft.com/office/drawing/2014/main" id="{69644B81-2388-482B-8582-68E3664FD6CE}"/>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11" name="【児童館】&#10;一人当たり面積最小値テキスト">
          <a:extLst>
            <a:ext uri="{FF2B5EF4-FFF2-40B4-BE49-F238E27FC236}">
              <a16:creationId xmlns:a16="http://schemas.microsoft.com/office/drawing/2014/main" id="{EA2DBD4F-7B53-40AA-ADBC-79F9121A942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12" name="直線コネクタ 611">
          <a:extLst>
            <a:ext uri="{FF2B5EF4-FFF2-40B4-BE49-F238E27FC236}">
              <a16:creationId xmlns:a16="http://schemas.microsoft.com/office/drawing/2014/main" id="{F5C2F940-F7ED-4135-8051-A183398D66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13" name="【児童館】&#10;一人当たり面積最大値テキスト">
          <a:extLst>
            <a:ext uri="{FF2B5EF4-FFF2-40B4-BE49-F238E27FC236}">
              <a16:creationId xmlns:a16="http://schemas.microsoft.com/office/drawing/2014/main" id="{5F577CBF-C731-4CD5-A527-5886E7C29B66}"/>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14" name="直線コネクタ 613">
          <a:extLst>
            <a:ext uri="{FF2B5EF4-FFF2-40B4-BE49-F238E27FC236}">
              <a16:creationId xmlns:a16="http://schemas.microsoft.com/office/drawing/2014/main" id="{0FE3427F-DC24-4D2E-BF41-495D20000646}"/>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15" name="【児童館】&#10;一人当たり面積平均値テキスト">
          <a:extLst>
            <a:ext uri="{FF2B5EF4-FFF2-40B4-BE49-F238E27FC236}">
              <a16:creationId xmlns:a16="http://schemas.microsoft.com/office/drawing/2014/main" id="{04395213-29EF-4EA9-AE06-0909F220A40A}"/>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16" name="フローチャート: 判断 615">
          <a:extLst>
            <a:ext uri="{FF2B5EF4-FFF2-40B4-BE49-F238E27FC236}">
              <a16:creationId xmlns:a16="http://schemas.microsoft.com/office/drawing/2014/main" id="{C713C933-2489-4D6A-BFBC-60B301E1A973}"/>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17" name="フローチャート: 判断 616">
          <a:extLst>
            <a:ext uri="{FF2B5EF4-FFF2-40B4-BE49-F238E27FC236}">
              <a16:creationId xmlns:a16="http://schemas.microsoft.com/office/drawing/2014/main" id="{3A89D8AB-C290-4407-A1B6-046F4C978922}"/>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8" name="フローチャート: 判断 617">
          <a:extLst>
            <a:ext uri="{FF2B5EF4-FFF2-40B4-BE49-F238E27FC236}">
              <a16:creationId xmlns:a16="http://schemas.microsoft.com/office/drawing/2014/main" id="{055BD364-4D7E-480F-A1F3-DB969821E8E5}"/>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19" name="フローチャート: 判断 618">
          <a:extLst>
            <a:ext uri="{FF2B5EF4-FFF2-40B4-BE49-F238E27FC236}">
              <a16:creationId xmlns:a16="http://schemas.microsoft.com/office/drawing/2014/main" id="{569EBF0F-A18C-4385-97BE-A23713A44EC3}"/>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805E1A66-AC20-4167-893E-2CBC8105062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5EE97A35-4D34-409C-BE66-007B71A3728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780EF53E-D206-40C4-900F-3D45BB9AD1A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AEAC9D55-D944-4C49-8FD3-E7B369B135F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34CF2AA6-C6E0-4B8F-8FF4-36BA4136408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625" name="楕円 624">
          <a:extLst>
            <a:ext uri="{FF2B5EF4-FFF2-40B4-BE49-F238E27FC236}">
              <a16:creationId xmlns:a16="http://schemas.microsoft.com/office/drawing/2014/main" id="{CE559C89-BFC4-4B04-A465-4F7586B2CEDF}"/>
            </a:ext>
          </a:extLst>
        </xdr:cNvPr>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626" name="【児童館】&#10;一人当たり面積該当値テキスト">
          <a:extLst>
            <a:ext uri="{FF2B5EF4-FFF2-40B4-BE49-F238E27FC236}">
              <a16:creationId xmlns:a16="http://schemas.microsoft.com/office/drawing/2014/main" id="{137874EB-B8BD-45A1-BA32-DFA6C745F669}"/>
            </a:ext>
          </a:extLst>
        </xdr:cNvPr>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27" name="楕円 626">
          <a:extLst>
            <a:ext uri="{FF2B5EF4-FFF2-40B4-BE49-F238E27FC236}">
              <a16:creationId xmlns:a16="http://schemas.microsoft.com/office/drawing/2014/main" id="{FC7F451E-5880-4236-9D6A-9F35A945750C}"/>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628" name="直線コネクタ 627">
          <a:extLst>
            <a:ext uri="{FF2B5EF4-FFF2-40B4-BE49-F238E27FC236}">
              <a16:creationId xmlns:a16="http://schemas.microsoft.com/office/drawing/2014/main" id="{BB525673-A455-4AF7-BE13-F2F8AD875DBA}"/>
            </a:ext>
          </a:extLst>
        </xdr:cNvPr>
        <xdr:cNvCxnSpPr/>
      </xdr:nvCxnSpPr>
      <xdr:spPr>
        <a:xfrm>
          <a:off x="21323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29" name="楕円 628">
          <a:extLst>
            <a:ext uri="{FF2B5EF4-FFF2-40B4-BE49-F238E27FC236}">
              <a16:creationId xmlns:a16="http://schemas.microsoft.com/office/drawing/2014/main" id="{CF3C48FE-2021-4B12-B39C-6B1978105FD5}"/>
            </a:ext>
          </a:extLst>
        </xdr:cNvPr>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630" name="直線コネクタ 629">
          <a:extLst>
            <a:ext uri="{FF2B5EF4-FFF2-40B4-BE49-F238E27FC236}">
              <a16:creationId xmlns:a16="http://schemas.microsoft.com/office/drawing/2014/main" id="{348ED264-EE3C-4B4F-85CF-47D4DFEFACDB}"/>
            </a:ext>
          </a:extLst>
        </xdr:cNvPr>
        <xdr:cNvCxnSpPr/>
      </xdr:nvCxnSpPr>
      <xdr:spPr>
        <a:xfrm>
          <a:off x="20434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31" name="n_1aveValue【児童館】&#10;一人当たり面積">
          <a:extLst>
            <a:ext uri="{FF2B5EF4-FFF2-40B4-BE49-F238E27FC236}">
              <a16:creationId xmlns:a16="http://schemas.microsoft.com/office/drawing/2014/main" id="{59E01DB6-7D7A-44DD-8E5D-9DF02C773554}"/>
            </a:ext>
          </a:extLst>
        </xdr:cNvPr>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2" name="n_2aveValue【児童館】&#10;一人当たり面積">
          <a:extLst>
            <a:ext uri="{FF2B5EF4-FFF2-40B4-BE49-F238E27FC236}">
              <a16:creationId xmlns:a16="http://schemas.microsoft.com/office/drawing/2014/main" id="{669E7900-27BE-4568-B5A2-9ED14DE015A2}"/>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33" name="n_3aveValue【児童館】&#10;一人当たり面積">
          <a:extLst>
            <a:ext uri="{FF2B5EF4-FFF2-40B4-BE49-F238E27FC236}">
              <a16:creationId xmlns:a16="http://schemas.microsoft.com/office/drawing/2014/main" id="{D7D4BC57-E9AF-4E14-91B5-A13DFC3EA7BD}"/>
            </a:ext>
          </a:extLst>
        </xdr:cNvPr>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34" name="n_1mainValue【児童館】&#10;一人当たり面積">
          <a:extLst>
            <a:ext uri="{FF2B5EF4-FFF2-40B4-BE49-F238E27FC236}">
              <a16:creationId xmlns:a16="http://schemas.microsoft.com/office/drawing/2014/main" id="{3723D362-6292-41AB-A9DB-8F3AC534C695}"/>
            </a:ext>
          </a:extLst>
        </xdr:cNvPr>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35" name="n_2mainValue【児童館】&#10;一人当たり面積">
          <a:extLst>
            <a:ext uri="{FF2B5EF4-FFF2-40B4-BE49-F238E27FC236}">
              <a16:creationId xmlns:a16="http://schemas.microsoft.com/office/drawing/2014/main" id="{6397769D-88DD-4034-A028-BE7AD2574FB3}"/>
            </a:ext>
          </a:extLst>
        </xdr:cNvPr>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E296CF1B-0F96-43CF-90BF-9EBCFE9472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AB372293-7C5A-4347-BBE3-D9698691906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AAFA24FA-AC4B-4D90-AE18-5C11FC0411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25E0CAD1-E22F-461B-894B-85E122327C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5FA42B16-3275-4B57-975D-A8AAE1CDA7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647A0758-819D-447F-90C7-ADCC2DC9CA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D96CBC24-CE73-4CE8-A72E-020F596D4D0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EA5A8084-C686-4437-ACA2-15A6B9B9181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91FFA2C4-84AC-426F-91EC-D4EE36F7AE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6653F69D-83D0-40D4-B3C0-18E33B1930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6" name="テキスト ボックス 645">
          <a:extLst>
            <a:ext uri="{FF2B5EF4-FFF2-40B4-BE49-F238E27FC236}">
              <a16:creationId xmlns:a16="http://schemas.microsoft.com/office/drawing/2014/main" id="{564FB2AC-DC4B-4C72-BE5C-766DA62613E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AD752A26-D1EF-4D64-9092-860A3684CC5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8" name="テキスト ボックス 647">
          <a:extLst>
            <a:ext uri="{FF2B5EF4-FFF2-40B4-BE49-F238E27FC236}">
              <a16:creationId xmlns:a16="http://schemas.microsoft.com/office/drawing/2014/main" id="{2A2339AF-40BB-486E-ACCF-83852018F395}"/>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2301C646-5E44-4EF3-992E-464FF2FAF50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61140205-0C4D-49BF-9E6E-B108E092776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34D08137-A756-4CF1-9528-0D5C126F151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8749C552-D0D7-4A44-97AD-753D0B20208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BBAE1F1A-E575-4226-AFEC-A15466DFEB0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D0CC63A0-DB3F-4A05-8F55-96073D21C5F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080EC67E-D3A3-48CA-A683-D7824F95553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6" name="テキスト ボックス 655">
          <a:extLst>
            <a:ext uri="{FF2B5EF4-FFF2-40B4-BE49-F238E27FC236}">
              <a16:creationId xmlns:a16="http://schemas.microsoft.com/office/drawing/2014/main" id="{6A0F6C29-6E5B-4FDA-8C91-4619A0C0CCE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2D0A8AD7-10DC-40CF-BF04-8090AC9D38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AF2DAE18-DF6D-488B-B68D-639242C87D0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1E563F95-66BD-4387-B8DC-9DC6D26CB4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60" name="直線コネクタ 659">
          <a:extLst>
            <a:ext uri="{FF2B5EF4-FFF2-40B4-BE49-F238E27FC236}">
              <a16:creationId xmlns:a16="http://schemas.microsoft.com/office/drawing/2014/main" id="{F25E79DD-74E3-4344-B140-89D597DEBCDF}"/>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61" name="【公民館】&#10;有形固定資産減価償却率最小値テキスト">
          <a:extLst>
            <a:ext uri="{FF2B5EF4-FFF2-40B4-BE49-F238E27FC236}">
              <a16:creationId xmlns:a16="http://schemas.microsoft.com/office/drawing/2014/main" id="{74E64548-A004-4011-98D9-07BAA313E65E}"/>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62" name="直線コネクタ 661">
          <a:extLst>
            <a:ext uri="{FF2B5EF4-FFF2-40B4-BE49-F238E27FC236}">
              <a16:creationId xmlns:a16="http://schemas.microsoft.com/office/drawing/2014/main" id="{BBEBF764-EE7F-4ADB-B399-FA5EF60A4CA1}"/>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63" name="【公民館】&#10;有形固定資産減価償却率最大値テキスト">
          <a:extLst>
            <a:ext uri="{FF2B5EF4-FFF2-40B4-BE49-F238E27FC236}">
              <a16:creationId xmlns:a16="http://schemas.microsoft.com/office/drawing/2014/main" id="{C00E2B4D-8887-4C02-9C39-E25EE9585036}"/>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A67228C4-C472-4ADA-949F-50A7354CD02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65" name="【公民館】&#10;有形固定資産減価償却率平均値テキスト">
          <a:extLst>
            <a:ext uri="{FF2B5EF4-FFF2-40B4-BE49-F238E27FC236}">
              <a16:creationId xmlns:a16="http://schemas.microsoft.com/office/drawing/2014/main" id="{A3EEDA22-57E8-4BE8-8D54-C3E1F46FB778}"/>
            </a:ext>
          </a:extLst>
        </xdr:cNvPr>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66" name="フローチャート: 判断 665">
          <a:extLst>
            <a:ext uri="{FF2B5EF4-FFF2-40B4-BE49-F238E27FC236}">
              <a16:creationId xmlns:a16="http://schemas.microsoft.com/office/drawing/2014/main" id="{82A5D861-36B1-40F2-9146-37B33E67276E}"/>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67" name="フローチャート: 判断 666">
          <a:extLst>
            <a:ext uri="{FF2B5EF4-FFF2-40B4-BE49-F238E27FC236}">
              <a16:creationId xmlns:a16="http://schemas.microsoft.com/office/drawing/2014/main" id="{5CBA3B08-59CD-48AA-A185-C84DBC4AAF12}"/>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68" name="フローチャート: 判断 667">
          <a:extLst>
            <a:ext uri="{FF2B5EF4-FFF2-40B4-BE49-F238E27FC236}">
              <a16:creationId xmlns:a16="http://schemas.microsoft.com/office/drawing/2014/main" id="{5A0A4E43-D0BA-492B-8908-96E7E89D647C}"/>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69" name="フローチャート: 判断 668">
          <a:extLst>
            <a:ext uri="{FF2B5EF4-FFF2-40B4-BE49-F238E27FC236}">
              <a16:creationId xmlns:a16="http://schemas.microsoft.com/office/drawing/2014/main" id="{69A7B346-3001-4467-8CE0-82B672A12D9A}"/>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3226BBEA-C7C3-4739-85A5-A6EBD7837F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3D0DF85A-3FBE-42F4-83A3-79BA8B64A5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B9EF41BD-C674-4D75-9ED8-29DEF7FE99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EF39E3A8-8F0E-434B-A73A-E166ED951D3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833415A8-5E5B-4478-A0A4-E529AAECE6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158750</xdr:rowOff>
    </xdr:from>
    <xdr:to>
      <xdr:col>85</xdr:col>
      <xdr:colOff>177800</xdr:colOff>
      <xdr:row>108</xdr:row>
      <xdr:rowOff>88900</xdr:rowOff>
    </xdr:to>
    <xdr:sp macro="" textlink="">
      <xdr:nvSpPr>
        <xdr:cNvPr id="675" name="楕円 674">
          <a:extLst>
            <a:ext uri="{FF2B5EF4-FFF2-40B4-BE49-F238E27FC236}">
              <a16:creationId xmlns:a16="http://schemas.microsoft.com/office/drawing/2014/main" id="{072AFF80-0169-4914-A652-9D4EBAF99C54}"/>
            </a:ext>
          </a:extLst>
        </xdr:cNvPr>
        <xdr:cNvSpPr/>
      </xdr:nvSpPr>
      <xdr:spPr>
        <a:xfrm>
          <a:off x="16268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73677</xdr:rowOff>
    </xdr:from>
    <xdr:ext cx="405111" cy="259045"/>
    <xdr:sp macro="" textlink="">
      <xdr:nvSpPr>
        <xdr:cNvPr id="676" name="【公民館】&#10;有形固定資産減価償却率該当値テキスト">
          <a:extLst>
            <a:ext uri="{FF2B5EF4-FFF2-40B4-BE49-F238E27FC236}">
              <a16:creationId xmlns:a16="http://schemas.microsoft.com/office/drawing/2014/main" id="{9D2C565F-8644-4BE0-B654-8B3AB2DB0CF4}"/>
            </a:ext>
          </a:extLst>
        </xdr:cNvPr>
        <xdr:cNvSpPr txBox="1"/>
      </xdr:nvSpPr>
      <xdr:spPr>
        <a:xfrm>
          <a:off x="16357600" y="184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677" name="楕円 676">
          <a:extLst>
            <a:ext uri="{FF2B5EF4-FFF2-40B4-BE49-F238E27FC236}">
              <a16:creationId xmlns:a16="http://schemas.microsoft.com/office/drawing/2014/main" id="{F3A573C1-F236-416A-8D76-CFC11F4D12D2}"/>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38100</xdr:rowOff>
    </xdr:from>
    <xdr:to>
      <xdr:col>85</xdr:col>
      <xdr:colOff>127000</xdr:colOff>
      <xdr:row>108</xdr:row>
      <xdr:rowOff>76200</xdr:rowOff>
    </xdr:to>
    <xdr:cxnSp macro="">
      <xdr:nvCxnSpPr>
        <xdr:cNvPr id="678" name="直線コネクタ 677">
          <a:extLst>
            <a:ext uri="{FF2B5EF4-FFF2-40B4-BE49-F238E27FC236}">
              <a16:creationId xmlns:a16="http://schemas.microsoft.com/office/drawing/2014/main" id="{E3AE5968-3FC5-4788-863B-B01A147378CB}"/>
            </a:ext>
          </a:extLst>
        </xdr:cNvPr>
        <xdr:cNvCxnSpPr/>
      </xdr:nvCxnSpPr>
      <xdr:spPr>
        <a:xfrm flipV="1">
          <a:off x="15481300" y="1855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63500</xdr:rowOff>
    </xdr:from>
    <xdr:to>
      <xdr:col>76</xdr:col>
      <xdr:colOff>165100</xdr:colOff>
      <xdr:row>108</xdr:row>
      <xdr:rowOff>165100</xdr:rowOff>
    </xdr:to>
    <xdr:sp macro="" textlink="">
      <xdr:nvSpPr>
        <xdr:cNvPr id="679" name="楕円 678">
          <a:extLst>
            <a:ext uri="{FF2B5EF4-FFF2-40B4-BE49-F238E27FC236}">
              <a16:creationId xmlns:a16="http://schemas.microsoft.com/office/drawing/2014/main" id="{2547F3BD-5ED3-4C59-94CA-238A10905717}"/>
            </a:ext>
          </a:extLst>
        </xdr:cNvPr>
        <xdr:cNvSpPr/>
      </xdr:nvSpPr>
      <xdr:spPr>
        <a:xfrm>
          <a:off x="14541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114300</xdr:rowOff>
    </xdr:to>
    <xdr:cxnSp macro="">
      <xdr:nvCxnSpPr>
        <xdr:cNvPr id="680" name="直線コネクタ 679">
          <a:extLst>
            <a:ext uri="{FF2B5EF4-FFF2-40B4-BE49-F238E27FC236}">
              <a16:creationId xmlns:a16="http://schemas.microsoft.com/office/drawing/2014/main" id="{AF87BAAA-90C7-4FA1-AB58-155B9EC17204}"/>
            </a:ext>
          </a:extLst>
        </xdr:cNvPr>
        <xdr:cNvCxnSpPr/>
      </xdr:nvCxnSpPr>
      <xdr:spPr>
        <a:xfrm flipV="1">
          <a:off x="14592300" y="1859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81" name="n_1aveValue【公民館】&#10;有形固定資産減価償却率">
          <a:extLst>
            <a:ext uri="{FF2B5EF4-FFF2-40B4-BE49-F238E27FC236}">
              <a16:creationId xmlns:a16="http://schemas.microsoft.com/office/drawing/2014/main" id="{1EF7C9C2-A661-44FD-92D5-31B82E204269}"/>
            </a:ext>
          </a:extLst>
        </xdr:cNvPr>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82" name="n_2aveValue【公民館】&#10;有形固定資産減価償却率">
          <a:extLst>
            <a:ext uri="{FF2B5EF4-FFF2-40B4-BE49-F238E27FC236}">
              <a16:creationId xmlns:a16="http://schemas.microsoft.com/office/drawing/2014/main" id="{5AF8AE8A-24AD-487F-B273-90BE30B68E9E}"/>
            </a:ext>
          </a:extLst>
        </xdr:cNvPr>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83" name="n_3aveValue【公民館】&#10;有形固定資産減価償却率">
          <a:extLst>
            <a:ext uri="{FF2B5EF4-FFF2-40B4-BE49-F238E27FC236}">
              <a16:creationId xmlns:a16="http://schemas.microsoft.com/office/drawing/2014/main" id="{95F8E160-E6F1-4C03-99FA-11E5AE42E491}"/>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684" name="n_1mainValue【公民館】&#10;有形固定資産減価償却率">
          <a:extLst>
            <a:ext uri="{FF2B5EF4-FFF2-40B4-BE49-F238E27FC236}">
              <a16:creationId xmlns:a16="http://schemas.microsoft.com/office/drawing/2014/main" id="{9271848C-0338-4313-B419-8540FB15809F}"/>
            </a:ext>
          </a:extLst>
        </xdr:cNvPr>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156227</xdr:rowOff>
    </xdr:from>
    <xdr:ext cx="405111" cy="259045"/>
    <xdr:sp macro="" textlink="">
      <xdr:nvSpPr>
        <xdr:cNvPr id="685" name="n_2mainValue【公民館】&#10;有形固定資産減価償却率">
          <a:extLst>
            <a:ext uri="{FF2B5EF4-FFF2-40B4-BE49-F238E27FC236}">
              <a16:creationId xmlns:a16="http://schemas.microsoft.com/office/drawing/2014/main" id="{A6C66F0D-4304-4A4D-A56B-7CCF51F2091C}"/>
            </a:ext>
          </a:extLst>
        </xdr:cNvPr>
        <xdr:cNvSpPr txBox="1"/>
      </xdr:nvSpPr>
      <xdr:spPr>
        <a:xfrm>
          <a:off x="143897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95C314D0-5089-4038-95D4-9F3304DC89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A6ED3983-A11C-46B5-9D4E-36DC94A24F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8B9D15E2-5911-4484-85FD-31F4BDB374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A8211D95-C22E-4E09-8085-E331E4FC67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7CE40C6C-4E98-42A1-85A5-4FC8FD9023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8555F0D0-1358-41AB-9702-99DB8573C4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8D7035E8-370E-42FA-A25F-70CEFADE72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227444CC-807C-4CFE-8234-80385B9855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E5FCF7DC-4407-4647-A9C3-B231F7B2E92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10588A4E-C7C2-41F6-BAC4-2D7524E118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6" name="直線コネクタ 695">
          <a:extLst>
            <a:ext uri="{FF2B5EF4-FFF2-40B4-BE49-F238E27FC236}">
              <a16:creationId xmlns:a16="http://schemas.microsoft.com/office/drawing/2014/main" id="{7286BF2A-C4C3-47CA-831B-16AA3D897F2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7" name="テキスト ボックス 696">
          <a:extLst>
            <a:ext uri="{FF2B5EF4-FFF2-40B4-BE49-F238E27FC236}">
              <a16:creationId xmlns:a16="http://schemas.microsoft.com/office/drawing/2014/main" id="{A7C509F1-17BE-48D8-B61B-794C5117D2E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8" name="直線コネクタ 697">
          <a:extLst>
            <a:ext uri="{FF2B5EF4-FFF2-40B4-BE49-F238E27FC236}">
              <a16:creationId xmlns:a16="http://schemas.microsoft.com/office/drawing/2014/main" id="{17CC3C60-43D7-42ED-8DCF-3929438E3C5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9" name="テキスト ボックス 698">
          <a:extLst>
            <a:ext uri="{FF2B5EF4-FFF2-40B4-BE49-F238E27FC236}">
              <a16:creationId xmlns:a16="http://schemas.microsoft.com/office/drawing/2014/main" id="{AEFB7F8E-68F8-42F8-8A22-B351DD9DF3B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0" name="直線コネクタ 699">
          <a:extLst>
            <a:ext uri="{FF2B5EF4-FFF2-40B4-BE49-F238E27FC236}">
              <a16:creationId xmlns:a16="http://schemas.microsoft.com/office/drawing/2014/main" id="{97B94DC9-3AA0-4A60-94F4-4B72887E330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1" name="テキスト ボックス 700">
          <a:extLst>
            <a:ext uri="{FF2B5EF4-FFF2-40B4-BE49-F238E27FC236}">
              <a16:creationId xmlns:a16="http://schemas.microsoft.com/office/drawing/2014/main" id="{9452BD00-4D78-4818-812F-10FA42AC184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2" name="直線コネクタ 701">
          <a:extLst>
            <a:ext uri="{FF2B5EF4-FFF2-40B4-BE49-F238E27FC236}">
              <a16:creationId xmlns:a16="http://schemas.microsoft.com/office/drawing/2014/main" id="{13E0D2D1-C82F-4757-BA5C-F48F91E3A8C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3" name="テキスト ボックス 702">
          <a:extLst>
            <a:ext uri="{FF2B5EF4-FFF2-40B4-BE49-F238E27FC236}">
              <a16:creationId xmlns:a16="http://schemas.microsoft.com/office/drawing/2014/main" id="{DDFC4995-308D-4220-982F-59A2993EDDE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4" name="直線コネクタ 703">
          <a:extLst>
            <a:ext uri="{FF2B5EF4-FFF2-40B4-BE49-F238E27FC236}">
              <a16:creationId xmlns:a16="http://schemas.microsoft.com/office/drawing/2014/main" id="{E9D27F8A-3164-4C7A-8B19-3CA5EAE98AE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5" name="テキスト ボックス 704">
          <a:extLst>
            <a:ext uri="{FF2B5EF4-FFF2-40B4-BE49-F238E27FC236}">
              <a16:creationId xmlns:a16="http://schemas.microsoft.com/office/drawing/2014/main" id="{837199C7-678F-4258-B30D-552BDCE17E8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82F81390-9ABA-4DC1-89C5-E7F0EA5F39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50930A4C-DC64-4960-9458-EFED5CB013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公民館】&#10;一人当たり面積グラフ枠">
          <a:extLst>
            <a:ext uri="{FF2B5EF4-FFF2-40B4-BE49-F238E27FC236}">
              <a16:creationId xmlns:a16="http://schemas.microsoft.com/office/drawing/2014/main" id="{0A0F98DC-C122-4771-A82B-47120271142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09" name="直線コネクタ 708">
          <a:extLst>
            <a:ext uri="{FF2B5EF4-FFF2-40B4-BE49-F238E27FC236}">
              <a16:creationId xmlns:a16="http://schemas.microsoft.com/office/drawing/2014/main" id="{1F5DFBB3-33E1-4E46-8501-2C746644F4B6}"/>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10" name="【公民館】&#10;一人当たり面積最小値テキスト">
          <a:extLst>
            <a:ext uri="{FF2B5EF4-FFF2-40B4-BE49-F238E27FC236}">
              <a16:creationId xmlns:a16="http://schemas.microsoft.com/office/drawing/2014/main" id="{004E3AB1-F10B-456E-B474-8AB1A3C58A7B}"/>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11" name="直線コネクタ 710">
          <a:extLst>
            <a:ext uri="{FF2B5EF4-FFF2-40B4-BE49-F238E27FC236}">
              <a16:creationId xmlns:a16="http://schemas.microsoft.com/office/drawing/2014/main" id="{5558FB9A-7616-4833-BE80-920EB019AF09}"/>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12" name="【公民館】&#10;一人当たり面積最大値テキスト">
          <a:extLst>
            <a:ext uri="{FF2B5EF4-FFF2-40B4-BE49-F238E27FC236}">
              <a16:creationId xmlns:a16="http://schemas.microsoft.com/office/drawing/2014/main" id="{3A3F5DCF-D942-41CF-9F99-44F164D1D0CF}"/>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13" name="直線コネクタ 712">
          <a:extLst>
            <a:ext uri="{FF2B5EF4-FFF2-40B4-BE49-F238E27FC236}">
              <a16:creationId xmlns:a16="http://schemas.microsoft.com/office/drawing/2014/main" id="{505219E8-AFBD-49B6-AFCD-554D67E1FA5A}"/>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14" name="【公民館】&#10;一人当たり面積平均値テキスト">
          <a:extLst>
            <a:ext uri="{FF2B5EF4-FFF2-40B4-BE49-F238E27FC236}">
              <a16:creationId xmlns:a16="http://schemas.microsoft.com/office/drawing/2014/main" id="{E2B11BDC-70FC-42E7-BB17-F826A449BFF9}"/>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15" name="フローチャート: 判断 714">
          <a:extLst>
            <a:ext uri="{FF2B5EF4-FFF2-40B4-BE49-F238E27FC236}">
              <a16:creationId xmlns:a16="http://schemas.microsoft.com/office/drawing/2014/main" id="{107E4375-D066-4341-AA45-39255E5AA515}"/>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16" name="フローチャート: 判断 715">
          <a:extLst>
            <a:ext uri="{FF2B5EF4-FFF2-40B4-BE49-F238E27FC236}">
              <a16:creationId xmlns:a16="http://schemas.microsoft.com/office/drawing/2014/main" id="{F8A92DDC-01FF-40F8-9F14-DB3AF9EF947D}"/>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17" name="フローチャート: 判断 716">
          <a:extLst>
            <a:ext uri="{FF2B5EF4-FFF2-40B4-BE49-F238E27FC236}">
              <a16:creationId xmlns:a16="http://schemas.microsoft.com/office/drawing/2014/main" id="{D0B4B7A5-FC84-4460-B478-91FC1EAD2055}"/>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18" name="フローチャート: 判断 717">
          <a:extLst>
            <a:ext uri="{FF2B5EF4-FFF2-40B4-BE49-F238E27FC236}">
              <a16:creationId xmlns:a16="http://schemas.microsoft.com/office/drawing/2014/main" id="{9DFAB524-05EE-4578-8C02-CBE4B1B7E12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FD1BF8FF-AB8A-4AA7-93DA-C37AA5C4D0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A0BB34D1-F834-4BC5-ABF5-CF9F2F0312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6568D459-A04C-4F45-B1E8-0AAEA8FD8DA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A88D151C-F282-453D-9DF7-FDF94009A3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F0BB24B2-F1F3-41A6-BC47-9E322C06850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132080</xdr:rowOff>
    </xdr:from>
    <xdr:to>
      <xdr:col>116</xdr:col>
      <xdr:colOff>114300</xdr:colOff>
      <xdr:row>105</xdr:row>
      <xdr:rowOff>62230</xdr:rowOff>
    </xdr:to>
    <xdr:sp macro="" textlink="">
      <xdr:nvSpPr>
        <xdr:cNvPr id="724" name="楕円 723">
          <a:extLst>
            <a:ext uri="{FF2B5EF4-FFF2-40B4-BE49-F238E27FC236}">
              <a16:creationId xmlns:a16="http://schemas.microsoft.com/office/drawing/2014/main" id="{0A3CA43D-9FE1-440C-9686-557152033D5B}"/>
            </a:ext>
          </a:extLst>
        </xdr:cNvPr>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154957</xdr:rowOff>
    </xdr:from>
    <xdr:ext cx="469744" cy="259045"/>
    <xdr:sp macro="" textlink="">
      <xdr:nvSpPr>
        <xdr:cNvPr id="725" name="【公民館】&#10;一人当たり面積該当値テキスト">
          <a:extLst>
            <a:ext uri="{FF2B5EF4-FFF2-40B4-BE49-F238E27FC236}">
              <a16:creationId xmlns:a16="http://schemas.microsoft.com/office/drawing/2014/main" id="{D5E0ED9F-80FD-4170-AEBD-1A6451E678DA}"/>
            </a:ext>
          </a:extLst>
        </xdr:cNvPr>
        <xdr:cNvSpPr txBox="1"/>
      </xdr:nvSpPr>
      <xdr:spPr>
        <a:xfrm>
          <a:off x="221996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726" name="楕円 725">
          <a:extLst>
            <a:ext uri="{FF2B5EF4-FFF2-40B4-BE49-F238E27FC236}">
              <a16:creationId xmlns:a16="http://schemas.microsoft.com/office/drawing/2014/main" id="{E402C106-31D4-4018-A6F3-FD2F44C88219}"/>
            </a:ext>
          </a:extLst>
        </xdr:cNvPr>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xdr:rowOff>
    </xdr:from>
    <xdr:to>
      <xdr:col>116</xdr:col>
      <xdr:colOff>63500</xdr:colOff>
      <xdr:row>105</xdr:row>
      <xdr:rowOff>11430</xdr:rowOff>
    </xdr:to>
    <xdr:cxnSp macro="">
      <xdr:nvCxnSpPr>
        <xdr:cNvPr id="727" name="直線コネクタ 726">
          <a:extLst>
            <a:ext uri="{FF2B5EF4-FFF2-40B4-BE49-F238E27FC236}">
              <a16:creationId xmlns:a16="http://schemas.microsoft.com/office/drawing/2014/main" id="{71A58334-1137-4350-A76D-284CDEE99B7D}"/>
            </a:ext>
          </a:extLst>
        </xdr:cNvPr>
        <xdr:cNvCxnSpPr/>
      </xdr:nvCxnSpPr>
      <xdr:spPr>
        <a:xfrm>
          <a:off x="21323300" y="18013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135889</xdr:rowOff>
    </xdr:from>
    <xdr:to>
      <xdr:col>107</xdr:col>
      <xdr:colOff>101600</xdr:colOff>
      <xdr:row>105</xdr:row>
      <xdr:rowOff>66039</xdr:rowOff>
    </xdr:to>
    <xdr:sp macro="" textlink="">
      <xdr:nvSpPr>
        <xdr:cNvPr id="728" name="楕円 727">
          <a:extLst>
            <a:ext uri="{FF2B5EF4-FFF2-40B4-BE49-F238E27FC236}">
              <a16:creationId xmlns:a16="http://schemas.microsoft.com/office/drawing/2014/main" id="{847559F1-5FB8-4A64-80E6-6BB794B9AD63}"/>
            </a:ext>
          </a:extLst>
        </xdr:cNvPr>
        <xdr:cNvSpPr/>
      </xdr:nvSpPr>
      <xdr:spPr>
        <a:xfrm>
          <a:off x="2038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xdr:rowOff>
    </xdr:from>
    <xdr:to>
      <xdr:col>111</xdr:col>
      <xdr:colOff>177800</xdr:colOff>
      <xdr:row>105</xdr:row>
      <xdr:rowOff>15239</xdr:rowOff>
    </xdr:to>
    <xdr:cxnSp macro="">
      <xdr:nvCxnSpPr>
        <xdr:cNvPr id="729" name="直線コネクタ 728">
          <a:extLst>
            <a:ext uri="{FF2B5EF4-FFF2-40B4-BE49-F238E27FC236}">
              <a16:creationId xmlns:a16="http://schemas.microsoft.com/office/drawing/2014/main" id="{7A9EFA64-75A0-4FA4-87F4-B5717FCA923B}"/>
            </a:ext>
          </a:extLst>
        </xdr:cNvPr>
        <xdr:cNvCxnSpPr/>
      </xdr:nvCxnSpPr>
      <xdr:spPr>
        <a:xfrm flipV="1">
          <a:off x="20434300" y="18013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30" name="n_1aveValue【公民館】&#10;一人当たり面積">
          <a:extLst>
            <a:ext uri="{FF2B5EF4-FFF2-40B4-BE49-F238E27FC236}">
              <a16:creationId xmlns:a16="http://schemas.microsoft.com/office/drawing/2014/main" id="{8DE34E5C-B63D-4622-BCDE-7D0B549BFFD4}"/>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31" name="n_2aveValue【公民館】&#10;一人当たり面積">
          <a:extLst>
            <a:ext uri="{FF2B5EF4-FFF2-40B4-BE49-F238E27FC236}">
              <a16:creationId xmlns:a16="http://schemas.microsoft.com/office/drawing/2014/main" id="{1F7916A8-663E-4D25-A554-069DACFB09FA}"/>
            </a:ext>
          </a:extLst>
        </xdr:cNvPr>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32" name="n_3aveValue【公民館】&#10;一人当たり面積">
          <a:extLst>
            <a:ext uri="{FF2B5EF4-FFF2-40B4-BE49-F238E27FC236}">
              <a16:creationId xmlns:a16="http://schemas.microsoft.com/office/drawing/2014/main" id="{AA34661E-0F89-468F-B412-306C3F6844F9}"/>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78757</xdr:rowOff>
    </xdr:from>
    <xdr:ext cx="469744" cy="259045"/>
    <xdr:sp macro="" textlink="">
      <xdr:nvSpPr>
        <xdr:cNvPr id="733" name="n_1mainValue【公民館】&#10;一人当たり面積">
          <a:extLst>
            <a:ext uri="{FF2B5EF4-FFF2-40B4-BE49-F238E27FC236}">
              <a16:creationId xmlns:a16="http://schemas.microsoft.com/office/drawing/2014/main" id="{833F69D8-E977-4AD1-AF6A-52B5CB3EFBB7}"/>
            </a:ext>
          </a:extLst>
        </xdr:cNvPr>
        <xdr:cNvSpPr txBox="1"/>
      </xdr:nvSpPr>
      <xdr:spPr>
        <a:xfrm>
          <a:off x="21075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82566</xdr:rowOff>
    </xdr:from>
    <xdr:ext cx="469744" cy="259045"/>
    <xdr:sp macro="" textlink="">
      <xdr:nvSpPr>
        <xdr:cNvPr id="734" name="n_2mainValue【公民館】&#10;一人当たり面積">
          <a:extLst>
            <a:ext uri="{FF2B5EF4-FFF2-40B4-BE49-F238E27FC236}">
              <a16:creationId xmlns:a16="http://schemas.microsoft.com/office/drawing/2014/main" id="{4456A7B2-E329-4811-952E-638C13EF23D1}"/>
            </a:ext>
          </a:extLst>
        </xdr:cNvPr>
        <xdr:cNvSpPr txBox="1"/>
      </xdr:nvSpPr>
      <xdr:spPr>
        <a:xfrm>
          <a:off x="20199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9DC4CDAC-787D-46B8-A804-DAA0B509A2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DC4D216A-9932-4D63-9FEB-12E6CA36FE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215E8C90-6873-4126-B2DD-AECDF9CC45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公営住宅や学校施設の減価償却率については、類似団体内平均値よりも高い水準となっており、老朽化が進んでいる。</a:t>
          </a:r>
        </a:p>
        <a:p>
          <a:r>
            <a:rPr kumimoji="1" lang="ja-JP" altLang="en-US" sz="1300">
              <a:latin typeface="ＭＳ Ｐゴシック" panose="020B0600070205080204" pitchFamily="50" charset="-128"/>
              <a:ea typeface="ＭＳ Ｐゴシック" panose="020B0600070205080204" pitchFamily="50" charset="-128"/>
            </a:rPr>
            <a:t>　公営住宅の中には、減価償却率が</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％となる施設も存在していることから、公共施設等総合管理計画に基づき、施設の劣化状況を踏まえた整理統合（集約化・複合化・多機能化等）や更新に向けた検討を早期に進めていく。</a:t>
          </a:r>
        </a:p>
        <a:p>
          <a:r>
            <a:rPr kumimoji="1" lang="ja-JP" altLang="en-US" sz="1300">
              <a:latin typeface="ＭＳ Ｐゴシック" panose="020B0600070205080204" pitchFamily="50" charset="-128"/>
              <a:ea typeface="ＭＳ Ｐゴシック" panose="020B0600070205080204" pitchFamily="50" charset="-128"/>
            </a:rPr>
            <a:t>　また、学校施設において減価償却率が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％を超える施設が複数存在することから、今後の児童・生徒数の状況なども勘案しながら、施設の整理統合や更新を検討していく。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FDF16D-8963-44A1-AC15-F26E32EFC1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F68A76-D3C0-4695-8DDA-EC41255567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18E3A8C-C0AC-4FBB-B12C-C2A3E6BCC15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FB1613-071A-46D1-AFD7-3643A94A01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96D358-4C2E-4953-9102-83796F967B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89DA97-054B-4F3C-BAA3-CB195240CA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86A9A6-E784-47D1-8CC1-D455C2B507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F56BE2-5FE7-4B8D-B6C3-65E2F2C4D9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8F85F7-DB71-4A64-A896-92A59CC58F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C406DBA-A3F7-4801-81E3-FC47E10D880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55,607
54,215
9.90
23,468,538
22,897,901
568,837
11,177,768
10,445,470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D9F0B4-9A4A-4009-9CC5-483610FBF6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27CE33C-FBDB-4BF5-8765-99285507E5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34E2C2-324A-43BB-9408-087141B07A7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CD5395F-6F8A-4284-91DB-D2723868C7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CC145B-0C21-4014-B220-FDCD7CE2FD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6E93E11-524A-4B45-87FC-FCCB963329F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0B2C18-9C4F-4AD7-9A52-15373BAB7B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91EF29-2A39-4400-8DEC-155BC98041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20C584E-8724-4D8C-A7C7-0FE5FCEB313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52B08D-2571-4A6E-A002-0C4ADF48A7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FE34FA-223E-4894-BB5E-19B8C563234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D2734F-C6DE-4179-899E-FD45C2E6F7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BCEDF5E-FC86-4A1F-BE8A-26DD5A6882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E16BAD-2721-4879-8841-7FECCC760A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92B54C-57F7-41DB-A05D-42F5AF8D25F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6E9DB5A-EBC1-4C63-80C8-D2298DBB1CE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6E40CD-E0EE-498D-A52F-DF01388757D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7F0EBC-EE7B-49AC-92CA-48A9B9697F0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36D50FD-B496-4E8E-BC24-0F31956A7A4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7DA694F-353F-4A6B-9951-BBB6BEA66FE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626285C-31CB-436C-9B1C-3E0F26C9A5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EF38BB4-00E8-4601-9465-93070331E0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FD0090D-DC9C-4D3B-A5AB-5F6CEDCBC7E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C6C33EC-7973-44F9-A324-1BF6388E0A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01051E9-6846-48F2-BFFC-BEEEC0A7AA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E2D75A3-F7F8-4EE8-B29A-F7FBDAC9FEE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231FD1F-A691-4A0C-B063-F55DF534B8A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1AF2759-DCBE-4B5C-9FFA-05D6B0FB3A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3051D97-634D-4695-865C-4361A721DE5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756B0D4-6168-44ED-8642-12F503D73D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2C37E51A-2A24-4D77-9585-0A16A7D3F36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95EE06C-A9E7-44AE-A8ED-3DB9862E8D3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68049B0-1785-4091-88A6-7D886811A30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B8F7714-7315-4F70-A6CB-06CCB6FD655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C57E981-D0D3-46FB-8BD5-1D9BA517C2A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30FA351-2C47-48DB-B8BA-3BED1944D53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A907B4C-64FD-4CB5-8CB6-E7E165A8390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B6ACCC0-38A8-4B9D-93DA-3F44F49C659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724997D-AAAC-4A55-B392-717CB179F4F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2D53C8B-8778-47F3-987C-F995F481076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C9E857C-88F4-4145-B66A-07E82ED232C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3A741F38-70D6-4C82-83DB-38E2631FD6E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298A6A4-99C0-490A-BB9C-7059BF890F1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9C8D9F2-2B49-4006-83CA-E3C54090596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19CBDC7-4605-4F23-A9E5-5B66EFEF8E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8908625C-568E-41E9-A87E-80DD5E0AA433}"/>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EB057DCB-7B47-4D6A-975E-2142769D987B}"/>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8804DE6C-DF19-4D3C-A675-4919EB922022}"/>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24F43B37-3D61-4B55-B441-693FC7C10074}"/>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772770EE-AD72-485A-9FBA-544FABB90D72}"/>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835AE491-BA16-4D6A-87C0-5736F9DF1EEA}"/>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0DD5F5D5-95BB-4531-AFD5-BE8A70D8A351}"/>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34A0C5D7-39AE-4848-90CC-250B707AF10E}"/>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1E0DBCA0-1259-4C1F-BDCD-E0F888644051}"/>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id="{B04AEB6A-02AA-443C-841D-2EA6DEA81731}"/>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17A2BCB-6118-4EE0-81D6-92B6C49F5D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6CC52FA-1771-48F2-A1D2-9C025C8DB6C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B645484-E71C-45F9-B486-331B628697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E43E11-88DD-42CC-8C21-29CC063ADD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8862B0E-581B-445B-94F8-51400FC8E2F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2" name="楕円 71">
          <a:extLst>
            <a:ext uri="{FF2B5EF4-FFF2-40B4-BE49-F238E27FC236}">
              <a16:creationId xmlns:a16="http://schemas.microsoft.com/office/drawing/2014/main" id="{0D5050A5-57C9-4370-9DA8-F8FA0C1FC4B2}"/>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3" name="【図書館】&#10;有形固定資産減価償却率該当値テキスト">
          <a:extLst>
            <a:ext uri="{FF2B5EF4-FFF2-40B4-BE49-F238E27FC236}">
              <a16:creationId xmlns:a16="http://schemas.microsoft.com/office/drawing/2014/main" id="{95A88283-1D80-4DED-B202-36E591B059B7}"/>
            </a:ext>
          </a:extLst>
        </xdr:cNvPr>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4" name="楕円 73">
          <a:extLst>
            <a:ext uri="{FF2B5EF4-FFF2-40B4-BE49-F238E27FC236}">
              <a16:creationId xmlns:a16="http://schemas.microsoft.com/office/drawing/2014/main" id="{F9903B31-9D34-4F6E-86A8-931ABA5FE8CB}"/>
            </a:ext>
          </a:extLst>
        </xdr:cNvPr>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5" name="直線コネクタ 74">
          <a:extLst>
            <a:ext uri="{FF2B5EF4-FFF2-40B4-BE49-F238E27FC236}">
              <a16:creationId xmlns:a16="http://schemas.microsoft.com/office/drawing/2014/main" id="{9F20AD9F-BB74-442B-9FB7-4B8AD1BE7B9C}"/>
            </a:ext>
          </a:extLst>
        </xdr:cNvPr>
        <xdr:cNvCxnSpPr/>
      </xdr:nvCxnSpPr>
      <xdr:spPr>
        <a:xfrm flipV="1">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6" name="楕円 75">
          <a:extLst>
            <a:ext uri="{FF2B5EF4-FFF2-40B4-BE49-F238E27FC236}">
              <a16:creationId xmlns:a16="http://schemas.microsoft.com/office/drawing/2014/main" id="{CA403E53-1EEA-4DA6-901F-FE69E49AEFE5}"/>
            </a:ext>
          </a:extLst>
        </xdr:cNvPr>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84365</xdr:rowOff>
    </xdr:to>
    <xdr:cxnSp macro="">
      <xdr:nvCxnSpPr>
        <xdr:cNvPr id="77" name="直線コネクタ 76">
          <a:extLst>
            <a:ext uri="{FF2B5EF4-FFF2-40B4-BE49-F238E27FC236}">
              <a16:creationId xmlns:a16="http://schemas.microsoft.com/office/drawing/2014/main" id="{1EAEC494-EC9A-4593-BF0E-4F23811BE0C7}"/>
            </a:ext>
          </a:extLst>
        </xdr:cNvPr>
        <xdr:cNvCxnSpPr/>
      </xdr:nvCxnSpPr>
      <xdr:spPr>
        <a:xfrm flipV="1">
          <a:off x="2908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8" name="n_1aveValue【図書館】&#10;有形固定資産減価償却率">
          <a:extLst>
            <a:ext uri="{FF2B5EF4-FFF2-40B4-BE49-F238E27FC236}">
              <a16:creationId xmlns:a16="http://schemas.microsoft.com/office/drawing/2014/main" id="{1A185DFF-A157-4589-8383-1BC8AB2ECD30}"/>
            </a:ext>
          </a:extLst>
        </xdr:cNvPr>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9" name="n_2aveValue【図書館】&#10;有形固定資産減価償却率">
          <a:extLst>
            <a:ext uri="{FF2B5EF4-FFF2-40B4-BE49-F238E27FC236}">
              <a16:creationId xmlns:a16="http://schemas.microsoft.com/office/drawing/2014/main" id="{A9ABDF81-29F2-442B-B525-B40E4E391D34}"/>
            </a:ext>
          </a:extLst>
        </xdr:cNvPr>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a:extLst>
            <a:ext uri="{FF2B5EF4-FFF2-40B4-BE49-F238E27FC236}">
              <a16:creationId xmlns:a16="http://schemas.microsoft.com/office/drawing/2014/main" id="{DD1F4299-3A9B-4F41-9741-A89AF2125C77}"/>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1" name="n_1mainValue【図書館】&#10;有形固定資産減価償却率">
          <a:extLst>
            <a:ext uri="{FF2B5EF4-FFF2-40B4-BE49-F238E27FC236}">
              <a16:creationId xmlns:a16="http://schemas.microsoft.com/office/drawing/2014/main" id="{084B6B60-71B8-45A7-AE80-55D4ACF2D0C6}"/>
            </a:ext>
          </a:extLst>
        </xdr:cNvPr>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2" name="n_2mainValue【図書館】&#10;有形固定資産減価償却率">
          <a:extLst>
            <a:ext uri="{FF2B5EF4-FFF2-40B4-BE49-F238E27FC236}">
              <a16:creationId xmlns:a16="http://schemas.microsoft.com/office/drawing/2014/main" id="{31E9C866-F773-4EEE-94C1-AF03BE2ECBE2}"/>
            </a:ext>
          </a:extLst>
        </xdr:cNvPr>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B420D10-C951-4492-880A-B65880AEC1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6F5871F6-0A0A-414C-96CA-96402E22D1A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173E96C3-8349-49A3-A653-4FA0B85336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54A570CE-0E62-4086-8723-7B7B1189646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3B5CEA4D-41C9-477B-B860-BC3F3CB0BCD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8755009B-1987-4D44-AE7C-97D1DEB153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42243ACB-41CC-4C0D-A62E-AC182B0E27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A659E597-769A-49BD-B04C-9B43CDEC5CA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B159F5B1-87F6-42BA-B196-CF3CFD73B24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537871D0-FA2F-4FC6-86B3-73DEC232DB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13F1C9B8-705D-444E-8310-88F79A81574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F75EBBE9-0993-451E-A1F2-7DB994D80A8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B249CF44-C0DC-4BD1-8376-21F4D42E8BC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ABB7CAA3-9387-4826-AB12-956C729190A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44D4928B-34EA-4363-B44A-CD7BEB0AFE4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3E9FFDE7-4D9B-40AC-981C-41EC78CD5DF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ADC52491-F262-4C1E-BC16-E237873ABCC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E861C271-47D6-4A8B-A5EE-3EFA2E002FE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3E25B0E-A62F-4090-90EF-B302684592C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A1591716-8622-45B6-AEA1-6C39530E784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F601A229-60E8-47E7-AB14-3EA0FBCDAF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DBC9D274-BB39-4301-BDD6-AEE175B32B9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A1D84625-62B5-4353-8B2F-CB976B5421C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a:extLst>
            <a:ext uri="{FF2B5EF4-FFF2-40B4-BE49-F238E27FC236}">
              <a16:creationId xmlns:a16="http://schemas.microsoft.com/office/drawing/2014/main" id="{B1271989-4904-4136-8DAC-367C79C4376B}"/>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a:extLst>
            <a:ext uri="{FF2B5EF4-FFF2-40B4-BE49-F238E27FC236}">
              <a16:creationId xmlns:a16="http://schemas.microsoft.com/office/drawing/2014/main" id="{4CE5F1AA-1130-4555-A612-3157A34580FD}"/>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a:extLst>
            <a:ext uri="{FF2B5EF4-FFF2-40B4-BE49-F238E27FC236}">
              <a16:creationId xmlns:a16="http://schemas.microsoft.com/office/drawing/2014/main" id="{7F4EF6D7-41CF-45E5-8969-B9074B46667A}"/>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a:extLst>
            <a:ext uri="{FF2B5EF4-FFF2-40B4-BE49-F238E27FC236}">
              <a16:creationId xmlns:a16="http://schemas.microsoft.com/office/drawing/2014/main" id="{246A9BDA-4D20-4D4B-849F-A13CD951F5E5}"/>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a:extLst>
            <a:ext uri="{FF2B5EF4-FFF2-40B4-BE49-F238E27FC236}">
              <a16:creationId xmlns:a16="http://schemas.microsoft.com/office/drawing/2014/main" id="{BC896FAD-A1BE-4A9A-9EA1-C7732882E62F}"/>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a:extLst>
            <a:ext uri="{FF2B5EF4-FFF2-40B4-BE49-F238E27FC236}">
              <a16:creationId xmlns:a16="http://schemas.microsoft.com/office/drawing/2014/main" id="{FB78EB1B-6FE6-4E27-AE06-7DF30D1597DB}"/>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a:extLst>
            <a:ext uri="{FF2B5EF4-FFF2-40B4-BE49-F238E27FC236}">
              <a16:creationId xmlns:a16="http://schemas.microsoft.com/office/drawing/2014/main" id="{234BA6B8-B8BA-4D26-A4DD-BE6611A82EEA}"/>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a:extLst>
            <a:ext uri="{FF2B5EF4-FFF2-40B4-BE49-F238E27FC236}">
              <a16:creationId xmlns:a16="http://schemas.microsoft.com/office/drawing/2014/main" id="{C1ABD657-38F5-46F6-9786-C178C7EC2ECD}"/>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a:extLst>
            <a:ext uri="{FF2B5EF4-FFF2-40B4-BE49-F238E27FC236}">
              <a16:creationId xmlns:a16="http://schemas.microsoft.com/office/drawing/2014/main" id="{2FB17D04-2A97-44A8-BC56-27B9B3DA962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a:extLst>
            <a:ext uri="{FF2B5EF4-FFF2-40B4-BE49-F238E27FC236}">
              <a16:creationId xmlns:a16="http://schemas.microsoft.com/office/drawing/2014/main" id="{382073DE-B0F1-4A55-9E3F-75B815AC4147}"/>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42A6D69-C402-4CED-9BC1-F444FB9DB50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CBD97D3-F4B4-4C7F-BEC7-809B1619E60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CA970CD-B920-4EBD-9864-5D6044AEAD9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C6AC140-F1B8-4BB0-9D36-D2D83C47B1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95CF998-FF96-4A14-AAB4-A306FB38E1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121" name="楕円 120">
          <a:extLst>
            <a:ext uri="{FF2B5EF4-FFF2-40B4-BE49-F238E27FC236}">
              <a16:creationId xmlns:a16="http://schemas.microsoft.com/office/drawing/2014/main" id="{2379EEBC-F9BB-4188-A07A-7021C438C7B6}"/>
            </a:ext>
          </a:extLst>
        </xdr:cNvPr>
        <xdr:cNvSpPr/>
      </xdr:nvSpPr>
      <xdr:spPr>
        <a:xfrm>
          <a:off x="104267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118127</xdr:rowOff>
    </xdr:from>
    <xdr:ext cx="469744" cy="259045"/>
    <xdr:sp macro="" textlink="">
      <xdr:nvSpPr>
        <xdr:cNvPr id="122" name="【図書館】&#10;一人当たり面積該当値テキスト">
          <a:extLst>
            <a:ext uri="{FF2B5EF4-FFF2-40B4-BE49-F238E27FC236}">
              <a16:creationId xmlns:a16="http://schemas.microsoft.com/office/drawing/2014/main" id="{4128426F-9534-4437-9934-329240222EE7}"/>
            </a:ext>
          </a:extLst>
        </xdr:cNvPr>
        <xdr:cNvSpPr txBox="1"/>
      </xdr:nvSpPr>
      <xdr:spPr>
        <a:xfrm>
          <a:off x="105156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95250</xdr:rowOff>
    </xdr:from>
    <xdr:to>
      <xdr:col>50</xdr:col>
      <xdr:colOff>165100</xdr:colOff>
      <xdr:row>38</xdr:row>
      <xdr:rowOff>25400</xdr:rowOff>
    </xdr:to>
    <xdr:sp macro="" textlink="">
      <xdr:nvSpPr>
        <xdr:cNvPr id="123" name="楕円 122">
          <a:extLst>
            <a:ext uri="{FF2B5EF4-FFF2-40B4-BE49-F238E27FC236}">
              <a16:creationId xmlns:a16="http://schemas.microsoft.com/office/drawing/2014/main" id="{1F5DE3CC-7EB4-4473-A716-7B6428860430}"/>
            </a:ext>
          </a:extLst>
        </xdr:cNvPr>
        <xdr:cNvSpPr/>
      </xdr:nvSpPr>
      <xdr:spPr>
        <a:xfrm>
          <a:off x="9588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146050</xdr:rowOff>
    </xdr:from>
    <xdr:to>
      <xdr:col>55</xdr:col>
      <xdr:colOff>0</xdr:colOff>
      <xdr:row>37</xdr:row>
      <xdr:rowOff>146050</xdr:rowOff>
    </xdr:to>
    <xdr:cxnSp macro="">
      <xdr:nvCxnSpPr>
        <xdr:cNvPr id="124" name="直線コネクタ 123">
          <a:extLst>
            <a:ext uri="{FF2B5EF4-FFF2-40B4-BE49-F238E27FC236}">
              <a16:creationId xmlns:a16="http://schemas.microsoft.com/office/drawing/2014/main" id="{54F82D54-070F-43AE-9AC2-F87D8AEDD32C}"/>
            </a:ext>
          </a:extLst>
        </xdr:cNvPr>
        <xdr:cNvCxnSpPr/>
      </xdr:nvCxnSpPr>
      <xdr:spPr>
        <a:xfrm>
          <a:off x="9639300" y="648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107950</xdr:rowOff>
    </xdr:from>
    <xdr:to>
      <xdr:col>46</xdr:col>
      <xdr:colOff>38100</xdr:colOff>
      <xdr:row>38</xdr:row>
      <xdr:rowOff>38100</xdr:rowOff>
    </xdr:to>
    <xdr:sp macro="" textlink="">
      <xdr:nvSpPr>
        <xdr:cNvPr id="125" name="楕円 124">
          <a:extLst>
            <a:ext uri="{FF2B5EF4-FFF2-40B4-BE49-F238E27FC236}">
              <a16:creationId xmlns:a16="http://schemas.microsoft.com/office/drawing/2014/main" id="{C58748F5-1427-4702-86DE-F55E5AF09C3E}"/>
            </a:ext>
          </a:extLst>
        </xdr:cNvPr>
        <xdr:cNvSpPr/>
      </xdr:nvSpPr>
      <xdr:spPr>
        <a:xfrm>
          <a:off x="8699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146050</xdr:rowOff>
    </xdr:from>
    <xdr:to>
      <xdr:col>50</xdr:col>
      <xdr:colOff>114300</xdr:colOff>
      <xdr:row>37</xdr:row>
      <xdr:rowOff>158750</xdr:rowOff>
    </xdr:to>
    <xdr:cxnSp macro="">
      <xdr:nvCxnSpPr>
        <xdr:cNvPr id="126" name="直線コネクタ 125">
          <a:extLst>
            <a:ext uri="{FF2B5EF4-FFF2-40B4-BE49-F238E27FC236}">
              <a16:creationId xmlns:a16="http://schemas.microsoft.com/office/drawing/2014/main" id="{DDC7D3BA-C38D-4C40-9493-3C7008A77757}"/>
            </a:ext>
          </a:extLst>
        </xdr:cNvPr>
        <xdr:cNvCxnSpPr/>
      </xdr:nvCxnSpPr>
      <xdr:spPr>
        <a:xfrm flipV="1">
          <a:off x="8750300" y="648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7" name="n_1aveValue【図書館】&#10;一人当たり面積">
          <a:extLst>
            <a:ext uri="{FF2B5EF4-FFF2-40B4-BE49-F238E27FC236}">
              <a16:creationId xmlns:a16="http://schemas.microsoft.com/office/drawing/2014/main" id="{F2B548FE-E1B2-42EE-8CDA-E3B116DAD54A}"/>
            </a:ext>
          </a:extLst>
        </xdr:cNvPr>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8" name="n_2aveValue【図書館】&#10;一人当たり面積">
          <a:extLst>
            <a:ext uri="{FF2B5EF4-FFF2-40B4-BE49-F238E27FC236}">
              <a16:creationId xmlns:a16="http://schemas.microsoft.com/office/drawing/2014/main" id="{80C872E2-3E72-40C2-9216-DC106BD37F6E}"/>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a:extLst>
            <a:ext uri="{FF2B5EF4-FFF2-40B4-BE49-F238E27FC236}">
              <a16:creationId xmlns:a16="http://schemas.microsoft.com/office/drawing/2014/main" id="{6E5BDBAC-AB09-460C-B929-E24A26A21508}"/>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41927</xdr:rowOff>
    </xdr:from>
    <xdr:ext cx="469744" cy="259045"/>
    <xdr:sp macro="" textlink="">
      <xdr:nvSpPr>
        <xdr:cNvPr id="130" name="n_1mainValue【図書館】&#10;一人当たり面積">
          <a:extLst>
            <a:ext uri="{FF2B5EF4-FFF2-40B4-BE49-F238E27FC236}">
              <a16:creationId xmlns:a16="http://schemas.microsoft.com/office/drawing/2014/main" id="{159D13C8-EF93-430C-AD66-4B13D177BF4E}"/>
            </a:ext>
          </a:extLst>
        </xdr:cNvPr>
        <xdr:cNvSpPr txBox="1"/>
      </xdr:nvSpPr>
      <xdr:spPr>
        <a:xfrm>
          <a:off x="93917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54627</xdr:rowOff>
    </xdr:from>
    <xdr:ext cx="469744" cy="259045"/>
    <xdr:sp macro="" textlink="">
      <xdr:nvSpPr>
        <xdr:cNvPr id="131" name="n_2mainValue【図書館】&#10;一人当たり面積">
          <a:extLst>
            <a:ext uri="{FF2B5EF4-FFF2-40B4-BE49-F238E27FC236}">
              <a16:creationId xmlns:a16="http://schemas.microsoft.com/office/drawing/2014/main" id="{177753E2-CC9E-45A8-9F03-F4DF9E564CFE}"/>
            </a:ext>
          </a:extLst>
        </xdr:cNvPr>
        <xdr:cNvSpPr txBox="1"/>
      </xdr:nvSpPr>
      <xdr:spPr>
        <a:xfrm>
          <a:off x="8515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CF256CDB-4794-4803-83F1-A2B08A5292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95DE68D9-09EF-4A80-8E3D-551A3812FB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10983C81-413D-4525-9931-4BE5A2E1A63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66F0240B-0775-4963-980C-D139C980A7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B7D7A51D-4078-4AA5-BB5C-B592AEF0D8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5DA4B0DD-A14E-4540-9E45-F722EA923BA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3E163321-BFF6-45F1-B81E-94086C3939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A380B231-1914-4AA2-8993-FF4753E8A2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1382D164-6C71-4678-8265-FCA6205731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7C78DB6D-D4A9-43BA-BAE3-26B951A360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D2B25CFC-6BEC-43F6-8485-9E483220D9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6D24E159-9B54-43AF-8942-850D1ACAE8E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542F373A-4F75-4F46-B60E-7858B7F02F8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37B8C700-793B-42AF-AD72-4A9FEFD2567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78B4CB07-3703-45E5-B22D-89A4AE6DB3C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E511CBF1-32A1-4BBA-A4EA-13A51CCC257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296DBD4E-C69B-4A47-801D-51E1B21660B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7033AA21-5AF8-4078-9DEE-6E29F878129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AE73E85-034B-4B3E-B615-9099C9F9615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49941109-B60F-4404-AC66-19113665B6B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152D0611-F6CD-46F8-9CBF-9D76F616DC3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F7DB87E1-B61C-433D-8D30-112D6F600E4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92E8817B-204E-47C8-B567-D1C1598A53E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53C71F1B-EE20-4849-9177-FBA082E5EB5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03EEBAEA-5D30-4F92-AC42-079D48CB36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a:extLst>
            <a:ext uri="{FF2B5EF4-FFF2-40B4-BE49-F238E27FC236}">
              <a16:creationId xmlns:a16="http://schemas.microsoft.com/office/drawing/2014/main" id="{DF0C1CF2-D68A-4F49-9119-244B06AE801F}"/>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id="{BFBAAF3E-F546-4FFD-9D50-CE8F0B4A0353}"/>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a:extLst>
            <a:ext uri="{FF2B5EF4-FFF2-40B4-BE49-F238E27FC236}">
              <a16:creationId xmlns:a16="http://schemas.microsoft.com/office/drawing/2014/main" id="{08A9EC72-D90D-4CC1-B9DE-AA6C1FD7F492}"/>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7009AB9F-9AAA-448B-8A8B-286D48F79EE9}"/>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a:extLst>
            <a:ext uri="{FF2B5EF4-FFF2-40B4-BE49-F238E27FC236}">
              <a16:creationId xmlns:a16="http://schemas.microsoft.com/office/drawing/2014/main" id="{4B1377BB-D686-4473-A33B-D359A32D3FDA}"/>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E2C3774A-A645-46BE-8B4D-46F91911F9B2}"/>
            </a:ext>
          </a:extLst>
        </xdr:cNvPr>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a:extLst>
            <a:ext uri="{FF2B5EF4-FFF2-40B4-BE49-F238E27FC236}">
              <a16:creationId xmlns:a16="http://schemas.microsoft.com/office/drawing/2014/main" id="{5AED19BC-C60F-4D4B-A97D-62883A194A6A}"/>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a:extLst>
            <a:ext uri="{FF2B5EF4-FFF2-40B4-BE49-F238E27FC236}">
              <a16:creationId xmlns:a16="http://schemas.microsoft.com/office/drawing/2014/main" id="{C056CCA5-7ABC-4839-89C7-21C4076F50FC}"/>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a:extLst>
            <a:ext uri="{FF2B5EF4-FFF2-40B4-BE49-F238E27FC236}">
              <a16:creationId xmlns:a16="http://schemas.microsoft.com/office/drawing/2014/main" id="{776FAE22-2413-4B6D-A2A9-86CDFB45A941}"/>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a:extLst>
            <a:ext uri="{FF2B5EF4-FFF2-40B4-BE49-F238E27FC236}">
              <a16:creationId xmlns:a16="http://schemas.microsoft.com/office/drawing/2014/main" id="{B77F4C65-8F80-4521-A804-31305F98B6D5}"/>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BE32A75B-266C-4B82-9387-466FA51172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AAF7154-B92D-4743-8A3F-A120F9496BB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6066E30-D58C-4224-939D-3F64553944F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806BE7A-7000-4284-A0BA-50E2783757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1425D35-3637-478A-BA04-A7577350538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115751</xdr:rowOff>
    </xdr:from>
    <xdr:to>
      <xdr:col>24</xdr:col>
      <xdr:colOff>114300</xdr:colOff>
      <xdr:row>59</xdr:row>
      <xdr:rowOff>45901</xdr:rowOff>
    </xdr:to>
    <xdr:sp macro="" textlink="">
      <xdr:nvSpPr>
        <xdr:cNvPr id="172" name="楕円 171">
          <a:extLst>
            <a:ext uri="{FF2B5EF4-FFF2-40B4-BE49-F238E27FC236}">
              <a16:creationId xmlns:a16="http://schemas.microsoft.com/office/drawing/2014/main" id="{AAD1E2A7-ABED-4F6D-9626-38A6BE57AE4D}"/>
            </a:ext>
          </a:extLst>
        </xdr:cNvPr>
        <xdr:cNvSpPr/>
      </xdr:nvSpPr>
      <xdr:spPr>
        <a:xfrm>
          <a:off x="4584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94178</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3740F5A6-DCA8-41FE-B7DC-724E367F1F20}"/>
            </a:ext>
          </a:extLst>
        </xdr:cNvPr>
        <xdr:cNvSpPr txBox="1"/>
      </xdr:nvSpPr>
      <xdr:spPr>
        <a:xfrm>
          <a:off x="4673600" y="1003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158206</xdr:rowOff>
    </xdr:from>
    <xdr:to>
      <xdr:col>20</xdr:col>
      <xdr:colOff>38100</xdr:colOff>
      <xdr:row>59</xdr:row>
      <xdr:rowOff>88356</xdr:rowOff>
    </xdr:to>
    <xdr:sp macro="" textlink="">
      <xdr:nvSpPr>
        <xdr:cNvPr id="174" name="楕円 173">
          <a:extLst>
            <a:ext uri="{FF2B5EF4-FFF2-40B4-BE49-F238E27FC236}">
              <a16:creationId xmlns:a16="http://schemas.microsoft.com/office/drawing/2014/main" id="{FAD53645-189E-4445-A1FD-3A0B21758613}"/>
            </a:ext>
          </a:extLst>
        </xdr:cNvPr>
        <xdr:cNvSpPr/>
      </xdr:nvSpPr>
      <xdr:spPr>
        <a:xfrm>
          <a:off x="3746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37556</xdr:rowOff>
    </xdr:to>
    <xdr:cxnSp macro="">
      <xdr:nvCxnSpPr>
        <xdr:cNvPr id="175" name="直線コネクタ 174">
          <a:extLst>
            <a:ext uri="{FF2B5EF4-FFF2-40B4-BE49-F238E27FC236}">
              <a16:creationId xmlns:a16="http://schemas.microsoft.com/office/drawing/2014/main" id="{354984C6-FD3F-4CB7-A757-44BDC7F9853C}"/>
            </a:ext>
          </a:extLst>
        </xdr:cNvPr>
        <xdr:cNvCxnSpPr/>
      </xdr:nvCxnSpPr>
      <xdr:spPr>
        <a:xfrm flipV="1">
          <a:off x="3797300" y="101106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24312</xdr:rowOff>
    </xdr:from>
    <xdr:to>
      <xdr:col>15</xdr:col>
      <xdr:colOff>101600</xdr:colOff>
      <xdr:row>59</xdr:row>
      <xdr:rowOff>125912</xdr:rowOff>
    </xdr:to>
    <xdr:sp macro="" textlink="">
      <xdr:nvSpPr>
        <xdr:cNvPr id="176" name="楕円 175">
          <a:extLst>
            <a:ext uri="{FF2B5EF4-FFF2-40B4-BE49-F238E27FC236}">
              <a16:creationId xmlns:a16="http://schemas.microsoft.com/office/drawing/2014/main" id="{07AC142E-D676-46AF-AFE6-FE18B647F5D7}"/>
            </a:ext>
          </a:extLst>
        </xdr:cNvPr>
        <xdr:cNvSpPr/>
      </xdr:nvSpPr>
      <xdr:spPr>
        <a:xfrm>
          <a:off x="2857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75112</xdr:rowOff>
    </xdr:to>
    <xdr:cxnSp macro="">
      <xdr:nvCxnSpPr>
        <xdr:cNvPr id="177" name="直線コネクタ 176">
          <a:extLst>
            <a:ext uri="{FF2B5EF4-FFF2-40B4-BE49-F238E27FC236}">
              <a16:creationId xmlns:a16="http://schemas.microsoft.com/office/drawing/2014/main" id="{6023FC20-CC93-463F-B700-0CEC1424B718}"/>
            </a:ext>
          </a:extLst>
        </xdr:cNvPr>
        <xdr:cNvCxnSpPr/>
      </xdr:nvCxnSpPr>
      <xdr:spPr>
        <a:xfrm flipV="1">
          <a:off x="2908300" y="101531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78" name="n_1aveValue【体育館・プール】&#10;有形固定資産減価償却率">
          <a:extLst>
            <a:ext uri="{FF2B5EF4-FFF2-40B4-BE49-F238E27FC236}">
              <a16:creationId xmlns:a16="http://schemas.microsoft.com/office/drawing/2014/main" id="{8858BF4C-5AB0-428E-BEEA-4F9B1444B055}"/>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79" name="n_2aveValue【体育館・プール】&#10;有形固定資産減価償却率">
          <a:extLst>
            <a:ext uri="{FF2B5EF4-FFF2-40B4-BE49-F238E27FC236}">
              <a16:creationId xmlns:a16="http://schemas.microsoft.com/office/drawing/2014/main" id="{56201D3F-3609-4CD6-A2AB-BFB01537AB66}"/>
            </a:ext>
          </a:extLst>
        </xdr:cNvPr>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a:extLst>
            <a:ext uri="{FF2B5EF4-FFF2-40B4-BE49-F238E27FC236}">
              <a16:creationId xmlns:a16="http://schemas.microsoft.com/office/drawing/2014/main" id="{F08A646A-C15E-4BE1-A053-D8251CB2CFDD}"/>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79483</xdr:rowOff>
    </xdr:from>
    <xdr:ext cx="405111" cy="259045"/>
    <xdr:sp macro="" textlink="">
      <xdr:nvSpPr>
        <xdr:cNvPr id="181" name="n_1mainValue【体育館・プール】&#10;有形固定資産減価償却率">
          <a:extLst>
            <a:ext uri="{FF2B5EF4-FFF2-40B4-BE49-F238E27FC236}">
              <a16:creationId xmlns:a16="http://schemas.microsoft.com/office/drawing/2014/main" id="{C6B64673-4F54-4CB7-B90B-92C007EC00CB}"/>
            </a:ext>
          </a:extLst>
        </xdr:cNvPr>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117039</xdr:rowOff>
    </xdr:from>
    <xdr:ext cx="405111" cy="259045"/>
    <xdr:sp macro="" textlink="">
      <xdr:nvSpPr>
        <xdr:cNvPr id="182" name="n_2mainValue【体育館・プール】&#10;有形固定資産減価償却率">
          <a:extLst>
            <a:ext uri="{FF2B5EF4-FFF2-40B4-BE49-F238E27FC236}">
              <a16:creationId xmlns:a16="http://schemas.microsoft.com/office/drawing/2014/main" id="{8B58493C-549C-450A-AD24-937FC3122183}"/>
            </a:ext>
          </a:extLst>
        </xdr:cNvPr>
        <xdr:cNvSpPr txBox="1"/>
      </xdr:nvSpPr>
      <xdr:spPr>
        <a:xfrm>
          <a:off x="2705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C9BF91AF-CA58-4C3D-99EA-0A12272D33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1384F3F5-5800-4811-9ED5-809FDBC6E1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B6679EB7-D4C9-44F7-B3F2-3AD48FE35C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40066D53-032A-418E-A604-86941A504A2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69361B6C-858F-49BD-9FA3-B95F449528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C1FF0744-B7EF-4ADD-8309-704F604EC2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4459CC84-8389-48A9-A5CE-A5078E9ABE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3FEC1789-19D7-4798-911E-2AF7CC0D01D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5DBEBCB9-B801-4963-AC1B-E0EA3341B1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7D93D750-FDED-440D-97AA-35ED2B0F27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836369D0-BDA8-4CED-9D8A-3BB302B57BE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a:extLst>
            <a:ext uri="{FF2B5EF4-FFF2-40B4-BE49-F238E27FC236}">
              <a16:creationId xmlns:a16="http://schemas.microsoft.com/office/drawing/2014/main" id="{0617561B-794A-40E8-801C-A5CECD6F504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6D4FAB7A-0F1D-4B27-83A0-96F646EFE85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a:extLst>
            <a:ext uri="{FF2B5EF4-FFF2-40B4-BE49-F238E27FC236}">
              <a16:creationId xmlns:a16="http://schemas.microsoft.com/office/drawing/2014/main" id="{5923877C-4D2D-41EE-AC40-99A07136DB5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9EF17C6D-0220-4E66-AECA-1BB98CF54B1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a:extLst>
            <a:ext uri="{FF2B5EF4-FFF2-40B4-BE49-F238E27FC236}">
              <a16:creationId xmlns:a16="http://schemas.microsoft.com/office/drawing/2014/main" id="{8A08140B-5E56-4162-B566-2AC45F711CD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039DAF7D-2679-4579-A768-4DB225ECA66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a:extLst>
            <a:ext uri="{FF2B5EF4-FFF2-40B4-BE49-F238E27FC236}">
              <a16:creationId xmlns:a16="http://schemas.microsoft.com/office/drawing/2014/main" id="{FE0F15B3-E2ED-4439-9F0E-0122296C41D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FD1AF37B-9350-4A3C-A36C-D38E5D73071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a:extLst>
            <a:ext uri="{FF2B5EF4-FFF2-40B4-BE49-F238E27FC236}">
              <a16:creationId xmlns:a16="http://schemas.microsoft.com/office/drawing/2014/main" id="{F1AF51BD-56AF-4064-9081-537F297EF98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C5939470-E127-4B10-947D-DE025E6D9C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EBBABD9B-494F-43EE-95D1-E383A72AEF3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51A6B601-26C8-4B20-B975-7C7E1CDD04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a:extLst>
            <a:ext uri="{FF2B5EF4-FFF2-40B4-BE49-F238E27FC236}">
              <a16:creationId xmlns:a16="http://schemas.microsoft.com/office/drawing/2014/main" id="{2B915A6C-205E-4C09-BE6A-0209C2F1E102}"/>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a:extLst>
            <a:ext uri="{FF2B5EF4-FFF2-40B4-BE49-F238E27FC236}">
              <a16:creationId xmlns:a16="http://schemas.microsoft.com/office/drawing/2014/main" id="{DAA8E945-8369-417F-ACD7-16F0E63F0141}"/>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a:extLst>
            <a:ext uri="{FF2B5EF4-FFF2-40B4-BE49-F238E27FC236}">
              <a16:creationId xmlns:a16="http://schemas.microsoft.com/office/drawing/2014/main" id="{EF30B09F-5D1D-470F-AB93-60D071897713}"/>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a:extLst>
            <a:ext uri="{FF2B5EF4-FFF2-40B4-BE49-F238E27FC236}">
              <a16:creationId xmlns:a16="http://schemas.microsoft.com/office/drawing/2014/main" id="{70D72A78-D4F7-4B6A-96AE-76551CC9D94A}"/>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a:extLst>
            <a:ext uri="{FF2B5EF4-FFF2-40B4-BE49-F238E27FC236}">
              <a16:creationId xmlns:a16="http://schemas.microsoft.com/office/drawing/2014/main" id="{0A66D1E8-2655-4AE0-91B9-F28DBE5F3F5D}"/>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a:extLst>
            <a:ext uri="{FF2B5EF4-FFF2-40B4-BE49-F238E27FC236}">
              <a16:creationId xmlns:a16="http://schemas.microsoft.com/office/drawing/2014/main" id="{792E45F2-CDDF-488B-9A4A-6A7C4CBD0D8A}"/>
            </a:ext>
          </a:extLst>
        </xdr:cNvPr>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a:extLst>
            <a:ext uri="{FF2B5EF4-FFF2-40B4-BE49-F238E27FC236}">
              <a16:creationId xmlns:a16="http://schemas.microsoft.com/office/drawing/2014/main" id="{16D8C995-758F-4526-A4CC-D8F589CAAA32}"/>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a:extLst>
            <a:ext uri="{FF2B5EF4-FFF2-40B4-BE49-F238E27FC236}">
              <a16:creationId xmlns:a16="http://schemas.microsoft.com/office/drawing/2014/main" id="{ED1B4837-808A-4FDB-B1EC-053B5211E1A4}"/>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a:extLst>
            <a:ext uri="{FF2B5EF4-FFF2-40B4-BE49-F238E27FC236}">
              <a16:creationId xmlns:a16="http://schemas.microsoft.com/office/drawing/2014/main" id="{3BC9C32A-6852-4609-9CE9-4E413ED52FCC}"/>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a:extLst>
            <a:ext uri="{FF2B5EF4-FFF2-40B4-BE49-F238E27FC236}">
              <a16:creationId xmlns:a16="http://schemas.microsoft.com/office/drawing/2014/main" id="{EB30FE1E-DFFE-434E-B29A-9CD932F2631A}"/>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8759003-D826-4AB7-8EAF-2AC85E6736E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659CB564-626F-49BC-B53A-A5D184D42C8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26EF01B0-AE0A-4FA6-9B91-AAB63FB7E3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FD01328-C245-4D5B-91B4-B46D04CA50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D9149C6A-9EC1-45F6-A334-FAD240F32E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65024</xdr:rowOff>
    </xdr:from>
    <xdr:to>
      <xdr:col>55</xdr:col>
      <xdr:colOff>50800</xdr:colOff>
      <xdr:row>63</xdr:row>
      <xdr:rowOff>166624</xdr:rowOff>
    </xdr:to>
    <xdr:sp macro="" textlink="">
      <xdr:nvSpPr>
        <xdr:cNvPr id="221" name="楕円 220">
          <a:extLst>
            <a:ext uri="{FF2B5EF4-FFF2-40B4-BE49-F238E27FC236}">
              <a16:creationId xmlns:a16="http://schemas.microsoft.com/office/drawing/2014/main" id="{0638679C-77EC-4E87-B806-991E0AF74018}"/>
            </a:ext>
          </a:extLst>
        </xdr:cNvPr>
        <xdr:cNvSpPr/>
      </xdr:nvSpPr>
      <xdr:spPr>
        <a:xfrm>
          <a:off x="10426700" y="108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24401</xdr:rowOff>
    </xdr:from>
    <xdr:ext cx="469744" cy="259045"/>
    <xdr:sp macro="" textlink="">
      <xdr:nvSpPr>
        <xdr:cNvPr id="222" name="【体育館・プール】&#10;一人当たり面積該当値テキスト">
          <a:extLst>
            <a:ext uri="{FF2B5EF4-FFF2-40B4-BE49-F238E27FC236}">
              <a16:creationId xmlns:a16="http://schemas.microsoft.com/office/drawing/2014/main" id="{E742E8B2-B595-4D41-BFFA-A60BC129AC7E}"/>
            </a:ext>
          </a:extLst>
        </xdr:cNvPr>
        <xdr:cNvSpPr txBox="1"/>
      </xdr:nvSpPr>
      <xdr:spPr>
        <a:xfrm>
          <a:off x="10515600" y="1065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65786</xdr:rowOff>
    </xdr:from>
    <xdr:to>
      <xdr:col>50</xdr:col>
      <xdr:colOff>165100</xdr:colOff>
      <xdr:row>63</xdr:row>
      <xdr:rowOff>167386</xdr:rowOff>
    </xdr:to>
    <xdr:sp macro="" textlink="">
      <xdr:nvSpPr>
        <xdr:cNvPr id="223" name="楕円 222">
          <a:extLst>
            <a:ext uri="{FF2B5EF4-FFF2-40B4-BE49-F238E27FC236}">
              <a16:creationId xmlns:a16="http://schemas.microsoft.com/office/drawing/2014/main" id="{CD16AC15-2C02-410C-B5B9-71831163BAD2}"/>
            </a:ext>
          </a:extLst>
        </xdr:cNvPr>
        <xdr:cNvSpPr/>
      </xdr:nvSpPr>
      <xdr:spPr>
        <a:xfrm>
          <a:off x="9588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115824</xdr:rowOff>
    </xdr:from>
    <xdr:to>
      <xdr:col>55</xdr:col>
      <xdr:colOff>0</xdr:colOff>
      <xdr:row>63</xdr:row>
      <xdr:rowOff>116586</xdr:rowOff>
    </xdr:to>
    <xdr:cxnSp macro="">
      <xdr:nvCxnSpPr>
        <xdr:cNvPr id="224" name="直線コネクタ 223">
          <a:extLst>
            <a:ext uri="{FF2B5EF4-FFF2-40B4-BE49-F238E27FC236}">
              <a16:creationId xmlns:a16="http://schemas.microsoft.com/office/drawing/2014/main" id="{051FD30D-6EAA-4114-922E-B51D276B5A33}"/>
            </a:ext>
          </a:extLst>
        </xdr:cNvPr>
        <xdr:cNvCxnSpPr/>
      </xdr:nvCxnSpPr>
      <xdr:spPr>
        <a:xfrm flipV="1">
          <a:off x="9639300" y="1091717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66548</xdr:rowOff>
    </xdr:from>
    <xdr:to>
      <xdr:col>46</xdr:col>
      <xdr:colOff>38100</xdr:colOff>
      <xdr:row>63</xdr:row>
      <xdr:rowOff>168148</xdr:rowOff>
    </xdr:to>
    <xdr:sp macro="" textlink="">
      <xdr:nvSpPr>
        <xdr:cNvPr id="225" name="楕円 224">
          <a:extLst>
            <a:ext uri="{FF2B5EF4-FFF2-40B4-BE49-F238E27FC236}">
              <a16:creationId xmlns:a16="http://schemas.microsoft.com/office/drawing/2014/main" id="{66EDAE8C-68E0-43E5-9290-2590022B2559}"/>
            </a:ext>
          </a:extLst>
        </xdr:cNvPr>
        <xdr:cNvSpPr/>
      </xdr:nvSpPr>
      <xdr:spPr>
        <a:xfrm>
          <a:off x="86995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116586</xdr:rowOff>
    </xdr:from>
    <xdr:to>
      <xdr:col>50</xdr:col>
      <xdr:colOff>114300</xdr:colOff>
      <xdr:row>63</xdr:row>
      <xdr:rowOff>117348</xdr:rowOff>
    </xdr:to>
    <xdr:cxnSp macro="">
      <xdr:nvCxnSpPr>
        <xdr:cNvPr id="226" name="直線コネクタ 225">
          <a:extLst>
            <a:ext uri="{FF2B5EF4-FFF2-40B4-BE49-F238E27FC236}">
              <a16:creationId xmlns:a16="http://schemas.microsoft.com/office/drawing/2014/main" id="{ED2314E9-AF39-4199-A1F0-3F0F059BC769}"/>
            </a:ext>
          </a:extLst>
        </xdr:cNvPr>
        <xdr:cNvCxnSpPr/>
      </xdr:nvCxnSpPr>
      <xdr:spPr>
        <a:xfrm flipV="1">
          <a:off x="8750300" y="109179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27" name="n_1aveValue【体育館・プール】&#10;一人当たり面積">
          <a:extLst>
            <a:ext uri="{FF2B5EF4-FFF2-40B4-BE49-F238E27FC236}">
              <a16:creationId xmlns:a16="http://schemas.microsoft.com/office/drawing/2014/main" id="{C56DBBA1-B346-4054-8C49-263A2DE723A7}"/>
            </a:ext>
          </a:extLst>
        </xdr:cNvPr>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a:extLst>
            <a:ext uri="{FF2B5EF4-FFF2-40B4-BE49-F238E27FC236}">
              <a16:creationId xmlns:a16="http://schemas.microsoft.com/office/drawing/2014/main" id="{23A5631C-D3A1-4A92-9C13-2FB35F92149F}"/>
            </a:ext>
          </a:extLst>
        </xdr:cNvPr>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a:extLst>
            <a:ext uri="{FF2B5EF4-FFF2-40B4-BE49-F238E27FC236}">
              <a16:creationId xmlns:a16="http://schemas.microsoft.com/office/drawing/2014/main" id="{2DF19EE1-7AD9-4CC7-8CFF-5E7F97F8F0A6}"/>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12463</xdr:rowOff>
    </xdr:from>
    <xdr:ext cx="469744" cy="259045"/>
    <xdr:sp macro="" textlink="">
      <xdr:nvSpPr>
        <xdr:cNvPr id="230" name="n_1mainValue【体育館・プール】&#10;一人当たり面積">
          <a:extLst>
            <a:ext uri="{FF2B5EF4-FFF2-40B4-BE49-F238E27FC236}">
              <a16:creationId xmlns:a16="http://schemas.microsoft.com/office/drawing/2014/main" id="{B2BC8072-6FBA-400B-A675-95FEFC5AF7EC}"/>
            </a:ext>
          </a:extLst>
        </xdr:cNvPr>
        <xdr:cNvSpPr txBox="1"/>
      </xdr:nvSpPr>
      <xdr:spPr>
        <a:xfrm>
          <a:off x="9391727" y="1064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13225</xdr:rowOff>
    </xdr:from>
    <xdr:ext cx="469744" cy="259045"/>
    <xdr:sp macro="" textlink="">
      <xdr:nvSpPr>
        <xdr:cNvPr id="231" name="n_2mainValue【体育館・プール】&#10;一人当たり面積">
          <a:extLst>
            <a:ext uri="{FF2B5EF4-FFF2-40B4-BE49-F238E27FC236}">
              <a16:creationId xmlns:a16="http://schemas.microsoft.com/office/drawing/2014/main" id="{DBF94540-6694-41FF-8BAD-A7915626E0BD}"/>
            </a:ext>
          </a:extLst>
        </xdr:cNvPr>
        <xdr:cNvSpPr txBox="1"/>
      </xdr:nvSpPr>
      <xdr:spPr>
        <a:xfrm>
          <a:off x="8515427"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7193B02D-8090-49AE-BBBE-E190870AB1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FB2A691B-5BF8-4CAF-8739-1D67B8BCBC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51FD3623-0D24-4B30-95FA-5EBD75D3AA8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CDE393B9-ED0C-4B49-862C-21DE968287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9F193579-E243-4439-9C70-8838E1588A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2DACC9BC-A0B2-4D7F-B8A8-34C377EDC1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ED8DEC00-D657-4E44-AAA1-67BA4A3DE17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65A804B7-4E48-4002-8B1D-A5A0D51A243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CBB6E636-A774-44CD-A23A-08E6CF0683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8AB3D1F2-3D8E-4709-9D05-22BAF1C551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194FDF69-746B-46CD-88A4-AC154762C69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A35D567F-8C71-40CD-A754-C44D4C03FE6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BFC44452-185E-4F83-9BC5-CED17802FC8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3E0E18A7-3E52-4DB9-9E07-C23C06B9F33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E1B143F7-1928-4D7F-A37E-E53EDB990E8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0F9722B9-9A73-4556-98AE-92AB8EB99FD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9C2CE8F5-4F7A-45CA-AF13-F255424573D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B6143286-1A3D-45DF-808F-C92F8A0D1D9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958DDBF3-231A-46F0-A49E-4E89E0A157B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CFE697F1-A0CF-4E29-8580-AB91F987A21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599DC16B-18CF-438B-8B5D-FCB3B950E73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F1B454E1-DC5A-4AD9-82E2-C07D0A5E82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CE00106F-10E5-4687-A084-A73938FD12B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id="{1F81010F-DEB2-49B7-A8F9-2BF7F1F4209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a:extLst>
            <a:ext uri="{FF2B5EF4-FFF2-40B4-BE49-F238E27FC236}">
              <a16:creationId xmlns:a16="http://schemas.microsoft.com/office/drawing/2014/main" id="{8A307C7D-7BB9-445F-8CB4-1A3579AC56D7}"/>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a:extLst>
            <a:ext uri="{FF2B5EF4-FFF2-40B4-BE49-F238E27FC236}">
              <a16:creationId xmlns:a16="http://schemas.microsoft.com/office/drawing/2014/main" id="{83A48257-5121-4BC6-B634-EEB3AB880C26}"/>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a:extLst>
            <a:ext uri="{FF2B5EF4-FFF2-40B4-BE49-F238E27FC236}">
              <a16:creationId xmlns:a16="http://schemas.microsoft.com/office/drawing/2014/main" id="{2B4AEF7F-A79E-4357-B3F0-23D1C2DD2C55}"/>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a:extLst>
            <a:ext uri="{FF2B5EF4-FFF2-40B4-BE49-F238E27FC236}">
              <a16:creationId xmlns:a16="http://schemas.microsoft.com/office/drawing/2014/main" id="{E176D903-D96B-4D90-AF67-CC25484483E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a:extLst>
            <a:ext uri="{FF2B5EF4-FFF2-40B4-BE49-F238E27FC236}">
              <a16:creationId xmlns:a16="http://schemas.microsoft.com/office/drawing/2014/main" id="{22F13925-5F12-43AB-9536-FED43ED3771A}"/>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61" name="【福祉施設】&#10;有形固定資産減価償却率平均値テキスト">
          <a:extLst>
            <a:ext uri="{FF2B5EF4-FFF2-40B4-BE49-F238E27FC236}">
              <a16:creationId xmlns:a16="http://schemas.microsoft.com/office/drawing/2014/main" id="{A11F5E32-FAAA-4C87-AD66-0D7B0C8F3757}"/>
            </a:ext>
          </a:extLst>
        </xdr:cNvPr>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a:extLst>
            <a:ext uri="{FF2B5EF4-FFF2-40B4-BE49-F238E27FC236}">
              <a16:creationId xmlns:a16="http://schemas.microsoft.com/office/drawing/2014/main" id="{1919E7E5-EA1F-4871-9458-7F68EDC4336E}"/>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a:extLst>
            <a:ext uri="{FF2B5EF4-FFF2-40B4-BE49-F238E27FC236}">
              <a16:creationId xmlns:a16="http://schemas.microsoft.com/office/drawing/2014/main" id="{277B2BC8-2BC2-4680-9213-ABF21277840F}"/>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a:extLst>
            <a:ext uri="{FF2B5EF4-FFF2-40B4-BE49-F238E27FC236}">
              <a16:creationId xmlns:a16="http://schemas.microsoft.com/office/drawing/2014/main" id="{87520F53-82F3-4B59-85B7-0B60DCE95BD7}"/>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a:extLst>
            <a:ext uri="{FF2B5EF4-FFF2-40B4-BE49-F238E27FC236}">
              <a16:creationId xmlns:a16="http://schemas.microsoft.com/office/drawing/2014/main" id="{112C5653-C573-47A5-BCDE-F218ACD2BB0C}"/>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1A9863B1-58BF-4E37-9F07-F35209CE08A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3242E96A-D9A5-4F72-BB14-8C779AF0C38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D146DCC6-FE88-451B-AE17-943D7AE0026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C21BA227-8C96-4C03-8E2F-55CDA79613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47943047-BD79-4E4F-B70F-A1BFF54D764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61595</xdr:rowOff>
    </xdr:from>
    <xdr:to>
      <xdr:col>24</xdr:col>
      <xdr:colOff>114300</xdr:colOff>
      <xdr:row>83</xdr:row>
      <xdr:rowOff>163195</xdr:rowOff>
    </xdr:to>
    <xdr:sp macro="" textlink="">
      <xdr:nvSpPr>
        <xdr:cNvPr id="271" name="楕円 270">
          <a:extLst>
            <a:ext uri="{FF2B5EF4-FFF2-40B4-BE49-F238E27FC236}">
              <a16:creationId xmlns:a16="http://schemas.microsoft.com/office/drawing/2014/main" id="{CF926697-B383-4B6D-849C-84B769F4CA23}"/>
            </a:ext>
          </a:extLst>
        </xdr:cNvPr>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40022</xdr:rowOff>
    </xdr:from>
    <xdr:ext cx="405111" cy="259045"/>
    <xdr:sp macro="" textlink="">
      <xdr:nvSpPr>
        <xdr:cNvPr id="272" name="【福祉施設】&#10;有形固定資産減価償却率該当値テキスト">
          <a:extLst>
            <a:ext uri="{FF2B5EF4-FFF2-40B4-BE49-F238E27FC236}">
              <a16:creationId xmlns:a16="http://schemas.microsoft.com/office/drawing/2014/main" id="{1B3C9242-9316-4050-A60F-93AF1B4C3A71}"/>
            </a:ext>
          </a:extLst>
        </xdr:cNvPr>
        <xdr:cNvSpPr txBox="1"/>
      </xdr:nvSpPr>
      <xdr:spPr>
        <a:xfrm>
          <a:off x="46736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73" name="楕円 272">
          <a:extLst>
            <a:ext uri="{FF2B5EF4-FFF2-40B4-BE49-F238E27FC236}">
              <a16:creationId xmlns:a16="http://schemas.microsoft.com/office/drawing/2014/main" id="{A1A5918C-3AB8-4B98-A6EC-91957D1AAA61}"/>
            </a:ext>
          </a:extLst>
        </xdr:cNvPr>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112395</xdr:rowOff>
    </xdr:from>
    <xdr:to>
      <xdr:col>24</xdr:col>
      <xdr:colOff>63500</xdr:colOff>
      <xdr:row>83</xdr:row>
      <xdr:rowOff>150495</xdr:rowOff>
    </xdr:to>
    <xdr:cxnSp macro="">
      <xdr:nvCxnSpPr>
        <xdr:cNvPr id="274" name="直線コネクタ 273">
          <a:extLst>
            <a:ext uri="{FF2B5EF4-FFF2-40B4-BE49-F238E27FC236}">
              <a16:creationId xmlns:a16="http://schemas.microsoft.com/office/drawing/2014/main" id="{7B4FE79A-F061-4A90-ACBB-919FBCA0BD2D}"/>
            </a:ext>
          </a:extLst>
        </xdr:cNvPr>
        <xdr:cNvCxnSpPr/>
      </xdr:nvCxnSpPr>
      <xdr:spPr>
        <a:xfrm flipV="1">
          <a:off x="3797300" y="143427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137795</xdr:rowOff>
    </xdr:from>
    <xdr:to>
      <xdr:col>15</xdr:col>
      <xdr:colOff>101600</xdr:colOff>
      <xdr:row>84</xdr:row>
      <xdr:rowOff>67945</xdr:rowOff>
    </xdr:to>
    <xdr:sp macro="" textlink="">
      <xdr:nvSpPr>
        <xdr:cNvPr id="275" name="楕円 274">
          <a:extLst>
            <a:ext uri="{FF2B5EF4-FFF2-40B4-BE49-F238E27FC236}">
              <a16:creationId xmlns:a16="http://schemas.microsoft.com/office/drawing/2014/main" id="{9D2CFFDD-D33F-42EA-B488-C7D25129762A}"/>
            </a:ext>
          </a:extLst>
        </xdr:cNvPr>
        <xdr:cNvSpPr/>
      </xdr:nvSpPr>
      <xdr:spPr>
        <a:xfrm>
          <a:off x="2857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150495</xdr:rowOff>
    </xdr:from>
    <xdr:to>
      <xdr:col>19</xdr:col>
      <xdr:colOff>177800</xdr:colOff>
      <xdr:row>84</xdr:row>
      <xdr:rowOff>17145</xdr:rowOff>
    </xdr:to>
    <xdr:cxnSp macro="">
      <xdr:nvCxnSpPr>
        <xdr:cNvPr id="276" name="直線コネクタ 275">
          <a:extLst>
            <a:ext uri="{FF2B5EF4-FFF2-40B4-BE49-F238E27FC236}">
              <a16:creationId xmlns:a16="http://schemas.microsoft.com/office/drawing/2014/main" id="{CB676F85-071E-41A7-A748-FB66F00A73F6}"/>
            </a:ext>
          </a:extLst>
        </xdr:cNvPr>
        <xdr:cNvCxnSpPr/>
      </xdr:nvCxnSpPr>
      <xdr:spPr>
        <a:xfrm flipV="1">
          <a:off x="2908300" y="14380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77" name="n_1aveValue【福祉施設】&#10;有形固定資産減価償却率">
          <a:extLst>
            <a:ext uri="{FF2B5EF4-FFF2-40B4-BE49-F238E27FC236}">
              <a16:creationId xmlns:a16="http://schemas.microsoft.com/office/drawing/2014/main" id="{16BED9C7-21C4-484C-B188-C6059887A9CA}"/>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78" name="n_2aveValue【福祉施設】&#10;有形固定資産減価償却率">
          <a:extLst>
            <a:ext uri="{FF2B5EF4-FFF2-40B4-BE49-F238E27FC236}">
              <a16:creationId xmlns:a16="http://schemas.microsoft.com/office/drawing/2014/main" id="{432108DE-5A40-4CAA-9CFC-C5CCA7CEC878}"/>
            </a:ext>
          </a:extLst>
        </xdr:cNvPr>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a:extLst>
            <a:ext uri="{FF2B5EF4-FFF2-40B4-BE49-F238E27FC236}">
              <a16:creationId xmlns:a16="http://schemas.microsoft.com/office/drawing/2014/main" id="{A8B187E8-D73F-449B-BB75-7E6471F44FC3}"/>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80" name="n_1mainValue【福祉施設】&#10;有形固定資産減価償却率">
          <a:extLst>
            <a:ext uri="{FF2B5EF4-FFF2-40B4-BE49-F238E27FC236}">
              <a16:creationId xmlns:a16="http://schemas.microsoft.com/office/drawing/2014/main" id="{3869690A-8FAA-4A36-BCED-59B3420122AE}"/>
            </a:ext>
          </a:extLst>
        </xdr:cNvPr>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59072</xdr:rowOff>
    </xdr:from>
    <xdr:ext cx="405111" cy="259045"/>
    <xdr:sp macro="" textlink="">
      <xdr:nvSpPr>
        <xdr:cNvPr id="281" name="n_2mainValue【福祉施設】&#10;有形固定資産減価償却率">
          <a:extLst>
            <a:ext uri="{FF2B5EF4-FFF2-40B4-BE49-F238E27FC236}">
              <a16:creationId xmlns:a16="http://schemas.microsoft.com/office/drawing/2014/main" id="{7922B60B-7DD1-4F76-B9B9-D0534773FA4C}"/>
            </a:ext>
          </a:extLst>
        </xdr:cNvPr>
        <xdr:cNvSpPr txBox="1"/>
      </xdr:nvSpPr>
      <xdr:spPr>
        <a:xfrm>
          <a:off x="2705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A2A9FFEF-9A0F-4E9B-8F73-79AD1BAE6E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BB785C91-CC83-4097-AD5E-4B6BD24C33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EBA4B6C-C914-47D4-9151-C27B80E46D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78583573-64D0-4911-913F-AE9A725DB3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14197B24-8C18-4F8C-9474-4C3DB6A14B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65472CB-6B80-40CF-9D28-887EFB7953E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15A0D17E-24F3-4B62-A7CA-101336E2E8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A1CCAC40-1CEE-43B3-BA14-4E8E163FF0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A1820BE7-2FC0-4370-B9E7-A069D91741E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AFE2EE1E-AE83-4D8C-BCAA-4F7F1A6D31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17186080-1DA9-4B06-9211-1AFA8047A4C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9A636887-48E2-4DB5-8800-E00A24969A0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5662B630-0A8D-48A9-8F26-65BE6C109AF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0A4AB846-5797-43F2-A7AC-61BAABD3946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3F39BE6A-99DF-479A-A09D-9AD8F4A5FE4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45F1E6E7-2032-4079-BDD3-AE1346FB05D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DB9F45DB-C81F-40DF-BC30-BCE8B837742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A02ABDF4-D70F-47FA-B291-B8AC22E2FC1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C7D3D0F4-9948-4006-8B8F-6E9F44CDE47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40C1C001-DBFF-4561-9B08-DFE481CF3FB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D02060E0-AACB-4798-9D0D-52A7A355F09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a:extLst>
            <a:ext uri="{FF2B5EF4-FFF2-40B4-BE49-F238E27FC236}">
              <a16:creationId xmlns:a16="http://schemas.microsoft.com/office/drawing/2014/main" id="{0040434B-0291-470B-AC97-52B34DB463C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D5593B2D-1F12-40E7-B5FB-9A70F355BC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96EED959-DE52-4486-903F-4ED2015739B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id="{54572FCF-0C15-464D-8C9E-6D89289FF3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a:extLst>
            <a:ext uri="{FF2B5EF4-FFF2-40B4-BE49-F238E27FC236}">
              <a16:creationId xmlns:a16="http://schemas.microsoft.com/office/drawing/2014/main" id="{C0B1E65E-09EB-44AA-B94E-9828F0FB55CE}"/>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a:extLst>
            <a:ext uri="{FF2B5EF4-FFF2-40B4-BE49-F238E27FC236}">
              <a16:creationId xmlns:a16="http://schemas.microsoft.com/office/drawing/2014/main" id="{10B1C816-D8A7-4674-9993-E1A6CB099151}"/>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a:extLst>
            <a:ext uri="{FF2B5EF4-FFF2-40B4-BE49-F238E27FC236}">
              <a16:creationId xmlns:a16="http://schemas.microsoft.com/office/drawing/2014/main" id="{4DC180C5-B708-497F-ABAF-F5880BF49CBE}"/>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a:extLst>
            <a:ext uri="{FF2B5EF4-FFF2-40B4-BE49-F238E27FC236}">
              <a16:creationId xmlns:a16="http://schemas.microsoft.com/office/drawing/2014/main" id="{4185AA02-F71C-4228-A83C-4DE0FA346792}"/>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a:extLst>
            <a:ext uri="{FF2B5EF4-FFF2-40B4-BE49-F238E27FC236}">
              <a16:creationId xmlns:a16="http://schemas.microsoft.com/office/drawing/2014/main" id="{FD180BBD-EEF9-456C-8EB8-E944075DEC1A}"/>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a:extLst>
            <a:ext uri="{FF2B5EF4-FFF2-40B4-BE49-F238E27FC236}">
              <a16:creationId xmlns:a16="http://schemas.microsoft.com/office/drawing/2014/main" id="{D7CD6903-2031-4EAD-9824-0CADBCABD5B3}"/>
            </a:ext>
          </a:extLst>
        </xdr:cNvPr>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a:extLst>
            <a:ext uri="{FF2B5EF4-FFF2-40B4-BE49-F238E27FC236}">
              <a16:creationId xmlns:a16="http://schemas.microsoft.com/office/drawing/2014/main" id="{0A8A70B9-0096-4F8C-8D99-D540FF923042}"/>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a:extLst>
            <a:ext uri="{FF2B5EF4-FFF2-40B4-BE49-F238E27FC236}">
              <a16:creationId xmlns:a16="http://schemas.microsoft.com/office/drawing/2014/main" id="{247F3EE4-8084-4854-9223-FEB8174A775C}"/>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a:extLst>
            <a:ext uri="{FF2B5EF4-FFF2-40B4-BE49-F238E27FC236}">
              <a16:creationId xmlns:a16="http://schemas.microsoft.com/office/drawing/2014/main" id="{1F4AFBD4-91A9-42C4-A379-F04B87121712}"/>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a:extLst>
            <a:ext uri="{FF2B5EF4-FFF2-40B4-BE49-F238E27FC236}">
              <a16:creationId xmlns:a16="http://schemas.microsoft.com/office/drawing/2014/main" id="{30870909-2BE3-4BC5-B746-7CE793FECEFF}"/>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8DCB9AD-E9EF-43B6-A3EC-1B32C94F9ED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2C247B0A-BFB6-4D98-B8DA-346E4B79E68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517C986B-832E-4C0B-AB58-207BBEAD86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554CFD9-6BD1-47A4-8544-C34D6FF1E4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4AC0DB28-9032-42D1-9DA4-EACD9CC43D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2" name="楕円 321">
          <a:extLst>
            <a:ext uri="{FF2B5EF4-FFF2-40B4-BE49-F238E27FC236}">
              <a16:creationId xmlns:a16="http://schemas.microsoft.com/office/drawing/2014/main" id="{3CB258E7-DAE4-4D02-83C4-7FD3A2B30351}"/>
            </a:ext>
          </a:extLst>
        </xdr:cNvPr>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147338</xdr:rowOff>
    </xdr:from>
    <xdr:ext cx="469744" cy="259045"/>
    <xdr:sp macro="" textlink="">
      <xdr:nvSpPr>
        <xdr:cNvPr id="323" name="【福祉施設】&#10;一人当たり面積該当値テキスト">
          <a:extLst>
            <a:ext uri="{FF2B5EF4-FFF2-40B4-BE49-F238E27FC236}">
              <a16:creationId xmlns:a16="http://schemas.microsoft.com/office/drawing/2014/main" id="{A6B4F2F8-95A1-4C57-8793-AB856C36E44B}"/>
            </a:ext>
          </a:extLst>
        </xdr:cNvPr>
        <xdr:cNvSpPr txBox="1"/>
      </xdr:nvSpPr>
      <xdr:spPr>
        <a:xfrm>
          <a:off x="10515600"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127726</xdr:rowOff>
    </xdr:from>
    <xdr:to>
      <xdr:col>50</xdr:col>
      <xdr:colOff>165100</xdr:colOff>
      <xdr:row>85</xdr:row>
      <xdr:rowOff>57876</xdr:rowOff>
    </xdr:to>
    <xdr:sp macro="" textlink="">
      <xdr:nvSpPr>
        <xdr:cNvPr id="324" name="楕円 323">
          <a:extLst>
            <a:ext uri="{FF2B5EF4-FFF2-40B4-BE49-F238E27FC236}">
              <a16:creationId xmlns:a16="http://schemas.microsoft.com/office/drawing/2014/main" id="{934D6361-7A79-41C8-A2A8-7760F5198E86}"/>
            </a:ext>
          </a:extLst>
        </xdr:cNvPr>
        <xdr:cNvSpPr/>
      </xdr:nvSpPr>
      <xdr:spPr>
        <a:xfrm>
          <a:off x="9588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7076</xdr:rowOff>
    </xdr:to>
    <xdr:cxnSp macro="">
      <xdr:nvCxnSpPr>
        <xdr:cNvPr id="325" name="直線コネクタ 324">
          <a:extLst>
            <a:ext uri="{FF2B5EF4-FFF2-40B4-BE49-F238E27FC236}">
              <a16:creationId xmlns:a16="http://schemas.microsoft.com/office/drawing/2014/main" id="{8603EDA7-75F5-48FA-A3A3-96158B18DD32}"/>
            </a:ext>
          </a:extLst>
        </xdr:cNvPr>
        <xdr:cNvCxnSpPr/>
      </xdr:nvCxnSpPr>
      <xdr:spPr>
        <a:xfrm flipV="1">
          <a:off x="9639300" y="145770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127726</xdr:rowOff>
    </xdr:from>
    <xdr:to>
      <xdr:col>46</xdr:col>
      <xdr:colOff>38100</xdr:colOff>
      <xdr:row>85</xdr:row>
      <xdr:rowOff>57876</xdr:rowOff>
    </xdr:to>
    <xdr:sp macro="" textlink="">
      <xdr:nvSpPr>
        <xdr:cNvPr id="326" name="楕円 325">
          <a:extLst>
            <a:ext uri="{FF2B5EF4-FFF2-40B4-BE49-F238E27FC236}">
              <a16:creationId xmlns:a16="http://schemas.microsoft.com/office/drawing/2014/main" id="{BA63EA0C-D09F-427E-931E-B549A14A09E2}"/>
            </a:ext>
          </a:extLst>
        </xdr:cNvPr>
        <xdr:cNvSpPr/>
      </xdr:nvSpPr>
      <xdr:spPr>
        <a:xfrm>
          <a:off x="8699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7076</xdr:rowOff>
    </xdr:from>
    <xdr:to>
      <xdr:col>50</xdr:col>
      <xdr:colOff>114300</xdr:colOff>
      <xdr:row>85</xdr:row>
      <xdr:rowOff>7076</xdr:rowOff>
    </xdr:to>
    <xdr:cxnSp macro="">
      <xdr:nvCxnSpPr>
        <xdr:cNvPr id="327" name="直線コネクタ 326">
          <a:extLst>
            <a:ext uri="{FF2B5EF4-FFF2-40B4-BE49-F238E27FC236}">
              <a16:creationId xmlns:a16="http://schemas.microsoft.com/office/drawing/2014/main" id="{4AA95C73-A4B9-40A9-86D2-B3A2B744432D}"/>
            </a:ext>
          </a:extLst>
        </xdr:cNvPr>
        <xdr:cNvCxnSpPr/>
      </xdr:nvCxnSpPr>
      <xdr:spPr>
        <a:xfrm>
          <a:off x="8750300" y="1458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28" name="n_1aveValue【福祉施設】&#10;一人当たり面積">
          <a:extLst>
            <a:ext uri="{FF2B5EF4-FFF2-40B4-BE49-F238E27FC236}">
              <a16:creationId xmlns:a16="http://schemas.microsoft.com/office/drawing/2014/main" id="{8CA78ECE-3658-4CC7-A191-5434D81FA687}"/>
            </a:ext>
          </a:extLst>
        </xdr:cNvPr>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9" name="n_2aveValue【福祉施設】&#10;一人当たり面積">
          <a:extLst>
            <a:ext uri="{FF2B5EF4-FFF2-40B4-BE49-F238E27FC236}">
              <a16:creationId xmlns:a16="http://schemas.microsoft.com/office/drawing/2014/main" id="{37A0E13E-2DF4-4BBB-B285-3C6F00EA7F10}"/>
            </a:ext>
          </a:extLst>
        </xdr:cNvPr>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a:extLst>
            <a:ext uri="{FF2B5EF4-FFF2-40B4-BE49-F238E27FC236}">
              <a16:creationId xmlns:a16="http://schemas.microsoft.com/office/drawing/2014/main" id="{4EB2D054-09DE-4976-891F-F08BA15D4AD8}"/>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74403</xdr:rowOff>
    </xdr:from>
    <xdr:ext cx="469744" cy="259045"/>
    <xdr:sp macro="" textlink="">
      <xdr:nvSpPr>
        <xdr:cNvPr id="331" name="n_1mainValue【福祉施設】&#10;一人当たり面積">
          <a:extLst>
            <a:ext uri="{FF2B5EF4-FFF2-40B4-BE49-F238E27FC236}">
              <a16:creationId xmlns:a16="http://schemas.microsoft.com/office/drawing/2014/main" id="{BFC22423-9D1D-468E-BD42-C083B840C396}"/>
            </a:ext>
          </a:extLst>
        </xdr:cNvPr>
        <xdr:cNvSpPr txBox="1"/>
      </xdr:nvSpPr>
      <xdr:spPr>
        <a:xfrm>
          <a:off x="93917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74403</xdr:rowOff>
    </xdr:from>
    <xdr:ext cx="469744" cy="259045"/>
    <xdr:sp macro="" textlink="">
      <xdr:nvSpPr>
        <xdr:cNvPr id="332" name="n_2mainValue【福祉施設】&#10;一人当たり面積">
          <a:extLst>
            <a:ext uri="{FF2B5EF4-FFF2-40B4-BE49-F238E27FC236}">
              <a16:creationId xmlns:a16="http://schemas.microsoft.com/office/drawing/2014/main" id="{139017BF-69B7-4DDF-907B-12F409E40147}"/>
            </a:ext>
          </a:extLst>
        </xdr:cNvPr>
        <xdr:cNvSpPr txBox="1"/>
      </xdr:nvSpPr>
      <xdr:spPr>
        <a:xfrm>
          <a:off x="85154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A4E9C52B-936A-4540-98F8-8A79378C1E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CED6E379-6759-4669-9D27-EE5AA33503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CDF5EA5-45D8-4113-BB74-0DA37ED31D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B7676E01-6B5B-4A0F-A33D-6E7FDC0712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0935D3F5-0A14-486E-B8F4-9C29E77A7FC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744BCA12-A4D6-4348-9F3D-CA8DB20E59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B02547B5-B561-4D20-B113-0D26617787B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D794413D-3B0B-4C55-A0DD-CA2518284BA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54C1A5C0-7171-448C-9934-0F46C5509BF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2AC70BD5-3184-4B30-A2C5-E1B6682E87B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a:extLst>
            <a:ext uri="{FF2B5EF4-FFF2-40B4-BE49-F238E27FC236}">
              <a16:creationId xmlns:a16="http://schemas.microsoft.com/office/drawing/2014/main" id="{F0A6452D-A7ED-4110-83C9-ADEEF3D19B4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a:extLst>
            <a:ext uri="{FF2B5EF4-FFF2-40B4-BE49-F238E27FC236}">
              <a16:creationId xmlns:a16="http://schemas.microsoft.com/office/drawing/2014/main" id="{0FA0BA69-8DCC-4AB1-8C1B-762CB15D234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a:extLst>
            <a:ext uri="{FF2B5EF4-FFF2-40B4-BE49-F238E27FC236}">
              <a16:creationId xmlns:a16="http://schemas.microsoft.com/office/drawing/2014/main" id="{1BD6315B-4650-4157-8470-8E5E0D0A506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a:extLst>
            <a:ext uri="{FF2B5EF4-FFF2-40B4-BE49-F238E27FC236}">
              <a16:creationId xmlns:a16="http://schemas.microsoft.com/office/drawing/2014/main" id="{34BAF8E6-8E5C-433F-8B61-6E5F564F732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a:extLst>
            <a:ext uri="{FF2B5EF4-FFF2-40B4-BE49-F238E27FC236}">
              <a16:creationId xmlns:a16="http://schemas.microsoft.com/office/drawing/2014/main" id="{65F1B8BE-0CBD-4426-B8B9-5BEE49EA831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a:extLst>
            <a:ext uri="{FF2B5EF4-FFF2-40B4-BE49-F238E27FC236}">
              <a16:creationId xmlns:a16="http://schemas.microsoft.com/office/drawing/2014/main" id="{A135FE7D-2E5C-44E5-B22B-6E5062E8C33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a:extLst>
            <a:ext uri="{FF2B5EF4-FFF2-40B4-BE49-F238E27FC236}">
              <a16:creationId xmlns:a16="http://schemas.microsoft.com/office/drawing/2014/main" id="{B4859DC6-BB01-4354-A8E7-FE52CFC4B8D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a:extLst>
            <a:ext uri="{FF2B5EF4-FFF2-40B4-BE49-F238E27FC236}">
              <a16:creationId xmlns:a16="http://schemas.microsoft.com/office/drawing/2014/main" id="{CC8DAF7C-775F-401B-80E6-C13A72B40DE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a:extLst>
            <a:ext uri="{FF2B5EF4-FFF2-40B4-BE49-F238E27FC236}">
              <a16:creationId xmlns:a16="http://schemas.microsoft.com/office/drawing/2014/main" id="{23A25665-050C-40F1-A931-BFA86F03C58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a:extLst>
            <a:ext uri="{FF2B5EF4-FFF2-40B4-BE49-F238E27FC236}">
              <a16:creationId xmlns:a16="http://schemas.microsoft.com/office/drawing/2014/main" id="{4984A1E3-4A0A-4EC5-B73E-5FB3CA33369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a:extLst>
            <a:ext uri="{FF2B5EF4-FFF2-40B4-BE49-F238E27FC236}">
              <a16:creationId xmlns:a16="http://schemas.microsoft.com/office/drawing/2014/main" id="{BAE3FE1D-3078-4F22-8B81-9D8602BED4A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a:extLst>
            <a:ext uri="{FF2B5EF4-FFF2-40B4-BE49-F238E27FC236}">
              <a16:creationId xmlns:a16="http://schemas.microsoft.com/office/drawing/2014/main" id="{B62D2918-6B04-4C3C-BCB6-600D240B2EBB}"/>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a:extLst>
            <a:ext uri="{FF2B5EF4-FFF2-40B4-BE49-F238E27FC236}">
              <a16:creationId xmlns:a16="http://schemas.microsoft.com/office/drawing/2014/main" id="{05553AF7-CC0D-4B7F-80C9-03DA4BCEB21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2208ABEC-4DE8-427A-A490-E85F4554BD5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a:extLst>
            <a:ext uri="{FF2B5EF4-FFF2-40B4-BE49-F238E27FC236}">
              <a16:creationId xmlns:a16="http://schemas.microsoft.com/office/drawing/2014/main" id="{70710394-3326-44FB-8BAD-E6C27B5C7D9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a:extLst>
            <a:ext uri="{FF2B5EF4-FFF2-40B4-BE49-F238E27FC236}">
              <a16:creationId xmlns:a16="http://schemas.microsoft.com/office/drawing/2014/main" id="{8ABAFF18-20AF-4BDB-A866-D44137093523}"/>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a:extLst>
            <a:ext uri="{FF2B5EF4-FFF2-40B4-BE49-F238E27FC236}">
              <a16:creationId xmlns:a16="http://schemas.microsoft.com/office/drawing/2014/main" id="{326A6B76-A134-4358-9C0F-57CE77C791CA}"/>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a:extLst>
            <a:ext uri="{FF2B5EF4-FFF2-40B4-BE49-F238E27FC236}">
              <a16:creationId xmlns:a16="http://schemas.microsoft.com/office/drawing/2014/main" id="{555A9AC9-469F-45C4-8B57-6FC2F7CFE33E}"/>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a:extLst>
            <a:ext uri="{FF2B5EF4-FFF2-40B4-BE49-F238E27FC236}">
              <a16:creationId xmlns:a16="http://schemas.microsoft.com/office/drawing/2014/main" id="{85D1D1C1-2FEB-4393-BDDF-C3BC2E0FFB31}"/>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a:extLst>
            <a:ext uri="{FF2B5EF4-FFF2-40B4-BE49-F238E27FC236}">
              <a16:creationId xmlns:a16="http://schemas.microsoft.com/office/drawing/2014/main" id="{2257DBD6-0A71-4773-8DFA-8DFB10BCEFE7}"/>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a:extLst>
            <a:ext uri="{FF2B5EF4-FFF2-40B4-BE49-F238E27FC236}">
              <a16:creationId xmlns:a16="http://schemas.microsoft.com/office/drawing/2014/main" id="{AC58DAE3-3103-4B26-AE3F-AC01F3993B8C}"/>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a:extLst>
            <a:ext uri="{FF2B5EF4-FFF2-40B4-BE49-F238E27FC236}">
              <a16:creationId xmlns:a16="http://schemas.microsoft.com/office/drawing/2014/main" id="{329842E8-79B7-44ED-AEB9-BEC33D7BB54B}"/>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a:extLst>
            <a:ext uri="{FF2B5EF4-FFF2-40B4-BE49-F238E27FC236}">
              <a16:creationId xmlns:a16="http://schemas.microsoft.com/office/drawing/2014/main" id="{56D7BDFE-4EE2-48F0-AB9F-446AB2D55235}"/>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a:extLst>
            <a:ext uri="{FF2B5EF4-FFF2-40B4-BE49-F238E27FC236}">
              <a16:creationId xmlns:a16="http://schemas.microsoft.com/office/drawing/2014/main" id="{44B7AC1F-AF26-4DA0-9BA0-B2EED22C6738}"/>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a:extLst>
            <a:ext uri="{FF2B5EF4-FFF2-40B4-BE49-F238E27FC236}">
              <a16:creationId xmlns:a16="http://schemas.microsoft.com/office/drawing/2014/main" id="{3473F7F4-E1C1-4AE6-BABE-64FB800BFE1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A576B66C-3AA8-4F3B-8C8A-0071A6EF1B9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F632AEAD-5C95-4551-A954-C1BB7A85923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174CFB68-8927-4C36-A337-D8B1497FDDE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940BE324-AD70-4D30-B1DE-85D73DE815D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4F88198-F2B8-4792-9150-41B814BD4C6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74386</xdr:rowOff>
    </xdr:from>
    <xdr:to>
      <xdr:col>24</xdr:col>
      <xdr:colOff>114300</xdr:colOff>
      <xdr:row>103</xdr:row>
      <xdr:rowOff>4536</xdr:rowOff>
    </xdr:to>
    <xdr:sp macro="" textlink="">
      <xdr:nvSpPr>
        <xdr:cNvPr id="373" name="楕円 372">
          <a:extLst>
            <a:ext uri="{FF2B5EF4-FFF2-40B4-BE49-F238E27FC236}">
              <a16:creationId xmlns:a16="http://schemas.microsoft.com/office/drawing/2014/main" id="{43BCCBD2-72E1-4BA9-8F7C-575722B32403}"/>
            </a:ext>
          </a:extLst>
        </xdr:cNvPr>
        <xdr:cNvSpPr/>
      </xdr:nvSpPr>
      <xdr:spPr>
        <a:xfrm>
          <a:off x="4584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97263</xdr:rowOff>
    </xdr:from>
    <xdr:ext cx="405111" cy="259045"/>
    <xdr:sp macro="" textlink="">
      <xdr:nvSpPr>
        <xdr:cNvPr id="374" name="【市民会館】&#10;有形固定資産減価償却率該当値テキスト">
          <a:extLst>
            <a:ext uri="{FF2B5EF4-FFF2-40B4-BE49-F238E27FC236}">
              <a16:creationId xmlns:a16="http://schemas.microsoft.com/office/drawing/2014/main" id="{F0039190-76B3-443D-BA20-7390BD57065E}"/>
            </a:ext>
          </a:extLst>
        </xdr:cNvPr>
        <xdr:cNvSpPr txBox="1"/>
      </xdr:nvSpPr>
      <xdr:spPr>
        <a:xfrm>
          <a:off x="4673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375" name="楕円 374">
          <a:extLst>
            <a:ext uri="{FF2B5EF4-FFF2-40B4-BE49-F238E27FC236}">
              <a16:creationId xmlns:a16="http://schemas.microsoft.com/office/drawing/2014/main" id="{C7EC7E97-5ADA-4CF4-B1CE-1FF67819AB06}"/>
            </a:ext>
          </a:extLst>
        </xdr:cNvPr>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125186</xdr:rowOff>
    </xdr:from>
    <xdr:to>
      <xdr:col>24</xdr:col>
      <xdr:colOff>63500</xdr:colOff>
      <xdr:row>102</xdr:row>
      <xdr:rowOff>157843</xdr:rowOff>
    </xdr:to>
    <xdr:cxnSp macro="">
      <xdr:nvCxnSpPr>
        <xdr:cNvPr id="376" name="直線コネクタ 375">
          <a:extLst>
            <a:ext uri="{FF2B5EF4-FFF2-40B4-BE49-F238E27FC236}">
              <a16:creationId xmlns:a16="http://schemas.microsoft.com/office/drawing/2014/main" id="{73DE029F-551F-4D35-A8F9-EBEF77CC7E49}"/>
            </a:ext>
          </a:extLst>
        </xdr:cNvPr>
        <xdr:cNvCxnSpPr/>
      </xdr:nvCxnSpPr>
      <xdr:spPr>
        <a:xfrm flipV="1">
          <a:off x="3797300" y="1761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377" name="楕円 376">
          <a:extLst>
            <a:ext uri="{FF2B5EF4-FFF2-40B4-BE49-F238E27FC236}">
              <a16:creationId xmlns:a16="http://schemas.microsoft.com/office/drawing/2014/main" id="{966868BA-8E54-43D5-8673-C7909B546944}"/>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157843</xdr:rowOff>
    </xdr:from>
    <xdr:to>
      <xdr:col>19</xdr:col>
      <xdr:colOff>177800</xdr:colOff>
      <xdr:row>103</xdr:row>
      <xdr:rowOff>19050</xdr:rowOff>
    </xdr:to>
    <xdr:cxnSp macro="">
      <xdr:nvCxnSpPr>
        <xdr:cNvPr id="378" name="直線コネクタ 377">
          <a:extLst>
            <a:ext uri="{FF2B5EF4-FFF2-40B4-BE49-F238E27FC236}">
              <a16:creationId xmlns:a16="http://schemas.microsoft.com/office/drawing/2014/main" id="{0E2BA5A0-64F7-4223-B594-59932F05DAC6}"/>
            </a:ext>
          </a:extLst>
        </xdr:cNvPr>
        <xdr:cNvCxnSpPr/>
      </xdr:nvCxnSpPr>
      <xdr:spPr>
        <a:xfrm flipV="1">
          <a:off x="2908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a:extLst>
            <a:ext uri="{FF2B5EF4-FFF2-40B4-BE49-F238E27FC236}">
              <a16:creationId xmlns:a16="http://schemas.microsoft.com/office/drawing/2014/main" id="{74BA8A89-ABFA-4DBC-8BB4-1EE1F560021F}"/>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a:extLst>
            <a:ext uri="{FF2B5EF4-FFF2-40B4-BE49-F238E27FC236}">
              <a16:creationId xmlns:a16="http://schemas.microsoft.com/office/drawing/2014/main" id="{18F935F7-A041-4E56-84CF-BBDE9F2C64E1}"/>
            </a:ext>
          </a:extLst>
        </xdr:cNvPr>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a:extLst>
            <a:ext uri="{FF2B5EF4-FFF2-40B4-BE49-F238E27FC236}">
              <a16:creationId xmlns:a16="http://schemas.microsoft.com/office/drawing/2014/main" id="{A5EF7CDD-F2A1-42A0-835C-0A6238E2D164}"/>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53720</xdr:rowOff>
    </xdr:from>
    <xdr:ext cx="405111" cy="259045"/>
    <xdr:sp macro="" textlink="">
      <xdr:nvSpPr>
        <xdr:cNvPr id="382" name="n_1mainValue【市民会館】&#10;有形固定資産減価償却率">
          <a:extLst>
            <a:ext uri="{FF2B5EF4-FFF2-40B4-BE49-F238E27FC236}">
              <a16:creationId xmlns:a16="http://schemas.microsoft.com/office/drawing/2014/main" id="{2F88F78C-9881-456D-9F3E-4AA9C54EC5C2}"/>
            </a:ext>
          </a:extLst>
        </xdr:cNvPr>
        <xdr:cNvSpPr txBox="1"/>
      </xdr:nvSpPr>
      <xdr:spPr>
        <a:xfrm>
          <a:off x="3582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383" name="n_2mainValue【市民会館】&#10;有形固定資産減価償却率">
          <a:extLst>
            <a:ext uri="{FF2B5EF4-FFF2-40B4-BE49-F238E27FC236}">
              <a16:creationId xmlns:a16="http://schemas.microsoft.com/office/drawing/2014/main" id="{2EA5C451-E0AC-42AF-87A1-8B953197A758}"/>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387A2B8B-AED1-4A98-B450-180DCCC1B2B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E6528D21-0B0E-40A1-BD4B-1CF380ADBB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168BE1B3-B2BE-4A78-8643-0E6D7A5D2D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4F896E69-25B1-4B37-8267-7F3B5E7CB0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96653109-9D95-4CC4-825B-EA3BC9B4AFB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A758DE52-D196-4B4D-BBAC-6858BF5058C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E802C4FC-60BE-46E7-8763-4C29004F9E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AFE0C455-A1AE-473F-B669-F246AD294A7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id="{8C896F31-657C-42AB-8E0B-B670C014B17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a:extLst>
            <a:ext uri="{FF2B5EF4-FFF2-40B4-BE49-F238E27FC236}">
              <a16:creationId xmlns:a16="http://schemas.microsoft.com/office/drawing/2014/main" id="{1DDC3EFC-9433-4CBB-A9E0-4E43BF867F3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a:extLst>
            <a:ext uri="{FF2B5EF4-FFF2-40B4-BE49-F238E27FC236}">
              <a16:creationId xmlns:a16="http://schemas.microsoft.com/office/drawing/2014/main" id="{B44772C9-A72C-4245-9B49-CCA3512D268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1CE81061-BDAE-48B4-8D68-AB9D8EAA72E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a:extLst>
            <a:ext uri="{FF2B5EF4-FFF2-40B4-BE49-F238E27FC236}">
              <a16:creationId xmlns:a16="http://schemas.microsoft.com/office/drawing/2014/main" id="{181B2628-F80C-4317-BB7E-3BE3CCE064C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a:extLst>
            <a:ext uri="{FF2B5EF4-FFF2-40B4-BE49-F238E27FC236}">
              <a16:creationId xmlns:a16="http://schemas.microsoft.com/office/drawing/2014/main" id="{052590FF-E204-434B-B6C4-5082A60CEBA4}"/>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a:extLst>
            <a:ext uri="{FF2B5EF4-FFF2-40B4-BE49-F238E27FC236}">
              <a16:creationId xmlns:a16="http://schemas.microsoft.com/office/drawing/2014/main" id="{06AE6DB2-4B6E-4681-97C3-80865083BEB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a:extLst>
            <a:ext uri="{FF2B5EF4-FFF2-40B4-BE49-F238E27FC236}">
              <a16:creationId xmlns:a16="http://schemas.microsoft.com/office/drawing/2014/main" id="{D3B56D97-7828-49AE-92B3-D208E07C92B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a:extLst>
            <a:ext uri="{FF2B5EF4-FFF2-40B4-BE49-F238E27FC236}">
              <a16:creationId xmlns:a16="http://schemas.microsoft.com/office/drawing/2014/main" id="{259DAB9F-8332-40A9-8D70-1517A08D3D1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a:extLst>
            <a:ext uri="{FF2B5EF4-FFF2-40B4-BE49-F238E27FC236}">
              <a16:creationId xmlns:a16="http://schemas.microsoft.com/office/drawing/2014/main" id="{E8D764E9-775A-4D35-A60B-7D18CAB366C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a:extLst>
            <a:ext uri="{FF2B5EF4-FFF2-40B4-BE49-F238E27FC236}">
              <a16:creationId xmlns:a16="http://schemas.microsoft.com/office/drawing/2014/main" id="{FABE65E9-181B-4701-A518-90DEAED65BA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a:extLst>
            <a:ext uri="{FF2B5EF4-FFF2-40B4-BE49-F238E27FC236}">
              <a16:creationId xmlns:a16="http://schemas.microsoft.com/office/drawing/2014/main" id="{E4DA2009-BF45-4E0A-A4B5-B5BC73A3AF6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a:extLst>
            <a:ext uri="{FF2B5EF4-FFF2-40B4-BE49-F238E27FC236}">
              <a16:creationId xmlns:a16="http://schemas.microsoft.com/office/drawing/2014/main" id="{CE25A986-EDAF-4959-B75E-F7E3A9D9D99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a:extLst>
            <a:ext uri="{FF2B5EF4-FFF2-40B4-BE49-F238E27FC236}">
              <a16:creationId xmlns:a16="http://schemas.microsoft.com/office/drawing/2014/main" id="{5060605F-A6F9-4EE7-8D3D-A963B995B8F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24F7BAF6-4AB5-4065-A7E9-25776E0AC56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2BE5C83A-0C38-4384-885A-4025221A246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3DCC806F-8DFA-486A-B2B4-6E61AEFDA7A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a:extLst>
            <a:ext uri="{FF2B5EF4-FFF2-40B4-BE49-F238E27FC236}">
              <a16:creationId xmlns:a16="http://schemas.microsoft.com/office/drawing/2014/main" id="{797F13F3-C029-40F9-9419-D938C772FB93}"/>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a:extLst>
            <a:ext uri="{FF2B5EF4-FFF2-40B4-BE49-F238E27FC236}">
              <a16:creationId xmlns:a16="http://schemas.microsoft.com/office/drawing/2014/main" id="{AA1D2898-0FA9-429F-87EC-E2D4304181B3}"/>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a:extLst>
            <a:ext uri="{FF2B5EF4-FFF2-40B4-BE49-F238E27FC236}">
              <a16:creationId xmlns:a16="http://schemas.microsoft.com/office/drawing/2014/main" id="{F6D518F6-6C62-42C2-84AB-D8BF1B2A621F}"/>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a:extLst>
            <a:ext uri="{FF2B5EF4-FFF2-40B4-BE49-F238E27FC236}">
              <a16:creationId xmlns:a16="http://schemas.microsoft.com/office/drawing/2014/main" id="{3268F69F-0C98-46DB-B0D9-9849DEEBBBEE}"/>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a:extLst>
            <a:ext uri="{FF2B5EF4-FFF2-40B4-BE49-F238E27FC236}">
              <a16:creationId xmlns:a16="http://schemas.microsoft.com/office/drawing/2014/main" id="{B64B669F-3F73-4974-8E52-01E93F1EF71E}"/>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4" name="【市民会館】&#10;一人当たり面積平均値テキスト">
          <a:extLst>
            <a:ext uri="{FF2B5EF4-FFF2-40B4-BE49-F238E27FC236}">
              <a16:creationId xmlns:a16="http://schemas.microsoft.com/office/drawing/2014/main" id="{A03D20AA-4D74-46C5-A61C-B09AA584004E}"/>
            </a:ext>
          </a:extLst>
        </xdr:cNvPr>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a:extLst>
            <a:ext uri="{FF2B5EF4-FFF2-40B4-BE49-F238E27FC236}">
              <a16:creationId xmlns:a16="http://schemas.microsoft.com/office/drawing/2014/main" id="{08E6B059-6375-4254-9535-BC0C4BBC69FC}"/>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a:extLst>
            <a:ext uri="{FF2B5EF4-FFF2-40B4-BE49-F238E27FC236}">
              <a16:creationId xmlns:a16="http://schemas.microsoft.com/office/drawing/2014/main" id="{C107797F-4FFB-447C-B055-19E2C7D9F464}"/>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a:extLst>
            <a:ext uri="{FF2B5EF4-FFF2-40B4-BE49-F238E27FC236}">
              <a16:creationId xmlns:a16="http://schemas.microsoft.com/office/drawing/2014/main" id="{6EEE06B0-1DA2-4E3F-A362-0989E6B9D61D}"/>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a:extLst>
            <a:ext uri="{FF2B5EF4-FFF2-40B4-BE49-F238E27FC236}">
              <a16:creationId xmlns:a16="http://schemas.microsoft.com/office/drawing/2014/main" id="{F246AAA8-2789-48DF-9833-A7B5C25D8A7C}"/>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E3F14DA-9F32-4E20-A5EB-82BC2BAB141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6D24284-5D71-4B06-926A-55ABA265DD0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54AD42E-006B-4023-A74D-155CDBDA5D1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311302BB-C84E-40A2-BB98-C49560292A9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BAE562B8-5EA6-4666-B26D-B7C0FE925B5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44994</xdr:rowOff>
    </xdr:from>
    <xdr:to>
      <xdr:col>55</xdr:col>
      <xdr:colOff>50800</xdr:colOff>
      <xdr:row>108</xdr:row>
      <xdr:rowOff>146594</xdr:rowOff>
    </xdr:to>
    <xdr:sp macro="" textlink="">
      <xdr:nvSpPr>
        <xdr:cNvPr id="424" name="楕円 423">
          <a:extLst>
            <a:ext uri="{FF2B5EF4-FFF2-40B4-BE49-F238E27FC236}">
              <a16:creationId xmlns:a16="http://schemas.microsoft.com/office/drawing/2014/main" id="{C7977ADE-C4E9-44C6-AFFA-85591FFBD422}"/>
            </a:ext>
          </a:extLst>
        </xdr:cNvPr>
        <xdr:cNvSpPr/>
      </xdr:nvSpPr>
      <xdr:spPr>
        <a:xfrm>
          <a:off x="10426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131371</xdr:rowOff>
    </xdr:from>
    <xdr:ext cx="469744" cy="259045"/>
    <xdr:sp macro="" textlink="">
      <xdr:nvSpPr>
        <xdr:cNvPr id="425" name="【市民会館】&#10;一人当たり面積該当値テキスト">
          <a:extLst>
            <a:ext uri="{FF2B5EF4-FFF2-40B4-BE49-F238E27FC236}">
              <a16:creationId xmlns:a16="http://schemas.microsoft.com/office/drawing/2014/main" id="{0CDF1DD7-3409-4735-BD47-3EDD742A84D6}"/>
            </a:ext>
          </a:extLst>
        </xdr:cNvPr>
        <xdr:cNvSpPr txBox="1"/>
      </xdr:nvSpPr>
      <xdr:spPr>
        <a:xfrm>
          <a:off x="10515600" y="184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44994</xdr:rowOff>
    </xdr:from>
    <xdr:to>
      <xdr:col>50</xdr:col>
      <xdr:colOff>165100</xdr:colOff>
      <xdr:row>108</xdr:row>
      <xdr:rowOff>146594</xdr:rowOff>
    </xdr:to>
    <xdr:sp macro="" textlink="">
      <xdr:nvSpPr>
        <xdr:cNvPr id="426" name="楕円 425">
          <a:extLst>
            <a:ext uri="{FF2B5EF4-FFF2-40B4-BE49-F238E27FC236}">
              <a16:creationId xmlns:a16="http://schemas.microsoft.com/office/drawing/2014/main" id="{CB82745C-F3FF-48F5-B9B3-93A342915C27}"/>
            </a:ext>
          </a:extLst>
        </xdr:cNvPr>
        <xdr:cNvSpPr/>
      </xdr:nvSpPr>
      <xdr:spPr>
        <a:xfrm>
          <a:off x="9588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95794</xdr:rowOff>
    </xdr:from>
    <xdr:to>
      <xdr:col>55</xdr:col>
      <xdr:colOff>0</xdr:colOff>
      <xdr:row>108</xdr:row>
      <xdr:rowOff>95794</xdr:rowOff>
    </xdr:to>
    <xdr:cxnSp macro="">
      <xdr:nvCxnSpPr>
        <xdr:cNvPr id="427" name="直線コネクタ 426">
          <a:extLst>
            <a:ext uri="{FF2B5EF4-FFF2-40B4-BE49-F238E27FC236}">
              <a16:creationId xmlns:a16="http://schemas.microsoft.com/office/drawing/2014/main" id="{35987DC4-2CBA-4997-B647-3C3943CB8F20}"/>
            </a:ext>
          </a:extLst>
        </xdr:cNvPr>
        <xdr:cNvCxnSpPr/>
      </xdr:nvCxnSpPr>
      <xdr:spPr>
        <a:xfrm>
          <a:off x="9639300" y="18612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44994</xdr:rowOff>
    </xdr:from>
    <xdr:to>
      <xdr:col>46</xdr:col>
      <xdr:colOff>38100</xdr:colOff>
      <xdr:row>108</xdr:row>
      <xdr:rowOff>146594</xdr:rowOff>
    </xdr:to>
    <xdr:sp macro="" textlink="">
      <xdr:nvSpPr>
        <xdr:cNvPr id="428" name="楕円 427">
          <a:extLst>
            <a:ext uri="{FF2B5EF4-FFF2-40B4-BE49-F238E27FC236}">
              <a16:creationId xmlns:a16="http://schemas.microsoft.com/office/drawing/2014/main" id="{9862F527-9BED-4138-B2B0-0A0BD7993E3B}"/>
            </a:ext>
          </a:extLst>
        </xdr:cNvPr>
        <xdr:cNvSpPr/>
      </xdr:nvSpPr>
      <xdr:spPr>
        <a:xfrm>
          <a:off x="8699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95794</xdr:rowOff>
    </xdr:from>
    <xdr:to>
      <xdr:col>50</xdr:col>
      <xdr:colOff>114300</xdr:colOff>
      <xdr:row>108</xdr:row>
      <xdr:rowOff>95794</xdr:rowOff>
    </xdr:to>
    <xdr:cxnSp macro="">
      <xdr:nvCxnSpPr>
        <xdr:cNvPr id="429" name="直線コネクタ 428">
          <a:extLst>
            <a:ext uri="{FF2B5EF4-FFF2-40B4-BE49-F238E27FC236}">
              <a16:creationId xmlns:a16="http://schemas.microsoft.com/office/drawing/2014/main" id="{09AD7C53-9AA3-4494-867A-2DCCC9268014}"/>
            </a:ext>
          </a:extLst>
        </xdr:cNvPr>
        <xdr:cNvCxnSpPr/>
      </xdr:nvCxnSpPr>
      <xdr:spPr>
        <a:xfrm>
          <a:off x="8750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a:extLst>
            <a:ext uri="{FF2B5EF4-FFF2-40B4-BE49-F238E27FC236}">
              <a16:creationId xmlns:a16="http://schemas.microsoft.com/office/drawing/2014/main" id="{AEC4D7E9-B6C9-4036-A964-B18D42460A4B}"/>
            </a:ext>
          </a:extLst>
        </xdr:cNvPr>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a:extLst>
            <a:ext uri="{FF2B5EF4-FFF2-40B4-BE49-F238E27FC236}">
              <a16:creationId xmlns:a16="http://schemas.microsoft.com/office/drawing/2014/main" id="{0525139F-91E0-42DF-88A4-1DE11195DC82}"/>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a:extLst>
            <a:ext uri="{FF2B5EF4-FFF2-40B4-BE49-F238E27FC236}">
              <a16:creationId xmlns:a16="http://schemas.microsoft.com/office/drawing/2014/main" id="{9495EF00-A437-4B29-85ED-59BB9D42D3EA}"/>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137721</xdr:rowOff>
    </xdr:from>
    <xdr:ext cx="469744" cy="259045"/>
    <xdr:sp macro="" textlink="">
      <xdr:nvSpPr>
        <xdr:cNvPr id="433" name="n_1mainValue【市民会館】&#10;一人当たり面積">
          <a:extLst>
            <a:ext uri="{FF2B5EF4-FFF2-40B4-BE49-F238E27FC236}">
              <a16:creationId xmlns:a16="http://schemas.microsoft.com/office/drawing/2014/main" id="{B3A74E71-1504-4249-ACE5-9644A6A488C9}"/>
            </a:ext>
          </a:extLst>
        </xdr:cNvPr>
        <xdr:cNvSpPr txBox="1"/>
      </xdr:nvSpPr>
      <xdr:spPr>
        <a:xfrm>
          <a:off x="93917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137721</xdr:rowOff>
    </xdr:from>
    <xdr:ext cx="469744" cy="259045"/>
    <xdr:sp macro="" textlink="">
      <xdr:nvSpPr>
        <xdr:cNvPr id="434" name="n_2mainValue【市民会館】&#10;一人当たり面積">
          <a:extLst>
            <a:ext uri="{FF2B5EF4-FFF2-40B4-BE49-F238E27FC236}">
              <a16:creationId xmlns:a16="http://schemas.microsoft.com/office/drawing/2014/main" id="{0536737D-96A4-427B-AC63-16DC66B51FA9}"/>
            </a:ext>
          </a:extLst>
        </xdr:cNvPr>
        <xdr:cNvSpPr txBox="1"/>
      </xdr:nvSpPr>
      <xdr:spPr>
        <a:xfrm>
          <a:off x="8515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a:extLst>
            <a:ext uri="{FF2B5EF4-FFF2-40B4-BE49-F238E27FC236}">
              <a16:creationId xmlns:a16="http://schemas.microsoft.com/office/drawing/2014/main" id="{B993225C-DC1B-4E60-83BE-516F4B3B66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a:extLst>
            <a:ext uri="{FF2B5EF4-FFF2-40B4-BE49-F238E27FC236}">
              <a16:creationId xmlns:a16="http://schemas.microsoft.com/office/drawing/2014/main" id="{8FFF1535-7489-46B6-8E48-C4D7BF2FB95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a:extLst>
            <a:ext uri="{FF2B5EF4-FFF2-40B4-BE49-F238E27FC236}">
              <a16:creationId xmlns:a16="http://schemas.microsoft.com/office/drawing/2014/main" id="{44BC6AEC-DC5A-49DD-8350-412A9B271A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a:extLst>
            <a:ext uri="{FF2B5EF4-FFF2-40B4-BE49-F238E27FC236}">
              <a16:creationId xmlns:a16="http://schemas.microsoft.com/office/drawing/2014/main" id="{08F7E1A6-6FC5-4F69-AD1E-F7CCA92692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a:extLst>
            <a:ext uri="{FF2B5EF4-FFF2-40B4-BE49-F238E27FC236}">
              <a16:creationId xmlns:a16="http://schemas.microsoft.com/office/drawing/2014/main" id="{04CE1A8A-8704-4875-B434-E69AA2E6450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a:extLst>
            <a:ext uri="{FF2B5EF4-FFF2-40B4-BE49-F238E27FC236}">
              <a16:creationId xmlns:a16="http://schemas.microsoft.com/office/drawing/2014/main" id="{DA9DA0E5-BD57-46C3-AE93-F73DBEE942F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a:extLst>
            <a:ext uri="{FF2B5EF4-FFF2-40B4-BE49-F238E27FC236}">
              <a16:creationId xmlns:a16="http://schemas.microsoft.com/office/drawing/2014/main" id="{87958B10-8017-43AE-860D-6B73343097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DAC13DE6-CA1B-437B-AAC6-994109303B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6344A95D-690A-4484-8FDB-15D0545144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BB11D486-5DED-46BF-BF86-54FE25FCECB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a:extLst>
            <a:ext uri="{FF2B5EF4-FFF2-40B4-BE49-F238E27FC236}">
              <a16:creationId xmlns:a16="http://schemas.microsoft.com/office/drawing/2014/main" id="{B2D28CD9-1D9E-4199-B1B1-1844A1AC642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a:extLst>
            <a:ext uri="{FF2B5EF4-FFF2-40B4-BE49-F238E27FC236}">
              <a16:creationId xmlns:a16="http://schemas.microsoft.com/office/drawing/2014/main" id="{BC166C1D-31AA-4F7C-B619-1EC9D3C48F8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a:extLst>
            <a:ext uri="{FF2B5EF4-FFF2-40B4-BE49-F238E27FC236}">
              <a16:creationId xmlns:a16="http://schemas.microsoft.com/office/drawing/2014/main" id="{13F60859-E3CD-4DE9-BED0-EF27445EC30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a:extLst>
            <a:ext uri="{FF2B5EF4-FFF2-40B4-BE49-F238E27FC236}">
              <a16:creationId xmlns:a16="http://schemas.microsoft.com/office/drawing/2014/main" id="{AC031FC3-6513-43C5-A906-A8D6949FA4E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a:extLst>
            <a:ext uri="{FF2B5EF4-FFF2-40B4-BE49-F238E27FC236}">
              <a16:creationId xmlns:a16="http://schemas.microsoft.com/office/drawing/2014/main" id="{6A582FFB-B135-41E4-8A9D-2BB55219CB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a:extLst>
            <a:ext uri="{FF2B5EF4-FFF2-40B4-BE49-F238E27FC236}">
              <a16:creationId xmlns:a16="http://schemas.microsoft.com/office/drawing/2014/main" id="{A223A2D0-450D-4025-AFB5-870CCDE0946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a:extLst>
            <a:ext uri="{FF2B5EF4-FFF2-40B4-BE49-F238E27FC236}">
              <a16:creationId xmlns:a16="http://schemas.microsoft.com/office/drawing/2014/main" id="{A2533C9D-FBC6-4448-B974-E9CE5B48110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a:extLst>
            <a:ext uri="{FF2B5EF4-FFF2-40B4-BE49-F238E27FC236}">
              <a16:creationId xmlns:a16="http://schemas.microsoft.com/office/drawing/2014/main" id="{C6C8780B-D926-4CA4-A510-134A463BE71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a:extLst>
            <a:ext uri="{FF2B5EF4-FFF2-40B4-BE49-F238E27FC236}">
              <a16:creationId xmlns:a16="http://schemas.microsoft.com/office/drawing/2014/main" id="{30433873-FEBF-4DC7-9580-2F6EDE43DD7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a:extLst>
            <a:ext uri="{FF2B5EF4-FFF2-40B4-BE49-F238E27FC236}">
              <a16:creationId xmlns:a16="http://schemas.microsoft.com/office/drawing/2014/main" id="{6D6DAD0D-CB23-4735-9FEA-17F6FB8661C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a:extLst>
            <a:ext uri="{FF2B5EF4-FFF2-40B4-BE49-F238E27FC236}">
              <a16:creationId xmlns:a16="http://schemas.microsoft.com/office/drawing/2014/main" id="{C1C18E18-5991-4725-B7A5-82AEB3A8BDB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a:extLst>
            <a:ext uri="{FF2B5EF4-FFF2-40B4-BE49-F238E27FC236}">
              <a16:creationId xmlns:a16="http://schemas.microsoft.com/office/drawing/2014/main" id="{CBBE99D4-3963-4DF8-AEBD-FBE27968824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a:extLst>
            <a:ext uri="{FF2B5EF4-FFF2-40B4-BE49-F238E27FC236}">
              <a16:creationId xmlns:a16="http://schemas.microsoft.com/office/drawing/2014/main" id="{2F6A2202-A7DE-49B0-B305-801223657C8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4DCD82EB-4D6E-44E2-8955-0FAA4AAA258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a:extLst>
            <a:ext uri="{FF2B5EF4-FFF2-40B4-BE49-F238E27FC236}">
              <a16:creationId xmlns:a16="http://schemas.microsoft.com/office/drawing/2014/main" id="{F4C08D78-DE79-4C89-B486-8ED5399A20F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a:extLst>
            <a:ext uri="{FF2B5EF4-FFF2-40B4-BE49-F238E27FC236}">
              <a16:creationId xmlns:a16="http://schemas.microsoft.com/office/drawing/2014/main" id="{32D9872E-DE30-4C1E-A81F-F30245697E86}"/>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a:extLst>
            <a:ext uri="{FF2B5EF4-FFF2-40B4-BE49-F238E27FC236}">
              <a16:creationId xmlns:a16="http://schemas.microsoft.com/office/drawing/2014/main" id="{2757B5CC-49A2-4BA4-8697-1CA858089A2E}"/>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a:extLst>
            <a:ext uri="{FF2B5EF4-FFF2-40B4-BE49-F238E27FC236}">
              <a16:creationId xmlns:a16="http://schemas.microsoft.com/office/drawing/2014/main" id="{AAF47050-2B70-4DB1-A2F3-FC8F7755C5C6}"/>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a:extLst>
            <a:ext uri="{FF2B5EF4-FFF2-40B4-BE49-F238E27FC236}">
              <a16:creationId xmlns:a16="http://schemas.microsoft.com/office/drawing/2014/main" id="{C1A115D4-6786-41FC-AB83-D1F0F31DF3FC}"/>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a:extLst>
            <a:ext uri="{FF2B5EF4-FFF2-40B4-BE49-F238E27FC236}">
              <a16:creationId xmlns:a16="http://schemas.microsoft.com/office/drawing/2014/main" id="{29352B1D-7175-462B-AE50-90577D3E02B9}"/>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a:extLst>
            <a:ext uri="{FF2B5EF4-FFF2-40B4-BE49-F238E27FC236}">
              <a16:creationId xmlns:a16="http://schemas.microsoft.com/office/drawing/2014/main" id="{3A8872A4-C40B-4EF7-808F-C056239594B5}"/>
            </a:ext>
          </a:extLst>
        </xdr:cNvPr>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a:extLst>
            <a:ext uri="{FF2B5EF4-FFF2-40B4-BE49-F238E27FC236}">
              <a16:creationId xmlns:a16="http://schemas.microsoft.com/office/drawing/2014/main" id="{A41C201E-76DC-45D1-85C1-40EB1A2044BB}"/>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a:extLst>
            <a:ext uri="{FF2B5EF4-FFF2-40B4-BE49-F238E27FC236}">
              <a16:creationId xmlns:a16="http://schemas.microsoft.com/office/drawing/2014/main" id="{A2A74146-1872-4CFA-B2CD-10C51629F698}"/>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a:extLst>
            <a:ext uri="{FF2B5EF4-FFF2-40B4-BE49-F238E27FC236}">
              <a16:creationId xmlns:a16="http://schemas.microsoft.com/office/drawing/2014/main" id="{E25170E5-7981-4654-A604-3ED7D643CB9F}"/>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a:extLst>
            <a:ext uri="{FF2B5EF4-FFF2-40B4-BE49-F238E27FC236}">
              <a16:creationId xmlns:a16="http://schemas.microsoft.com/office/drawing/2014/main" id="{3DD1953A-DBE7-41DB-ADB9-BB33BB9CB2AA}"/>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719F3E0-6A91-4F16-9DF9-E79978AB81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E1EED7B-9526-48B3-8E1E-49EC6D813E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D9A98284-D146-4BF8-9FF9-04AAAB36A5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508E3ADA-3C36-415F-8C9C-D5D33EAEBE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3639E696-BA7C-4042-9A08-A5C203BE3D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115207</xdr:rowOff>
    </xdr:from>
    <xdr:to>
      <xdr:col>85</xdr:col>
      <xdr:colOff>177800</xdr:colOff>
      <xdr:row>35</xdr:row>
      <xdr:rowOff>45357</xdr:rowOff>
    </xdr:to>
    <xdr:sp macro="" textlink="">
      <xdr:nvSpPr>
        <xdr:cNvPr id="475" name="楕円 474">
          <a:extLst>
            <a:ext uri="{FF2B5EF4-FFF2-40B4-BE49-F238E27FC236}">
              <a16:creationId xmlns:a16="http://schemas.microsoft.com/office/drawing/2014/main" id="{2F837F78-3225-4397-A4E3-C465EF7F512A}"/>
            </a:ext>
          </a:extLst>
        </xdr:cNvPr>
        <xdr:cNvSpPr/>
      </xdr:nvSpPr>
      <xdr:spPr>
        <a:xfrm>
          <a:off x="162687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138084</xdr:rowOff>
    </xdr:from>
    <xdr:ext cx="405111" cy="259045"/>
    <xdr:sp macro="" textlink="">
      <xdr:nvSpPr>
        <xdr:cNvPr id="476" name="【一般廃棄物処理施設】&#10;有形固定資産減価償却率該当値テキスト">
          <a:extLst>
            <a:ext uri="{FF2B5EF4-FFF2-40B4-BE49-F238E27FC236}">
              <a16:creationId xmlns:a16="http://schemas.microsoft.com/office/drawing/2014/main" id="{10973871-984C-4D15-9EC4-779C7131269A}"/>
            </a:ext>
          </a:extLst>
        </xdr:cNvPr>
        <xdr:cNvSpPr txBox="1"/>
      </xdr:nvSpPr>
      <xdr:spPr>
        <a:xfrm>
          <a:off x="16357600" y="57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146231</xdr:rowOff>
    </xdr:from>
    <xdr:to>
      <xdr:col>81</xdr:col>
      <xdr:colOff>101600</xdr:colOff>
      <xdr:row>35</xdr:row>
      <xdr:rowOff>76381</xdr:rowOff>
    </xdr:to>
    <xdr:sp macro="" textlink="">
      <xdr:nvSpPr>
        <xdr:cNvPr id="477" name="楕円 476">
          <a:extLst>
            <a:ext uri="{FF2B5EF4-FFF2-40B4-BE49-F238E27FC236}">
              <a16:creationId xmlns:a16="http://schemas.microsoft.com/office/drawing/2014/main" id="{DE2A4F40-236C-405E-A52B-26EE81BFE57B}"/>
            </a:ext>
          </a:extLst>
        </xdr:cNvPr>
        <xdr:cNvSpPr/>
      </xdr:nvSpPr>
      <xdr:spPr>
        <a:xfrm>
          <a:off x="1543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166007</xdr:rowOff>
    </xdr:from>
    <xdr:to>
      <xdr:col>85</xdr:col>
      <xdr:colOff>127000</xdr:colOff>
      <xdr:row>35</xdr:row>
      <xdr:rowOff>25581</xdr:rowOff>
    </xdr:to>
    <xdr:cxnSp macro="">
      <xdr:nvCxnSpPr>
        <xdr:cNvPr id="478" name="直線コネクタ 477">
          <a:extLst>
            <a:ext uri="{FF2B5EF4-FFF2-40B4-BE49-F238E27FC236}">
              <a16:creationId xmlns:a16="http://schemas.microsoft.com/office/drawing/2014/main" id="{662FF7EE-3347-469F-B87D-06869650986E}"/>
            </a:ext>
          </a:extLst>
        </xdr:cNvPr>
        <xdr:cNvCxnSpPr/>
      </xdr:nvCxnSpPr>
      <xdr:spPr>
        <a:xfrm flipV="1">
          <a:off x="15481300" y="59953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5806</xdr:rowOff>
    </xdr:from>
    <xdr:to>
      <xdr:col>76</xdr:col>
      <xdr:colOff>165100</xdr:colOff>
      <xdr:row>35</xdr:row>
      <xdr:rowOff>107406</xdr:rowOff>
    </xdr:to>
    <xdr:sp macro="" textlink="">
      <xdr:nvSpPr>
        <xdr:cNvPr id="479" name="楕円 478">
          <a:extLst>
            <a:ext uri="{FF2B5EF4-FFF2-40B4-BE49-F238E27FC236}">
              <a16:creationId xmlns:a16="http://schemas.microsoft.com/office/drawing/2014/main" id="{09F4966D-FFF1-4E03-897F-43805B0E2908}"/>
            </a:ext>
          </a:extLst>
        </xdr:cNvPr>
        <xdr:cNvSpPr/>
      </xdr:nvSpPr>
      <xdr:spPr>
        <a:xfrm>
          <a:off x="14541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25581</xdr:rowOff>
    </xdr:from>
    <xdr:to>
      <xdr:col>81</xdr:col>
      <xdr:colOff>50800</xdr:colOff>
      <xdr:row>35</xdr:row>
      <xdr:rowOff>56606</xdr:rowOff>
    </xdr:to>
    <xdr:cxnSp macro="">
      <xdr:nvCxnSpPr>
        <xdr:cNvPr id="480" name="直線コネクタ 479">
          <a:extLst>
            <a:ext uri="{FF2B5EF4-FFF2-40B4-BE49-F238E27FC236}">
              <a16:creationId xmlns:a16="http://schemas.microsoft.com/office/drawing/2014/main" id="{571714D1-184C-4A1B-B624-9F4633435589}"/>
            </a:ext>
          </a:extLst>
        </xdr:cNvPr>
        <xdr:cNvCxnSpPr/>
      </xdr:nvCxnSpPr>
      <xdr:spPr>
        <a:xfrm flipV="1">
          <a:off x="14592300" y="60263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1" name="n_1aveValue【一般廃棄物処理施設】&#10;有形固定資産減価償却率">
          <a:extLst>
            <a:ext uri="{FF2B5EF4-FFF2-40B4-BE49-F238E27FC236}">
              <a16:creationId xmlns:a16="http://schemas.microsoft.com/office/drawing/2014/main" id="{66A485A3-B342-463E-B874-7EB05CE7C066}"/>
            </a:ext>
          </a:extLst>
        </xdr:cNvPr>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2" name="n_2aveValue【一般廃棄物処理施設】&#10;有形固定資産減価償却率">
          <a:extLst>
            <a:ext uri="{FF2B5EF4-FFF2-40B4-BE49-F238E27FC236}">
              <a16:creationId xmlns:a16="http://schemas.microsoft.com/office/drawing/2014/main" id="{05233576-D87E-4783-8BFE-42861D6C36D3}"/>
            </a:ext>
          </a:extLst>
        </xdr:cNvPr>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a:extLst>
            <a:ext uri="{FF2B5EF4-FFF2-40B4-BE49-F238E27FC236}">
              <a16:creationId xmlns:a16="http://schemas.microsoft.com/office/drawing/2014/main" id="{4186128C-96B1-4047-A822-212CDA4074FC}"/>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92908</xdr:rowOff>
    </xdr:from>
    <xdr:ext cx="405111" cy="259045"/>
    <xdr:sp macro="" textlink="">
      <xdr:nvSpPr>
        <xdr:cNvPr id="484" name="n_1mainValue【一般廃棄物処理施設】&#10;有形固定資産減価償却率">
          <a:extLst>
            <a:ext uri="{FF2B5EF4-FFF2-40B4-BE49-F238E27FC236}">
              <a16:creationId xmlns:a16="http://schemas.microsoft.com/office/drawing/2014/main" id="{78AB8039-72EB-443A-88BC-1B6CB420576B}"/>
            </a:ext>
          </a:extLst>
        </xdr:cNvPr>
        <xdr:cNvSpPr txBox="1"/>
      </xdr:nvSpPr>
      <xdr:spPr>
        <a:xfrm>
          <a:off x="152660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123933</xdr:rowOff>
    </xdr:from>
    <xdr:ext cx="405111" cy="259045"/>
    <xdr:sp macro="" textlink="">
      <xdr:nvSpPr>
        <xdr:cNvPr id="485" name="n_2mainValue【一般廃棄物処理施設】&#10;有形固定資産減価償却率">
          <a:extLst>
            <a:ext uri="{FF2B5EF4-FFF2-40B4-BE49-F238E27FC236}">
              <a16:creationId xmlns:a16="http://schemas.microsoft.com/office/drawing/2014/main" id="{0C8FD3A4-B370-450F-BC12-7ECCEE679F47}"/>
            </a:ext>
          </a:extLst>
        </xdr:cNvPr>
        <xdr:cNvSpPr txBox="1"/>
      </xdr:nvSpPr>
      <xdr:spPr>
        <a:xfrm>
          <a:off x="14389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42A58F5D-0171-4473-A938-F4D7C6A824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a:extLst>
            <a:ext uri="{FF2B5EF4-FFF2-40B4-BE49-F238E27FC236}">
              <a16:creationId xmlns:a16="http://schemas.microsoft.com/office/drawing/2014/main" id="{4F976CC7-0794-4576-96FD-22849EEEA9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a:extLst>
            <a:ext uri="{FF2B5EF4-FFF2-40B4-BE49-F238E27FC236}">
              <a16:creationId xmlns:a16="http://schemas.microsoft.com/office/drawing/2014/main" id="{A0DCBB7B-50FC-4FA0-939E-C4B08D74BA4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a:extLst>
            <a:ext uri="{FF2B5EF4-FFF2-40B4-BE49-F238E27FC236}">
              <a16:creationId xmlns:a16="http://schemas.microsoft.com/office/drawing/2014/main" id="{90297FCB-97B2-4972-8774-C923A54B6C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a:extLst>
            <a:ext uri="{FF2B5EF4-FFF2-40B4-BE49-F238E27FC236}">
              <a16:creationId xmlns:a16="http://schemas.microsoft.com/office/drawing/2014/main" id="{3F8CED2F-D6E2-442B-8094-EBF77876EA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a:extLst>
            <a:ext uri="{FF2B5EF4-FFF2-40B4-BE49-F238E27FC236}">
              <a16:creationId xmlns:a16="http://schemas.microsoft.com/office/drawing/2014/main" id="{0CADBCE0-1EB1-4AB7-B46B-717A25D8BA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a:extLst>
            <a:ext uri="{FF2B5EF4-FFF2-40B4-BE49-F238E27FC236}">
              <a16:creationId xmlns:a16="http://schemas.microsoft.com/office/drawing/2014/main" id="{49BF7114-3FC1-4698-B5CE-245110BA9B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a:extLst>
            <a:ext uri="{FF2B5EF4-FFF2-40B4-BE49-F238E27FC236}">
              <a16:creationId xmlns:a16="http://schemas.microsoft.com/office/drawing/2014/main" id="{D06893D1-DBE7-4C90-9F3D-597F3E1601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a:extLst>
            <a:ext uri="{FF2B5EF4-FFF2-40B4-BE49-F238E27FC236}">
              <a16:creationId xmlns:a16="http://schemas.microsoft.com/office/drawing/2014/main" id="{B4560153-575A-4846-B69D-D1BE584B142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a:extLst>
            <a:ext uri="{FF2B5EF4-FFF2-40B4-BE49-F238E27FC236}">
              <a16:creationId xmlns:a16="http://schemas.microsoft.com/office/drawing/2014/main" id="{9C04C801-C5FE-4E76-83CB-C0221546046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a:extLst>
            <a:ext uri="{FF2B5EF4-FFF2-40B4-BE49-F238E27FC236}">
              <a16:creationId xmlns:a16="http://schemas.microsoft.com/office/drawing/2014/main" id="{F580D2F5-5470-44D7-9801-A5E07F68D21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a:extLst>
            <a:ext uri="{FF2B5EF4-FFF2-40B4-BE49-F238E27FC236}">
              <a16:creationId xmlns:a16="http://schemas.microsoft.com/office/drawing/2014/main" id="{6F3608AB-39FF-43B1-9F51-A210B2886A4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a:extLst>
            <a:ext uri="{FF2B5EF4-FFF2-40B4-BE49-F238E27FC236}">
              <a16:creationId xmlns:a16="http://schemas.microsoft.com/office/drawing/2014/main" id="{A36521D5-441A-4DB2-9886-9963A56D48B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a:extLst>
            <a:ext uri="{FF2B5EF4-FFF2-40B4-BE49-F238E27FC236}">
              <a16:creationId xmlns:a16="http://schemas.microsoft.com/office/drawing/2014/main" id="{4B6D0740-CF62-4E24-A4C0-F2C227980BA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a:extLst>
            <a:ext uri="{FF2B5EF4-FFF2-40B4-BE49-F238E27FC236}">
              <a16:creationId xmlns:a16="http://schemas.microsoft.com/office/drawing/2014/main" id="{5EAE5EBA-1132-4DED-9E37-50CBD3A8A66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a:extLst>
            <a:ext uri="{FF2B5EF4-FFF2-40B4-BE49-F238E27FC236}">
              <a16:creationId xmlns:a16="http://schemas.microsoft.com/office/drawing/2014/main" id="{1FDBF1DE-F096-4251-96B5-28F3F843EC9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a:extLst>
            <a:ext uri="{FF2B5EF4-FFF2-40B4-BE49-F238E27FC236}">
              <a16:creationId xmlns:a16="http://schemas.microsoft.com/office/drawing/2014/main" id="{F77C6F85-B30B-4E9A-BB8E-8A176DF988A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a:extLst>
            <a:ext uri="{FF2B5EF4-FFF2-40B4-BE49-F238E27FC236}">
              <a16:creationId xmlns:a16="http://schemas.microsoft.com/office/drawing/2014/main" id="{DD18CA1C-90BC-4C96-9F72-E233ADA527F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a:extLst>
            <a:ext uri="{FF2B5EF4-FFF2-40B4-BE49-F238E27FC236}">
              <a16:creationId xmlns:a16="http://schemas.microsoft.com/office/drawing/2014/main" id="{0FF85FE0-88CD-465E-B1C4-889F97A9FA1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a:extLst>
            <a:ext uri="{FF2B5EF4-FFF2-40B4-BE49-F238E27FC236}">
              <a16:creationId xmlns:a16="http://schemas.microsoft.com/office/drawing/2014/main" id="{BF0F0EF0-00A0-4F50-94A8-C26803E0294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a:extLst>
            <a:ext uri="{FF2B5EF4-FFF2-40B4-BE49-F238E27FC236}">
              <a16:creationId xmlns:a16="http://schemas.microsoft.com/office/drawing/2014/main" id="{D0AFE043-42C0-4C6E-96ED-139DDAE172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a:extLst>
            <a:ext uri="{FF2B5EF4-FFF2-40B4-BE49-F238E27FC236}">
              <a16:creationId xmlns:a16="http://schemas.microsoft.com/office/drawing/2014/main" id="{8A30261A-C1F8-453D-9228-FEDA7888F44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a:extLst>
            <a:ext uri="{FF2B5EF4-FFF2-40B4-BE49-F238E27FC236}">
              <a16:creationId xmlns:a16="http://schemas.microsoft.com/office/drawing/2014/main" id="{3491A3B0-3ED3-4372-AD85-F6899EC8E2F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a:extLst>
            <a:ext uri="{FF2B5EF4-FFF2-40B4-BE49-F238E27FC236}">
              <a16:creationId xmlns:a16="http://schemas.microsoft.com/office/drawing/2014/main" id="{8436DBDF-44EE-4CB6-BBE8-650315A61BF1}"/>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a:extLst>
            <a:ext uri="{FF2B5EF4-FFF2-40B4-BE49-F238E27FC236}">
              <a16:creationId xmlns:a16="http://schemas.microsoft.com/office/drawing/2014/main" id="{F48FC722-0B4A-47D3-B4AE-787EABEC4792}"/>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a:extLst>
            <a:ext uri="{FF2B5EF4-FFF2-40B4-BE49-F238E27FC236}">
              <a16:creationId xmlns:a16="http://schemas.microsoft.com/office/drawing/2014/main" id="{66C43C65-7185-4045-9BDC-AE54E6FF3581}"/>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a:extLst>
            <a:ext uri="{FF2B5EF4-FFF2-40B4-BE49-F238E27FC236}">
              <a16:creationId xmlns:a16="http://schemas.microsoft.com/office/drawing/2014/main" id="{4E402CBD-4C82-4CE0-BC77-A39A23CBFCA3}"/>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a:extLst>
            <a:ext uri="{FF2B5EF4-FFF2-40B4-BE49-F238E27FC236}">
              <a16:creationId xmlns:a16="http://schemas.microsoft.com/office/drawing/2014/main" id="{433FC6EC-00CA-4BB9-BB3D-DCDA3D516526}"/>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a:extLst>
            <a:ext uri="{FF2B5EF4-FFF2-40B4-BE49-F238E27FC236}">
              <a16:creationId xmlns:a16="http://schemas.microsoft.com/office/drawing/2014/main" id="{9D44DF29-7AFA-43C5-96E0-AFB992BCC5F2}"/>
            </a:ext>
          </a:extLst>
        </xdr:cNvPr>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a:extLst>
            <a:ext uri="{FF2B5EF4-FFF2-40B4-BE49-F238E27FC236}">
              <a16:creationId xmlns:a16="http://schemas.microsoft.com/office/drawing/2014/main" id="{96CE7936-A758-4A52-A511-0E1A4FFB5EE4}"/>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a:extLst>
            <a:ext uri="{FF2B5EF4-FFF2-40B4-BE49-F238E27FC236}">
              <a16:creationId xmlns:a16="http://schemas.microsoft.com/office/drawing/2014/main" id="{77BB97B4-4B55-4264-9905-1465735FEC2C}"/>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a:extLst>
            <a:ext uri="{FF2B5EF4-FFF2-40B4-BE49-F238E27FC236}">
              <a16:creationId xmlns:a16="http://schemas.microsoft.com/office/drawing/2014/main" id="{8107196A-1704-4F2D-8A27-01980D669811}"/>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a:extLst>
            <a:ext uri="{FF2B5EF4-FFF2-40B4-BE49-F238E27FC236}">
              <a16:creationId xmlns:a16="http://schemas.microsoft.com/office/drawing/2014/main" id="{08FDD714-F7C3-44A2-BF24-A2731BB6250E}"/>
            </a:ext>
          </a:extLst>
        </xdr:cNvPr>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50BED1C0-B48A-4A2A-A987-2361E3062CA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CE543171-E313-436B-B3A5-2F37FF2FB3A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27049EA5-1FEB-4E4E-9555-9225F9C4A54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C0A56C41-79D9-42A9-857A-B97D046D96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7783D3C1-B603-4949-9B1B-4001A9BCF3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142481</xdr:rowOff>
    </xdr:from>
    <xdr:to>
      <xdr:col>116</xdr:col>
      <xdr:colOff>114300</xdr:colOff>
      <xdr:row>40</xdr:row>
      <xdr:rowOff>72631</xdr:rowOff>
    </xdr:to>
    <xdr:sp macro="" textlink="">
      <xdr:nvSpPr>
        <xdr:cNvPr id="524" name="楕円 523">
          <a:extLst>
            <a:ext uri="{FF2B5EF4-FFF2-40B4-BE49-F238E27FC236}">
              <a16:creationId xmlns:a16="http://schemas.microsoft.com/office/drawing/2014/main" id="{470BFBCC-5F44-499E-9FCB-3470E286970C}"/>
            </a:ext>
          </a:extLst>
        </xdr:cNvPr>
        <xdr:cNvSpPr/>
      </xdr:nvSpPr>
      <xdr:spPr>
        <a:xfrm>
          <a:off x="22110700" y="68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165358</xdr:rowOff>
    </xdr:from>
    <xdr:ext cx="599010" cy="259045"/>
    <xdr:sp macro="" textlink="">
      <xdr:nvSpPr>
        <xdr:cNvPr id="525" name="【一般廃棄物処理施設】&#10;一人当たり有形固定資産（償却資産）額該当値テキスト">
          <a:extLst>
            <a:ext uri="{FF2B5EF4-FFF2-40B4-BE49-F238E27FC236}">
              <a16:creationId xmlns:a16="http://schemas.microsoft.com/office/drawing/2014/main" id="{B6B4A9E0-C1EC-4E91-BAB4-2253CA42B890}"/>
            </a:ext>
          </a:extLst>
        </xdr:cNvPr>
        <xdr:cNvSpPr txBox="1"/>
      </xdr:nvSpPr>
      <xdr:spPr>
        <a:xfrm>
          <a:off x="22199600" y="668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142894</xdr:rowOff>
    </xdr:from>
    <xdr:to>
      <xdr:col>112</xdr:col>
      <xdr:colOff>38100</xdr:colOff>
      <xdr:row>40</xdr:row>
      <xdr:rowOff>73044</xdr:rowOff>
    </xdr:to>
    <xdr:sp macro="" textlink="">
      <xdr:nvSpPr>
        <xdr:cNvPr id="526" name="楕円 525">
          <a:extLst>
            <a:ext uri="{FF2B5EF4-FFF2-40B4-BE49-F238E27FC236}">
              <a16:creationId xmlns:a16="http://schemas.microsoft.com/office/drawing/2014/main" id="{1B26FB8B-4C2F-4513-8A23-BFE2BE22CEC6}"/>
            </a:ext>
          </a:extLst>
        </xdr:cNvPr>
        <xdr:cNvSpPr/>
      </xdr:nvSpPr>
      <xdr:spPr>
        <a:xfrm>
          <a:off x="21272500" y="68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21831</xdr:rowOff>
    </xdr:from>
    <xdr:to>
      <xdr:col>116</xdr:col>
      <xdr:colOff>63500</xdr:colOff>
      <xdr:row>40</xdr:row>
      <xdr:rowOff>22244</xdr:rowOff>
    </xdr:to>
    <xdr:cxnSp macro="">
      <xdr:nvCxnSpPr>
        <xdr:cNvPr id="527" name="直線コネクタ 526">
          <a:extLst>
            <a:ext uri="{FF2B5EF4-FFF2-40B4-BE49-F238E27FC236}">
              <a16:creationId xmlns:a16="http://schemas.microsoft.com/office/drawing/2014/main" id="{F89DED18-0888-46C2-B474-D1A5C0E1D439}"/>
            </a:ext>
          </a:extLst>
        </xdr:cNvPr>
        <xdr:cNvCxnSpPr/>
      </xdr:nvCxnSpPr>
      <xdr:spPr>
        <a:xfrm flipV="1">
          <a:off x="21323300" y="6879831"/>
          <a:ext cx="8382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143546</xdr:rowOff>
    </xdr:from>
    <xdr:to>
      <xdr:col>107</xdr:col>
      <xdr:colOff>101600</xdr:colOff>
      <xdr:row>40</xdr:row>
      <xdr:rowOff>73696</xdr:rowOff>
    </xdr:to>
    <xdr:sp macro="" textlink="">
      <xdr:nvSpPr>
        <xdr:cNvPr id="528" name="楕円 527">
          <a:extLst>
            <a:ext uri="{FF2B5EF4-FFF2-40B4-BE49-F238E27FC236}">
              <a16:creationId xmlns:a16="http://schemas.microsoft.com/office/drawing/2014/main" id="{70A88F8E-C038-443B-AD31-3BEDF6A0134F}"/>
            </a:ext>
          </a:extLst>
        </xdr:cNvPr>
        <xdr:cNvSpPr/>
      </xdr:nvSpPr>
      <xdr:spPr>
        <a:xfrm>
          <a:off x="20383500" y="683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22244</xdr:rowOff>
    </xdr:from>
    <xdr:to>
      <xdr:col>111</xdr:col>
      <xdr:colOff>177800</xdr:colOff>
      <xdr:row>40</xdr:row>
      <xdr:rowOff>22896</xdr:rowOff>
    </xdr:to>
    <xdr:cxnSp macro="">
      <xdr:nvCxnSpPr>
        <xdr:cNvPr id="529" name="直線コネクタ 528">
          <a:extLst>
            <a:ext uri="{FF2B5EF4-FFF2-40B4-BE49-F238E27FC236}">
              <a16:creationId xmlns:a16="http://schemas.microsoft.com/office/drawing/2014/main" id="{5C0E037A-B598-48B0-89D0-DA36E642112F}"/>
            </a:ext>
          </a:extLst>
        </xdr:cNvPr>
        <xdr:cNvCxnSpPr/>
      </xdr:nvCxnSpPr>
      <xdr:spPr>
        <a:xfrm flipV="1">
          <a:off x="20434300" y="688024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30" name="n_1aveValue【一般廃棄物処理施設】&#10;一人当たり有形固定資産（償却資産）額">
          <a:extLst>
            <a:ext uri="{FF2B5EF4-FFF2-40B4-BE49-F238E27FC236}">
              <a16:creationId xmlns:a16="http://schemas.microsoft.com/office/drawing/2014/main" id="{B3B06E91-6753-442F-B582-54BCE240B8DC}"/>
            </a:ext>
          </a:extLst>
        </xdr:cNvPr>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31" name="n_2aveValue【一般廃棄物処理施設】&#10;一人当たり有形固定資産（償却資産）額">
          <a:extLst>
            <a:ext uri="{FF2B5EF4-FFF2-40B4-BE49-F238E27FC236}">
              <a16:creationId xmlns:a16="http://schemas.microsoft.com/office/drawing/2014/main" id="{FD0781DE-5A28-4661-8115-96E951B29ACD}"/>
            </a:ext>
          </a:extLst>
        </xdr:cNvPr>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a:extLst>
            <a:ext uri="{FF2B5EF4-FFF2-40B4-BE49-F238E27FC236}">
              <a16:creationId xmlns:a16="http://schemas.microsoft.com/office/drawing/2014/main" id="{88C1F9C5-C2B2-49B2-97A2-8EB15C7DB705}"/>
            </a:ext>
          </a:extLst>
        </xdr:cNvPr>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89571</xdr:rowOff>
    </xdr:from>
    <xdr:ext cx="599010" cy="259045"/>
    <xdr:sp macro="" textlink="">
      <xdr:nvSpPr>
        <xdr:cNvPr id="533" name="n_1mainValue【一般廃棄物処理施設】&#10;一人当たり有形固定資産（償却資産）額">
          <a:extLst>
            <a:ext uri="{FF2B5EF4-FFF2-40B4-BE49-F238E27FC236}">
              <a16:creationId xmlns:a16="http://schemas.microsoft.com/office/drawing/2014/main" id="{1C81C8D1-BE8B-4FBD-A1EC-A92E112DBF6D}"/>
            </a:ext>
          </a:extLst>
        </xdr:cNvPr>
        <xdr:cNvSpPr txBox="1"/>
      </xdr:nvSpPr>
      <xdr:spPr>
        <a:xfrm>
          <a:off x="21011095" y="660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90223</xdr:rowOff>
    </xdr:from>
    <xdr:ext cx="599010" cy="259045"/>
    <xdr:sp macro="" textlink="">
      <xdr:nvSpPr>
        <xdr:cNvPr id="534" name="n_2mainValue【一般廃棄物処理施設】&#10;一人当たり有形固定資産（償却資産）額">
          <a:extLst>
            <a:ext uri="{FF2B5EF4-FFF2-40B4-BE49-F238E27FC236}">
              <a16:creationId xmlns:a16="http://schemas.microsoft.com/office/drawing/2014/main" id="{23A07701-064E-464D-87DB-3376F66D7076}"/>
            </a:ext>
          </a:extLst>
        </xdr:cNvPr>
        <xdr:cNvSpPr txBox="1"/>
      </xdr:nvSpPr>
      <xdr:spPr>
        <a:xfrm>
          <a:off x="20134795" y="660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a:extLst>
            <a:ext uri="{FF2B5EF4-FFF2-40B4-BE49-F238E27FC236}">
              <a16:creationId xmlns:a16="http://schemas.microsoft.com/office/drawing/2014/main" id="{7A26F8A8-9447-4C63-92C5-A77E67B6B8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a:extLst>
            <a:ext uri="{FF2B5EF4-FFF2-40B4-BE49-F238E27FC236}">
              <a16:creationId xmlns:a16="http://schemas.microsoft.com/office/drawing/2014/main" id="{D0793385-FF80-498F-9C27-A94E1C96A12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a:extLst>
            <a:ext uri="{FF2B5EF4-FFF2-40B4-BE49-F238E27FC236}">
              <a16:creationId xmlns:a16="http://schemas.microsoft.com/office/drawing/2014/main" id="{F373136A-B903-47B9-9EBB-8347C3FADAD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a:extLst>
            <a:ext uri="{FF2B5EF4-FFF2-40B4-BE49-F238E27FC236}">
              <a16:creationId xmlns:a16="http://schemas.microsoft.com/office/drawing/2014/main" id="{B1B8693B-6134-49B9-A341-25854C6A15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a:extLst>
            <a:ext uri="{FF2B5EF4-FFF2-40B4-BE49-F238E27FC236}">
              <a16:creationId xmlns:a16="http://schemas.microsoft.com/office/drawing/2014/main" id="{7D5AF06B-6E3B-4851-B88F-AE013D5A14B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a:extLst>
            <a:ext uri="{FF2B5EF4-FFF2-40B4-BE49-F238E27FC236}">
              <a16:creationId xmlns:a16="http://schemas.microsoft.com/office/drawing/2014/main" id="{5A4E6510-7F77-4882-9B50-38A1067DAA3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a:extLst>
            <a:ext uri="{FF2B5EF4-FFF2-40B4-BE49-F238E27FC236}">
              <a16:creationId xmlns:a16="http://schemas.microsoft.com/office/drawing/2014/main" id="{DA624B49-A78F-4E36-91CA-798DEE67D5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a:extLst>
            <a:ext uri="{FF2B5EF4-FFF2-40B4-BE49-F238E27FC236}">
              <a16:creationId xmlns:a16="http://schemas.microsoft.com/office/drawing/2014/main" id="{F2AF1126-C826-4C8E-B6F3-2B82AB08F4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a:extLst>
            <a:ext uri="{FF2B5EF4-FFF2-40B4-BE49-F238E27FC236}">
              <a16:creationId xmlns:a16="http://schemas.microsoft.com/office/drawing/2014/main" id="{7D1FCAA1-49F2-4723-9033-5C4277DC70C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a:extLst>
            <a:ext uri="{FF2B5EF4-FFF2-40B4-BE49-F238E27FC236}">
              <a16:creationId xmlns:a16="http://schemas.microsoft.com/office/drawing/2014/main" id="{B5B966E3-7A40-4FF8-B1D4-41C6FC3087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a:extLst>
            <a:ext uri="{FF2B5EF4-FFF2-40B4-BE49-F238E27FC236}">
              <a16:creationId xmlns:a16="http://schemas.microsoft.com/office/drawing/2014/main" id="{5E9FEC46-28F3-4F05-A4B5-4A76CC854BD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a:extLst>
            <a:ext uri="{FF2B5EF4-FFF2-40B4-BE49-F238E27FC236}">
              <a16:creationId xmlns:a16="http://schemas.microsoft.com/office/drawing/2014/main" id="{09302F56-C958-4D3B-BFBE-BBF848A4840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a:extLst>
            <a:ext uri="{FF2B5EF4-FFF2-40B4-BE49-F238E27FC236}">
              <a16:creationId xmlns:a16="http://schemas.microsoft.com/office/drawing/2014/main" id="{93E38289-EA6A-4D2B-8371-F0284C11F0A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a:extLst>
            <a:ext uri="{FF2B5EF4-FFF2-40B4-BE49-F238E27FC236}">
              <a16:creationId xmlns:a16="http://schemas.microsoft.com/office/drawing/2014/main" id="{DE47E6CB-1060-45FB-A3C2-4B3FE62E26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a:extLst>
            <a:ext uri="{FF2B5EF4-FFF2-40B4-BE49-F238E27FC236}">
              <a16:creationId xmlns:a16="http://schemas.microsoft.com/office/drawing/2014/main" id="{5E42373A-85CC-40EC-9137-07ABA740D95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a:extLst>
            <a:ext uri="{FF2B5EF4-FFF2-40B4-BE49-F238E27FC236}">
              <a16:creationId xmlns:a16="http://schemas.microsoft.com/office/drawing/2014/main" id="{9B78AA27-3452-4D87-B6A9-020D18379BB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a:extLst>
            <a:ext uri="{FF2B5EF4-FFF2-40B4-BE49-F238E27FC236}">
              <a16:creationId xmlns:a16="http://schemas.microsoft.com/office/drawing/2014/main" id="{7C7B712F-0F88-4EC2-9AC5-07BEA062871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a:extLst>
            <a:ext uri="{FF2B5EF4-FFF2-40B4-BE49-F238E27FC236}">
              <a16:creationId xmlns:a16="http://schemas.microsoft.com/office/drawing/2014/main" id="{6CF2B260-2418-463B-91CB-D9B8F63CEF8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a:extLst>
            <a:ext uri="{FF2B5EF4-FFF2-40B4-BE49-F238E27FC236}">
              <a16:creationId xmlns:a16="http://schemas.microsoft.com/office/drawing/2014/main" id="{C8842646-753C-46AE-AC00-10F73B173C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a:extLst>
            <a:ext uri="{FF2B5EF4-FFF2-40B4-BE49-F238E27FC236}">
              <a16:creationId xmlns:a16="http://schemas.microsoft.com/office/drawing/2014/main" id="{4CEA2B37-B19F-4FBE-99A3-97480D20B66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a:extLst>
            <a:ext uri="{FF2B5EF4-FFF2-40B4-BE49-F238E27FC236}">
              <a16:creationId xmlns:a16="http://schemas.microsoft.com/office/drawing/2014/main" id="{44548B02-B63A-449A-A7B8-37211C0854F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a:extLst>
            <a:ext uri="{FF2B5EF4-FFF2-40B4-BE49-F238E27FC236}">
              <a16:creationId xmlns:a16="http://schemas.microsoft.com/office/drawing/2014/main" id="{E8558CCA-F040-45E5-9829-7BE9A933812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a:extLst>
            <a:ext uri="{FF2B5EF4-FFF2-40B4-BE49-F238E27FC236}">
              <a16:creationId xmlns:a16="http://schemas.microsoft.com/office/drawing/2014/main" id="{96C7F497-48D3-432E-A2DB-D1FD6456B5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9F23F556-E145-45C7-984D-C0205F632DE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a:extLst>
            <a:ext uri="{FF2B5EF4-FFF2-40B4-BE49-F238E27FC236}">
              <a16:creationId xmlns:a16="http://schemas.microsoft.com/office/drawing/2014/main" id="{3555A5CB-990F-4892-956B-12872743F4A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a:extLst>
            <a:ext uri="{FF2B5EF4-FFF2-40B4-BE49-F238E27FC236}">
              <a16:creationId xmlns:a16="http://schemas.microsoft.com/office/drawing/2014/main" id="{C15D3909-3B87-44E7-8971-D7AAC9401C4A}"/>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a:extLst>
            <a:ext uri="{FF2B5EF4-FFF2-40B4-BE49-F238E27FC236}">
              <a16:creationId xmlns:a16="http://schemas.microsoft.com/office/drawing/2014/main" id="{7F958E40-27AB-45D2-8D37-0923D164E3EF}"/>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a:extLst>
            <a:ext uri="{FF2B5EF4-FFF2-40B4-BE49-F238E27FC236}">
              <a16:creationId xmlns:a16="http://schemas.microsoft.com/office/drawing/2014/main" id="{3E9FE98A-06DC-4862-8D79-534E547D23AB}"/>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a:extLst>
            <a:ext uri="{FF2B5EF4-FFF2-40B4-BE49-F238E27FC236}">
              <a16:creationId xmlns:a16="http://schemas.microsoft.com/office/drawing/2014/main" id="{0ECD4D4F-5DF6-4DC9-A728-1D24E222BE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a:extLst>
            <a:ext uri="{FF2B5EF4-FFF2-40B4-BE49-F238E27FC236}">
              <a16:creationId xmlns:a16="http://schemas.microsoft.com/office/drawing/2014/main" id="{86CC7585-059D-435B-B7EB-66223D255877}"/>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65" name="【保健センター・保健所】&#10;有形固定資産減価償却率平均値テキスト">
          <a:extLst>
            <a:ext uri="{FF2B5EF4-FFF2-40B4-BE49-F238E27FC236}">
              <a16:creationId xmlns:a16="http://schemas.microsoft.com/office/drawing/2014/main" id="{92D74733-893A-4C01-A9AE-B87D82C1221D}"/>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a:extLst>
            <a:ext uri="{FF2B5EF4-FFF2-40B4-BE49-F238E27FC236}">
              <a16:creationId xmlns:a16="http://schemas.microsoft.com/office/drawing/2014/main" id="{7767E6D7-2258-45BC-A5EE-E01AED0FB05B}"/>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a:extLst>
            <a:ext uri="{FF2B5EF4-FFF2-40B4-BE49-F238E27FC236}">
              <a16:creationId xmlns:a16="http://schemas.microsoft.com/office/drawing/2014/main" id="{B12C6E5D-182F-48E0-853A-2B1C631EECE4}"/>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a:extLst>
            <a:ext uri="{FF2B5EF4-FFF2-40B4-BE49-F238E27FC236}">
              <a16:creationId xmlns:a16="http://schemas.microsoft.com/office/drawing/2014/main" id="{9166DD5F-BE26-442E-809A-A8302CB3F5B3}"/>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a:extLst>
            <a:ext uri="{FF2B5EF4-FFF2-40B4-BE49-F238E27FC236}">
              <a16:creationId xmlns:a16="http://schemas.microsoft.com/office/drawing/2014/main" id="{3ABA4DA8-15E7-44EB-87D6-E44CCD871A24}"/>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9A301C2D-085F-4EC3-9917-751AD8D6425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4B69ECC-511D-433F-A33B-4DC313FC4D2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ECC50E51-B1A6-495E-BA3E-E87B007EE3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E186D00D-3B92-4D5D-87E0-40B37E138F2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4ED7A5B8-0343-4F8D-B903-C23897FC0E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75" name="楕円 574">
          <a:extLst>
            <a:ext uri="{FF2B5EF4-FFF2-40B4-BE49-F238E27FC236}">
              <a16:creationId xmlns:a16="http://schemas.microsoft.com/office/drawing/2014/main" id="{41293713-5122-4604-99D6-3D630B783374}"/>
            </a:ext>
          </a:extLst>
        </xdr:cNvPr>
        <xdr:cNvSpPr/>
      </xdr:nvSpPr>
      <xdr:spPr>
        <a:xfrm>
          <a:off x="16268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102343</xdr:rowOff>
    </xdr:from>
    <xdr:ext cx="405111" cy="259045"/>
    <xdr:sp macro="" textlink="">
      <xdr:nvSpPr>
        <xdr:cNvPr id="576" name="【保健センター・保健所】&#10;有形固定資産減価償却率該当値テキスト">
          <a:extLst>
            <a:ext uri="{FF2B5EF4-FFF2-40B4-BE49-F238E27FC236}">
              <a16:creationId xmlns:a16="http://schemas.microsoft.com/office/drawing/2014/main" id="{D0A782D9-DFC3-4B8A-BC7F-DFB6A8425BA6}"/>
            </a:ext>
          </a:extLst>
        </xdr:cNvPr>
        <xdr:cNvSpPr txBox="1"/>
      </xdr:nvSpPr>
      <xdr:spPr>
        <a:xfrm>
          <a:off x="16357600"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159838</xdr:rowOff>
    </xdr:from>
    <xdr:to>
      <xdr:col>81</xdr:col>
      <xdr:colOff>101600</xdr:colOff>
      <xdr:row>61</xdr:row>
      <xdr:rowOff>89988</xdr:rowOff>
    </xdr:to>
    <xdr:sp macro="" textlink="">
      <xdr:nvSpPr>
        <xdr:cNvPr id="577" name="楕円 576">
          <a:extLst>
            <a:ext uri="{FF2B5EF4-FFF2-40B4-BE49-F238E27FC236}">
              <a16:creationId xmlns:a16="http://schemas.microsoft.com/office/drawing/2014/main" id="{8B5C6B6C-FFEA-4B54-A657-34F3BA4675B0}"/>
            </a:ext>
          </a:extLst>
        </xdr:cNvPr>
        <xdr:cNvSpPr/>
      </xdr:nvSpPr>
      <xdr:spPr>
        <a:xfrm>
          <a:off x="15430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39188</xdr:rowOff>
    </xdr:to>
    <xdr:cxnSp macro="">
      <xdr:nvCxnSpPr>
        <xdr:cNvPr id="578" name="直線コネクタ 577">
          <a:extLst>
            <a:ext uri="{FF2B5EF4-FFF2-40B4-BE49-F238E27FC236}">
              <a16:creationId xmlns:a16="http://schemas.microsoft.com/office/drawing/2014/main" id="{A42DFD7B-5DA1-48BD-BF1F-78F6AD69869C}"/>
            </a:ext>
          </a:extLst>
        </xdr:cNvPr>
        <xdr:cNvCxnSpPr/>
      </xdr:nvCxnSpPr>
      <xdr:spPr>
        <a:xfrm flipV="1">
          <a:off x="15481300" y="104617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79" name="楕円 578">
          <a:extLst>
            <a:ext uri="{FF2B5EF4-FFF2-40B4-BE49-F238E27FC236}">
              <a16:creationId xmlns:a16="http://schemas.microsoft.com/office/drawing/2014/main" id="{61A754F1-DEA1-4551-B2CD-C67A28ED688F}"/>
            </a:ext>
          </a:extLst>
        </xdr:cNvPr>
        <xdr:cNvSpPr/>
      </xdr:nvSpPr>
      <xdr:spPr>
        <a:xfrm>
          <a:off x="14541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39188</xdr:rowOff>
    </xdr:from>
    <xdr:to>
      <xdr:col>81</xdr:col>
      <xdr:colOff>50800</xdr:colOff>
      <xdr:row>61</xdr:row>
      <xdr:rowOff>76744</xdr:rowOff>
    </xdr:to>
    <xdr:cxnSp macro="">
      <xdr:nvCxnSpPr>
        <xdr:cNvPr id="580" name="直線コネクタ 579">
          <a:extLst>
            <a:ext uri="{FF2B5EF4-FFF2-40B4-BE49-F238E27FC236}">
              <a16:creationId xmlns:a16="http://schemas.microsoft.com/office/drawing/2014/main" id="{95957FAA-E41C-4736-801E-BD89D7F668A6}"/>
            </a:ext>
          </a:extLst>
        </xdr:cNvPr>
        <xdr:cNvCxnSpPr/>
      </xdr:nvCxnSpPr>
      <xdr:spPr>
        <a:xfrm flipV="1">
          <a:off x="14592300" y="104976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81" name="n_1aveValue【保健センター・保健所】&#10;有形固定資産減価償却率">
          <a:extLst>
            <a:ext uri="{FF2B5EF4-FFF2-40B4-BE49-F238E27FC236}">
              <a16:creationId xmlns:a16="http://schemas.microsoft.com/office/drawing/2014/main" id="{96DA021A-8940-4C6C-9628-6EE3784DE814}"/>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82" name="n_2aveValue【保健センター・保健所】&#10;有形固定資産減価償却率">
          <a:extLst>
            <a:ext uri="{FF2B5EF4-FFF2-40B4-BE49-F238E27FC236}">
              <a16:creationId xmlns:a16="http://schemas.microsoft.com/office/drawing/2014/main" id="{AD1260CF-6FB3-409A-BCED-798DF5EF6544}"/>
            </a:ext>
          </a:extLst>
        </xdr:cNvPr>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a:extLst>
            <a:ext uri="{FF2B5EF4-FFF2-40B4-BE49-F238E27FC236}">
              <a16:creationId xmlns:a16="http://schemas.microsoft.com/office/drawing/2014/main" id="{170FFF54-F9C8-4B5A-A331-EAD790FE30FD}"/>
            </a:ext>
          </a:extLst>
        </xdr:cNvPr>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81115</xdr:rowOff>
    </xdr:from>
    <xdr:ext cx="405111" cy="259045"/>
    <xdr:sp macro="" textlink="">
      <xdr:nvSpPr>
        <xdr:cNvPr id="584" name="n_1mainValue【保健センター・保健所】&#10;有形固定資産減価償却率">
          <a:extLst>
            <a:ext uri="{FF2B5EF4-FFF2-40B4-BE49-F238E27FC236}">
              <a16:creationId xmlns:a16="http://schemas.microsoft.com/office/drawing/2014/main" id="{4EAE1B83-836E-45E5-B1E9-6DE510F2246B}"/>
            </a:ext>
          </a:extLst>
        </xdr:cNvPr>
        <xdr:cNvSpPr txBox="1"/>
      </xdr:nvSpPr>
      <xdr:spPr>
        <a:xfrm>
          <a:off x="152660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85" name="n_2mainValue【保健センター・保健所】&#10;有形固定資産減価償却率">
          <a:extLst>
            <a:ext uri="{FF2B5EF4-FFF2-40B4-BE49-F238E27FC236}">
              <a16:creationId xmlns:a16="http://schemas.microsoft.com/office/drawing/2014/main" id="{3598C8B1-17BF-4BFA-AD73-B39C8AC4F0E7}"/>
            </a:ext>
          </a:extLst>
        </xdr:cNvPr>
        <xdr:cNvSpPr txBox="1"/>
      </xdr:nvSpPr>
      <xdr:spPr>
        <a:xfrm>
          <a:off x="14389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a:extLst>
            <a:ext uri="{FF2B5EF4-FFF2-40B4-BE49-F238E27FC236}">
              <a16:creationId xmlns:a16="http://schemas.microsoft.com/office/drawing/2014/main" id="{49F7F124-B13D-42F8-AF5E-E2B0A828A3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a:extLst>
            <a:ext uri="{FF2B5EF4-FFF2-40B4-BE49-F238E27FC236}">
              <a16:creationId xmlns:a16="http://schemas.microsoft.com/office/drawing/2014/main" id="{279490CD-A11C-4F32-88EA-6B588829D1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a:extLst>
            <a:ext uri="{FF2B5EF4-FFF2-40B4-BE49-F238E27FC236}">
              <a16:creationId xmlns:a16="http://schemas.microsoft.com/office/drawing/2014/main" id="{1373CA67-DF8E-4BAD-9068-87A8E2347E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a:extLst>
            <a:ext uri="{FF2B5EF4-FFF2-40B4-BE49-F238E27FC236}">
              <a16:creationId xmlns:a16="http://schemas.microsoft.com/office/drawing/2014/main" id="{3CCD2226-040C-49F7-A821-39C75679EA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a:extLst>
            <a:ext uri="{FF2B5EF4-FFF2-40B4-BE49-F238E27FC236}">
              <a16:creationId xmlns:a16="http://schemas.microsoft.com/office/drawing/2014/main" id="{FE56D2B1-F6B3-4564-9CD2-8F02BD8057E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a:extLst>
            <a:ext uri="{FF2B5EF4-FFF2-40B4-BE49-F238E27FC236}">
              <a16:creationId xmlns:a16="http://schemas.microsoft.com/office/drawing/2014/main" id="{8C898B62-5033-4FAC-B012-F70ACA1BA21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a:extLst>
            <a:ext uri="{FF2B5EF4-FFF2-40B4-BE49-F238E27FC236}">
              <a16:creationId xmlns:a16="http://schemas.microsoft.com/office/drawing/2014/main" id="{CB6CB77C-F507-41C8-8090-FFDDDF4D6EF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a:extLst>
            <a:ext uri="{FF2B5EF4-FFF2-40B4-BE49-F238E27FC236}">
              <a16:creationId xmlns:a16="http://schemas.microsoft.com/office/drawing/2014/main" id="{C4F631C0-2239-4A74-B1E9-6C4DD3A208D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a:extLst>
            <a:ext uri="{FF2B5EF4-FFF2-40B4-BE49-F238E27FC236}">
              <a16:creationId xmlns:a16="http://schemas.microsoft.com/office/drawing/2014/main" id="{F3F5BBE2-717B-4676-9792-A8FF0F2BB9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a:extLst>
            <a:ext uri="{FF2B5EF4-FFF2-40B4-BE49-F238E27FC236}">
              <a16:creationId xmlns:a16="http://schemas.microsoft.com/office/drawing/2014/main" id="{16A713AB-5B80-402D-97A6-D725AB8E78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a:extLst>
            <a:ext uri="{FF2B5EF4-FFF2-40B4-BE49-F238E27FC236}">
              <a16:creationId xmlns:a16="http://schemas.microsoft.com/office/drawing/2014/main" id="{2C397799-4783-4889-AFE6-48A378A904D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a:extLst>
            <a:ext uri="{FF2B5EF4-FFF2-40B4-BE49-F238E27FC236}">
              <a16:creationId xmlns:a16="http://schemas.microsoft.com/office/drawing/2014/main" id="{2EFF7C4B-4F23-4594-AD52-78122CF5FEA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a:extLst>
            <a:ext uri="{FF2B5EF4-FFF2-40B4-BE49-F238E27FC236}">
              <a16:creationId xmlns:a16="http://schemas.microsoft.com/office/drawing/2014/main" id="{C1453719-A9CF-4CEA-8F75-F985A1953D8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a:extLst>
            <a:ext uri="{FF2B5EF4-FFF2-40B4-BE49-F238E27FC236}">
              <a16:creationId xmlns:a16="http://schemas.microsoft.com/office/drawing/2014/main" id="{0870923A-0F68-4BB7-BBE2-9EDFD36E20F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a:extLst>
            <a:ext uri="{FF2B5EF4-FFF2-40B4-BE49-F238E27FC236}">
              <a16:creationId xmlns:a16="http://schemas.microsoft.com/office/drawing/2014/main" id="{DF137B47-2F92-42E3-9983-B4F78FC084B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a:extLst>
            <a:ext uri="{FF2B5EF4-FFF2-40B4-BE49-F238E27FC236}">
              <a16:creationId xmlns:a16="http://schemas.microsoft.com/office/drawing/2014/main" id="{346B1C48-DACF-4FF2-957B-E7D596ADF68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a:extLst>
            <a:ext uri="{FF2B5EF4-FFF2-40B4-BE49-F238E27FC236}">
              <a16:creationId xmlns:a16="http://schemas.microsoft.com/office/drawing/2014/main" id="{C5F22397-44FB-4D78-83B9-304625DE7FF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a:extLst>
            <a:ext uri="{FF2B5EF4-FFF2-40B4-BE49-F238E27FC236}">
              <a16:creationId xmlns:a16="http://schemas.microsoft.com/office/drawing/2014/main" id="{75EAE21A-1413-4CC2-AFBE-44A90630A57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a:extLst>
            <a:ext uri="{FF2B5EF4-FFF2-40B4-BE49-F238E27FC236}">
              <a16:creationId xmlns:a16="http://schemas.microsoft.com/office/drawing/2014/main" id="{08FA1E6D-79F5-436D-9E46-B57F572E00A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a:extLst>
            <a:ext uri="{FF2B5EF4-FFF2-40B4-BE49-F238E27FC236}">
              <a16:creationId xmlns:a16="http://schemas.microsoft.com/office/drawing/2014/main" id="{A7E1B5B2-CEE5-4061-B64A-2E96652568C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a:extLst>
            <a:ext uri="{FF2B5EF4-FFF2-40B4-BE49-F238E27FC236}">
              <a16:creationId xmlns:a16="http://schemas.microsoft.com/office/drawing/2014/main" id="{F21DE638-2B10-4163-948A-6290D789047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a:extLst>
            <a:ext uri="{FF2B5EF4-FFF2-40B4-BE49-F238E27FC236}">
              <a16:creationId xmlns:a16="http://schemas.microsoft.com/office/drawing/2014/main" id="{C7621028-C346-45BF-81BC-E78E0848617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a:extLst>
            <a:ext uri="{FF2B5EF4-FFF2-40B4-BE49-F238E27FC236}">
              <a16:creationId xmlns:a16="http://schemas.microsoft.com/office/drawing/2014/main" id="{D6095121-1467-4CDD-BC73-F73F9CC84B1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a:extLst>
            <a:ext uri="{FF2B5EF4-FFF2-40B4-BE49-F238E27FC236}">
              <a16:creationId xmlns:a16="http://schemas.microsoft.com/office/drawing/2014/main" id="{8131884C-344B-4F73-AAF1-9D01E08F5A1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a:extLst>
            <a:ext uri="{FF2B5EF4-FFF2-40B4-BE49-F238E27FC236}">
              <a16:creationId xmlns:a16="http://schemas.microsoft.com/office/drawing/2014/main" id="{151F7983-A36E-4B12-B166-C151E8414A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a:extLst>
            <a:ext uri="{FF2B5EF4-FFF2-40B4-BE49-F238E27FC236}">
              <a16:creationId xmlns:a16="http://schemas.microsoft.com/office/drawing/2014/main" id="{238C90E8-A097-4B1F-9A82-2035BB4B1BD9}"/>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a:extLst>
            <a:ext uri="{FF2B5EF4-FFF2-40B4-BE49-F238E27FC236}">
              <a16:creationId xmlns:a16="http://schemas.microsoft.com/office/drawing/2014/main" id="{2BC185AE-281F-43F0-9694-D0CF681173C7}"/>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a:extLst>
            <a:ext uri="{FF2B5EF4-FFF2-40B4-BE49-F238E27FC236}">
              <a16:creationId xmlns:a16="http://schemas.microsoft.com/office/drawing/2014/main" id="{E536CC2B-509E-470A-A37E-2B1167C97A64}"/>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a:extLst>
            <a:ext uri="{FF2B5EF4-FFF2-40B4-BE49-F238E27FC236}">
              <a16:creationId xmlns:a16="http://schemas.microsoft.com/office/drawing/2014/main" id="{01D0ED37-20F9-4A22-BEE3-47B67A3353DC}"/>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a:extLst>
            <a:ext uri="{FF2B5EF4-FFF2-40B4-BE49-F238E27FC236}">
              <a16:creationId xmlns:a16="http://schemas.microsoft.com/office/drawing/2014/main" id="{675CE838-CEF1-4820-93E5-115F1A00D549}"/>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a:extLst>
            <a:ext uri="{FF2B5EF4-FFF2-40B4-BE49-F238E27FC236}">
              <a16:creationId xmlns:a16="http://schemas.microsoft.com/office/drawing/2014/main" id="{7BB22831-C528-4B52-8396-31671FE787EF}"/>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a:extLst>
            <a:ext uri="{FF2B5EF4-FFF2-40B4-BE49-F238E27FC236}">
              <a16:creationId xmlns:a16="http://schemas.microsoft.com/office/drawing/2014/main" id="{AE4688CF-5BD7-4507-92C0-F801DA0BB36C}"/>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a:extLst>
            <a:ext uri="{FF2B5EF4-FFF2-40B4-BE49-F238E27FC236}">
              <a16:creationId xmlns:a16="http://schemas.microsoft.com/office/drawing/2014/main" id="{1B8CAAC0-0BD4-481A-9CCE-7C83AB3ADA76}"/>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a:extLst>
            <a:ext uri="{FF2B5EF4-FFF2-40B4-BE49-F238E27FC236}">
              <a16:creationId xmlns:a16="http://schemas.microsoft.com/office/drawing/2014/main" id="{19148A05-3492-4B89-9A48-8725FCFE5261}"/>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a:extLst>
            <a:ext uri="{FF2B5EF4-FFF2-40B4-BE49-F238E27FC236}">
              <a16:creationId xmlns:a16="http://schemas.microsoft.com/office/drawing/2014/main" id="{AE84431C-8D64-492F-967F-614B5DA520B1}"/>
            </a:ext>
          </a:extLst>
        </xdr:cNvPr>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52B7099C-5F4C-4F45-98B5-9E6B46114C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ADD82223-F0E8-4A4B-BA91-5A23C4F6DA9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496AD18C-C92D-4A7B-B787-5A067A2714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125ECA0A-42E6-4122-8F6E-7FD4C68CDCA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2C194F6F-CEA8-4539-90B4-4A06D635703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26" name="楕円 625">
          <a:extLst>
            <a:ext uri="{FF2B5EF4-FFF2-40B4-BE49-F238E27FC236}">
              <a16:creationId xmlns:a16="http://schemas.microsoft.com/office/drawing/2014/main" id="{ADD75ED5-32E5-44AF-AAE7-DFB9D6348B52}"/>
            </a:ext>
          </a:extLst>
        </xdr:cNvPr>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107242</xdr:rowOff>
    </xdr:from>
    <xdr:ext cx="469744" cy="259045"/>
    <xdr:sp macro="" textlink="">
      <xdr:nvSpPr>
        <xdr:cNvPr id="627" name="【保健センター・保健所】&#10;一人当たり面積該当値テキスト">
          <a:extLst>
            <a:ext uri="{FF2B5EF4-FFF2-40B4-BE49-F238E27FC236}">
              <a16:creationId xmlns:a16="http://schemas.microsoft.com/office/drawing/2014/main" id="{1DCF7CDF-BFA1-4258-9A9E-28082B015D95}"/>
            </a:ext>
          </a:extLst>
        </xdr:cNvPr>
        <xdr:cNvSpPr txBox="1"/>
      </xdr:nvSpPr>
      <xdr:spPr>
        <a:xfrm>
          <a:off x="22199600"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628" name="楕円 627">
          <a:extLst>
            <a:ext uri="{FF2B5EF4-FFF2-40B4-BE49-F238E27FC236}">
              <a16:creationId xmlns:a16="http://schemas.microsoft.com/office/drawing/2014/main" id="{A1CAD5C7-47BC-430F-A65B-C2C931C30753}"/>
            </a:ext>
          </a:extLst>
        </xdr:cNvPr>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8165</xdr:rowOff>
    </xdr:to>
    <xdr:cxnSp macro="">
      <xdr:nvCxnSpPr>
        <xdr:cNvPr id="629" name="直線コネクタ 628">
          <a:extLst>
            <a:ext uri="{FF2B5EF4-FFF2-40B4-BE49-F238E27FC236}">
              <a16:creationId xmlns:a16="http://schemas.microsoft.com/office/drawing/2014/main" id="{C93AA45F-D6E4-489E-BC22-43143FAACAA6}"/>
            </a:ext>
          </a:extLst>
        </xdr:cNvPr>
        <xdr:cNvCxnSpPr/>
      </xdr:nvCxnSpPr>
      <xdr:spPr>
        <a:xfrm>
          <a:off x="21323300" y="1080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630" name="楕円 629">
          <a:extLst>
            <a:ext uri="{FF2B5EF4-FFF2-40B4-BE49-F238E27FC236}">
              <a16:creationId xmlns:a16="http://schemas.microsoft.com/office/drawing/2014/main" id="{3CA887AF-5771-4639-955A-12C170D4223B}"/>
            </a:ext>
          </a:extLst>
        </xdr:cNvPr>
        <xdr:cNvSpPr/>
      </xdr:nvSpPr>
      <xdr:spPr>
        <a:xfrm>
          <a:off x="2038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8165</xdr:rowOff>
    </xdr:to>
    <xdr:cxnSp macro="">
      <xdr:nvCxnSpPr>
        <xdr:cNvPr id="631" name="直線コネクタ 630">
          <a:extLst>
            <a:ext uri="{FF2B5EF4-FFF2-40B4-BE49-F238E27FC236}">
              <a16:creationId xmlns:a16="http://schemas.microsoft.com/office/drawing/2014/main" id="{60037455-BEA9-482B-B159-D0AF28C3AAC0}"/>
            </a:ext>
          </a:extLst>
        </xdr:cNvPr>
        <xdr:cNvCxnSpPr/>
      </xdr:nvCxnSpPr>
      <xdr:spPr>
        <a:xfrm>
          <a:off x="20434300" y="1080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a:extLst>
            <a:ext uri="{FF2B5EF4-FFF2-40B4-BE49-F238E27FC236}">
              <a16:creationId xmlns:a16="http://schemas.microsoft.com/office/drawing/2014/main" id="{05C15A5D-9EC0-4E0C-895D-112AAF5EE242}"/>
            </a:ext>
          </a:extLst>
        </xdr:cNvPr>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a:extLst>
            <a:ext uri="{FF2B5EF4-FFF2-40B4-BE49-F238E27FC236}">
              <a16:creationId xmlns:a16="http://schemas.microsoft.com/office/drawing/2014/main" id="{0A6F2908-4365-4E73-AB88-BC18BA108339}"/>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a:extLst>
            <a:ext uri="{FF2B5EF4-FFF2-40B4-BE49-F238E27FC236}">
              <a16:creationId xmlns:a16="http://schemas.microsoft.com/office/drawing/2014/main" id="{2AD1858B-7C95-40DA-9933-40351F55AB51}"/>
            </a:ext>
          </a:extLst>
        </xdr:cNvPr>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50092</xdr:rowOff>
    </xdr:from>
    <xdr:ext cx="469744" cy="259045"/>
    <xdr:sp macro="" textlink="">
      <xdr:nvSpPr>
        <xdr:cNvPr id="635" name="n_1mainValue【保健センター・保健所】&#10;一人当たり面積">
          <a:extLst>
            <a:ext uri="{FF2B5EF4-FFF2-40B4-BE49-F238E27FC236}">
              <a16:creationId xmlns:a16="http://schemas.microsoft.com/office/drawing/2014/main" id="{27F40CEC-1931-4314-B27B-1B4C150FEE31}"/>
            </a:ext>
          </a:extLst>
        </xdr:cNvPr>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36" name="n_2mainValue【保健センター・保健所】&#10;一人当たり面積">
          <a:extLst>
            <a:ext uri="{FF2B5EF4-FFF2-40B4-BE49-F238E27FC236}">
              <a16:creationId xmlns:a16="http://schemas.microsoft.com/office/drawing/2014/main" id="{9C9FB721-1FEA-437D-B2B2-37DC15F076C8}"/>
            </a:ext>
          </a:extLst>
        </xdr:cNvPr>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a:extLst>
            <a:ext uri="{FF2B5EF4-FFF2-40B4-BE49-F238E27FC236}">
              <a16:creationId xmlns:a16="http://schemas.microsoft.com/office/drawing/2014/main" id="{C46E4079-69FC-48CA-8358-3BC94B6C52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a:extLst>
            <a:ext uri="{FF2B5EF4-FFF2-40B4-BE49-F238E27FC236}">
              <a16:creationId xmlns:a16="http://schemas.microsoft.com/office/drawing/2014/main" id="{EC2BA45A-A89B-444A-911E-FBAF81883F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a:extLst>
            <a:ext uri="{FF2B5EF4-FFF2-40B4-BE49-F238E27FC236}">
              <a16:creationId xmlns:a16="http://schemas.microsoft.com/office/drawing/2014/main" id="{E990FCB0-109E-40BB-8F1B-4D66ED085A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a:extLst>
            <a:ext uri="{FF2B5EF4-FFF2-40B4-BE49-F238E27FC236}">
              <a16:creationId xmlns:a16="http://schemas.microsoft.com/office/drawing/2014/main" id="{8E9478F5-858B-428A-A866-8BEE0225C5B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a:extLst>
            <a:ext uri="{FF2B5EF4-FFF2-40B4-BE49-F238E27FC236}">
              <a16:creationId xmlns:a16="http://schemas.microsoft.com/office/drawing/2014/main" id="{91218D50-AC94-4D00-8D9B-F9BA5C9138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a:extLst>
            <a:ext uri="{FF2B5EF4-FFF2-40B4-BE49-F238E27FC236}">
              <a16:creationId xmlns:a16="http://schemas.microsoft.com/office/drawing/2014/main" id="{0C7D8D28-DEC3-45A7-93DF-DD2A9F3ECC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a:extLst>
            <a:ext uri="{FF2B5EF4-FFF2-40B4-BE49-F238E27FC236}">
              <a16:creationId xmlns:a16="http://schemas.microsoft.com/office/drawing/2014/main" id="{A86C6487-D5B6-4DAE-9C8A-4A3992C4956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a:extLst>
            <a:ext uri="{FF2B5EF4-FFF2-40B4-BE49-F238E27FC236}">
              <a16:creationId xmlns:a16="http://schemas.microsoft.com/office/drawing/2014/main" id="{7BA5183F-1D29-4492-A2D9-C2D4707D169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a:extLst>
            <a:ext uri="{FF2B5EF4-FFF2-40B4-BE49-F238E27FC236}">
              <a16:creationId xmlns:a16="http://schemas.microsoft.com/office/drawing/2014/main" id="{6592FC6A-9884-4A88-AB91-4F7D15D2C5C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a:extLst>
            <a:ext uri="{FF2B5EF4-FFF2-40B4-BE49-F238E27FC236}">
              <a16:creationId xmlns:a16="http://schemas.microsoft.com/office/drawing/2014/main" id="{CAD9A011-76AA-43E1-B7C0-CB39D4C39B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a:extLst>
            <a:ext uri="{FF2B5EF4-FFF2-40B4-BE49-F238E27FC236}">
              <a16:creationId xmlns:a16="http://schemas.microsoft.com/office/drawing/2014/main" id="{17A5847E-138C-4871-82A5-491DBB8470C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a:extLst>
            <a:ext uri="{FF2B5EF4-FFF2-40B4-BE49-F238E27FC236}">
              <a16:creationId xmlns:a16="http://schemas.microsoft.com/office/drawing/2014/main" id="{BADF46B1-F701-450C-B76C-BFFB0F77CA4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a:extLst>
            <a:ext uri="{FF2B5EF4-FFF2-40B4-BE49-F238E27FC236}">
              <a16:creationId xmlns:a16="http://schemas.microsoft.com/office/drawing/2014/main" id="{817E2E58-0FEC-408D-82AB-9735607541B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a:extLst>
            <a:ext uri="{FF2B5EF4-FFF2-40B4-BE49-F238E27FC236}">
              <a16:creationId xmlns:a16="http://schemas.microsoft.com/office/drawing/2014/main" id="{455F2E17-CD63-40F1-B88E-7088C7D77B3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a:extLst>
            <a:ext uri="{FF2B5EF4-FFF2-40B4-BE49-F238E27FC236}">
              <a16:creationId xmlns:a16="http://schemas.microsoft.com/office/drawing/2014/main" id="{A4260F45-AD37-4A5B-B8A6-9015D219BCC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a:extLst>
            <a:ext uri="{FF2B5EF4-FFF2-40B4-BE49-F238E27FC236}">
              <a16:creationId xmlns:a16="http://schemas.microsoft.com/office/drawing/2014/main" id="{216E4912-AF55-407C-B274-16E5AE53A23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a:extLst>
            <a:ext uri="{FF2B5EF4-FFF2-40B4-BE49-F238E27FC236}">
              <a16:creationId xmlns:a16="http://schemas.microsoft.com/office/drawing/2014/main" id="{095C583B-4AF7-4F78-B667-71F7761E45B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a:extLst>
            <a:ext uri="{FF2B5EF4-FFF2-40B4-BE49-F238E27FC236}">
              <a16:creationId xmlns:a16="http://schemas.microsoft.com/office/drawing/2014/main" id="{D32EA594-5E1A-48B7-80BE-8D12FBB358B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a:extLst>
            <a:ext uri="{FF2B5EF4-FFF2-40B4-BE49-F238E27FC236}">
              <a16:creationId xmlns:a16="http://schemas.microsoft.com/office/drawing/2014/main" id="{C83D5A05-7713-4DB3-B42D-2C040628B38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a:extLst>
            <a:ext uri="{FF2B5EF4-FFF2-40B4-BE49-F238E27FC236}">
              <a16:creationId xmlns:a16="http://schemas.microsoft.com/office/drawing/2014/main" id="{2EAC8FCF-4AFA-4C5C-A54D-053E1532142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a:extLst>
            <a:ext uri="{FF2B5EF4-FFF2-40B4-BE49-F238E27FC236}">
              <a16:creationId xmlns:a16="http://schemas.microsoft.com/office/drawing/2014/main" id="{1CBC13E6-8397-4F61-B20C-E95C9FB09DD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a:extLst>
            <a:ext uri="{FF2B5EF4-FFF2-40B4-BE49-F238E27FC236}">
              <a16:creationId xmlns:a16="http://schemas.microsoft.com/office/drawing/2014/main" id="{BE676101-BAAC-4BC3-9A8E-FB578C1BD4C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a:extLst>
            <a:ext uri="{FF2B5EF4-FFF2-40B4-BE49-F238E27FC236}">
              <a16:creationId xmlns:a16="http://schemas.microsoft.com/office/drawing/2014/main" id="{AAC1661E-EF37-457C-ACA5-D8EFA8DE0D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a:extLst>
            <a:ext uri="{FF2B5EF4-FFF2-40B4-BE49-F238E27FC236}">
              <a16:creationId xmlns:a16="http://schemas.microsoft.com/office/drawing/2014/main" id="{4605EC39-C2D9-403E-8E31-FFC1216B481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a:extLst>
            <a:ext uri="{FF2B5EF4-FFF2-40B4-BE49-F238E27FC236}">
              <a16:creationId xmlns:a16="http://schemas.microsoft.com/office/drawing/2014/main" id="{89B21C92-0D68-4320-8B2F-C671D29BEEE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a:extLst>
            <a:ext uri="{FF2B5EF4-FFF2-40B4-BE49-F238E27FC236}">
              <a16:creationId xmlns:a16="http://schemas.microsoft.com/office/drawing/2014/main" id="{F5C1FBCF-D6C6-4041-B276-D34F8A631EA9}"/>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a:extLst>
            <a:ext uri="{FF2B5EF4-FFF2-40B4-BE49-F238E27FC236}">
              <a16:creationId xmlns:a16="http://schemas.microsoft.com/office/drawing/2014/main" id="{C30188F0-3036-4063-9D61-9CFA45DF5890}"/>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a:extLst>
            <a:ext uri="{FF2B5EF4-FFF2-40B4-BE49-F238E27FC236}">
              <a16:creationId xmlns:a16="http://schemas.microsoft.com/office/drawing/2014/main" id="{C85FBFEB-B64D-4BB2-AA25-ECA8AE387199}"/>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a:extLst>
            <a:ext uri="{FF2B5EF4-FFF2-40B4-BE49-F238E27FC236}">
              <a16:creationId xmlns:a16="http://schemas.microsoft.com/office/drawing/2014/main" id="{D444177D-B708-464A-ABE1-19020A644C24}"/>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a:extLst>
            <a:ext uri="{FF2B5EF4-FFF2-40B4-BE49-F238E27FC236}">
              <a16:creationId xmlns:a16="http://schemas.microsoft.com/office/drawing/2014/main" id="{FDD131C8-F6BE-4839-A982-FD051BCEEB05}"/>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a:extLst>
            <a:ext uri="{FF2B5EF4-FFF2-40B4-BE49-F238E27FC236}">
              <a16:creationId xmlns:a16="http://schemas.microsoft.com/office/drawing/2014/main" id="{DE9B1FCE-1E8B-416C-A3FD-C92B81DABCF6}"/>
            </a:ext>
          </a:extLst>
        </xdr:cNvPr>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a:extLst>
            <a:ext uri="{FF2B5EF4-FFF2-40B4-BE49-F238E27FC236}">
              <a16:creationId xmlns:a16="http://schemas.microsoft.com/office/drawing/2014/main" id="{C8C30CCA-F5D2-487E-BFFD-82AF21306A97}"/>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a:extLst>
            <a:ext uri="{FF2B5EF4-FFF2-40B4-BE49-F238E27FC236}">
              <a16:creationId xmlns:a16="http://schemas.microsoft.com/office/drawing/2014/main" id="{4EA2B7D1-E00B-45B5-AAD9-76B331A27DB9}"/>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a:extLst>
            <a:ext uri="{FF2B5EF4-FFF2-40B4-BE49-F238E27FC236}">
              <a16:creationId xmlns:a16="http://schemas.microsoft.com/office/drawing/2014/main" id="{81947A3A-4DDE-47F1-9221-22F77CE95E2F}"/>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a:extLst>
            <a:ext uri="{FF2B5EF4-FFF2-40B4-BE49-F238E27FC236}">
              <a16:creationId xmlns:a16="http://schemas.microsoft.com/office/drawing/2014/main" id="{247452E1-39BD-4982-A984-9965A06393D4}"/>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7063064-9F5D-4C64-BE61-E0D7925A3D8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B9695D38-572D-47CC-A64D-6151CB8EA10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441226-FDA0-4D17-895A-17C377F5CB1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381D6B3E-FDE3-4F84-82BD-8D33D44D99F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2D0E30D6-7F56-47D9-808C-291FFD62CA5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31387</xdr:rowOff>
    </xdr:from>
    <xdr:to>
      <xdr:col>85</xdr:col>
      <xdr:colOff>177800</xdr:colOff>
      <xdr:row>78</xdr:row>
      <xdr:rowOff>132987</xdr:rowOff>
    </xdr:to>
    <xdr:sp macro="" textlink="">
      <xdr:nvSpPr>
        <xdr:cNvPr id="677" name="楕円 676">
          <a:extLst>
            <a:ext uri="{FF2B5EF4-FFF2-40B4-BE49-F238E27FC236}">
              <a16:creationId xmlns:a16="http://schemas.microsoft.com/office/drawing/2014/main" id="{30FD4204-6C67-41EA-9ECE-EBB6204396DB}"/>
            </a:ext>
          </a:extLst>
        </xdr:cNvPr>
        <xdr:cNvSpPr/>
      </xdr:nvSpPr>
      <xdr:spPr>
        <a:xfrm>
          <a:off x="16268700" y="13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117764</xdr:rowOff>
    </xdr:from>
    <xdr:ext cx="405111" cy="259045"/>
    <xdr:sp macro="" textlink="">
      <xdr:nvSpPr>
        <xdr:cNvPr id="678" name="【消防施設】&#10;有形固定資産減価償却率該当値テキスト">
          <a:extLst>
            <a:ext uri="{FF2B5EF4-FFF2-40B4-BE49-F238E27FC236}">
              <a16:creationId xmlns:a16="http://schemas.microsoft.com/office/drawing/2014/main" id="{7F2BF0D8-FAB4-4989-B2A0-83C166980E8C}"/>
            </a:ext>
          </a:extLst>
        </xdr:cNvPr>
        <xdr:cNvSpPr txBox="1"/>
      </xdr:nvSpPr>
      <xdr:spPr>
        <a:xfrm>
          <a:off x="16357600" y="133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65677</xdr:rowOff>
    </xdr:from>
    <xdr:to>
      <xdr:col>81</xdr:col>
      <xdr:colOff>101600</xdr:colOff>
      <xdr:row>78</xdr:row>
      <xdr:rowOff>167277</xdr:rowOff>
    </xdr:to>
    <xdr:sp macro="" textlink="">
      <xdr:nvSpPr>
        <xdr:cNvPr id="679" name="楕円 678">
          <a:extLst>
            <a:ext uri="{FF2B5EF4-FFF2-40B4-BE49-F238E27FC236}">
              <a16:creationId xmlns:a16="http://schemas.microsoft.com/office/drawing/2014/main" id="{178877F5-562B-4B07-97AB-FE3A2D63B1F6}"/>
            </a:ext>
          </a:extLst>
        </xdr:cNvPr>
        <xdr:cNvSpPr/>
      </xdr:nvSpPr>
      <xdr:spPr>
        <a:xfrm>
          <a:off x="15430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82187</xdr:rowOff>
    </xdr:from>
    <xdr:to>
      <xdr:col>85</xdr:col>
      <xdr:colOff>127000</xdr:colOff>
      <xdr:row>78</xdr:row>
      <xdr:rowOff>116477</xdr:rowOff>
    </xdr:to>
    <xdr:cxnSp macro="">
      <xdr:nvCxnSpPr>
        <xdr:cNvPr id="680" name="直線コネクタ 679">
          <a:extLst>
            <a:ext uri="{FF2B5EF4-FFF2-40B4-BE49-F238E27FC236}">
              <a16:creationId xmlns:a16="http://schemas.microsoft.com/office/drawing/2014/main" id="{0786172C-8F0F-41FD-B95C-2DBB3FFE814A}"/>
            </a:ext>
          </a:extLst>
        </xdr:cNvPr>
        <xdr:cNvCxnSpPr/>
      </xdr:nvCxnSpPr>
      <xdr:spPr>
        <a:xfrm flipV="1">
          <a:off x="15481300" y="134552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106499</xdr:rowOff>
    </xdr:from>
    <xdr:to>
      <xdr:col>76</xdr:col>
      <xdr:colOff>165100</xdr:colOff>
      <xdr:row>79</xdr:row>
      <xdr:rowOff>36649</xdr:rowOff>
    </xdr:to>
    <xdr:sp macro="" textlink="">
      <xdr:nvSpPr>
        <xdr:cNvPr id="681" name="楕円 680">
          <a:extLst>
            <a:ext uri="{FF2B5EF4-FFF2-40B4-BE49-F238E27FC236}">
              <a16:creationId xmlns:a16="http://schemas.microsoft.com/office/drawing/2014/main" id="{A7EFB340-40A0-4A5F-A14B-90312F9D07F1}"/>
            </a:ext>
          </a:extLst>
        </xdr:cNvPr>
        <xdr:cNvSpPr/>
      </xdr:nvSpPr>
      <xdr:spPr>
        <a:xfrm>
          <a:off x="14541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116477</xdr:rowOff>
    </xdr:from>
    <xdr:to>
      <xdr:col>81</xdr:col>
      <xdr:colOff>50800</xdr:colOff>
      <xdr:row>78</xdr:row>
      <xdr:rowOff>157299</xdr:rowOff>
    </xdr:to>
    <xdr:cxnSp macro="">
      <xdr:nvCxnSpPr>
        <xdr:cNvPr id="682" name="直線コネクタ 681">
          <a:extLst>
            <a:ext uri="{FF2B5EF4-FFF2-40B4-BE49-F238E27FC236}">
              <a16:creationId xmlns:a16="http://schemas.microsoft.com/office/drawing/2014/main" id="{19B78EDA-1417-483C-8335-3ED56C2F7675}"/>
            </a:ext>
          </a:extLst>
        </xdr:cNvPr>
        <xdr:cNvCxnSpPr/>
      </xdr:nvCxnSpPr>
      <xdr:spPr>
        <a:xfrm flipV="1">
          <a:off x="14592300" y="134895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83" name="n_1aveValue【消防施設】&#10;有形固定資産減価償却率">
          <a:extLst>
            <a:ext uri="{FF2B5EF4-FFF2-40B4-BE49-F238E27FC236}">
              <a16:creationId xmlns:a16="http://schemas.microsoft.com/office/drawing/2014/main" id="{93F48E86-68F4-41CF-AB61-927040315CB0}"/>
            </a:ext>
          </a:extLst>
        </xdr:cNvPr>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84" name="n_2aveValue【消防施設】&#10;有形固定資産減価償却率">
          <a:extLst>
            <a:ext uri="{FF2B5EF4-FFF2-40B4-BE49-F238E27FC236}">
              <a16:creationId xmlns:a16="http://schemas.microsoft.com/office/drawing/2014/main" id="{69B83573-3A7C-485F-85E3-2C13A0A27399}"/>
            </a:ext>
          </a:extLst>
        </xdr:cNvPr>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a:extLst>
            <a:ext uri="{FF2B5EF4-FFF2-40B4-BE49-F238E27FC236}">
              <a16:creationId xmlns:a16="http://schemas.microsoft.com/office/drawing/2014/main" id="{F3A241D3-E1B0-46AE-8092-3A1688CE2B1F}"/>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12354</xdr:rowOff>
    </xdr:from>
    <xdr:ext cx="405111" cy="259045"/>
    <xdr:sp macro="" textlink="">
      <xdr:nvSpPr>
        <xdr:cNvPr id="686" name="n_1mainValue【消防施設】&#10;有形固定資産減価償却率">
          <a:extLst>
            <a:ext uri="{FF2B5EF4-FFF2-40B4-BE49-F238E27FC236}">
              <a16:creationId xmlns:a16="http://schemas.microsoft.com/office/drawing/2014/main" id="{4B3D66B9-1418-4755-BBAD-0C302EA15452}"/>
            </a:ext>
          </a:extLst>
        </xdr:cNvPr>
        <xdr:cNvSpPr txBox="1"/>
      </xdr:nvSpPr>
      <xdr:spPr>
        <a:xfrm>
          <a:off x="152660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53176</xdr:rowOff>
    </xdr:from>
    <xdr:ext cx="405111" cy="259045"/>
    <xdr:sp macro="" textlink="">
      <xdr:nvSpPr>
        <xdr:cNvPr id="687" name="n_2mainValue【消防施設】&#10;有形固定資産減価償却率">
          <a:extLst>
            <a:ext uri="{FF2B5EF4-FFF2-40B4-BE49-F238E27FC236}">
              <a16:creationId xmlns:a16="http://schemas.microsoft.com/office/drawing/2014/main" id="{9CD57106-E600-4FDF-8BAD-C6FA8D2BFF91}"/>
            </a:ext>
          </a:extLst>
        </xdr:cNvPr>
        <xdr:cNvSpPr txBox="1"/>
      </xdr:nvSpPr>
      <xdr:spPr>
        <a:xfrm>
          <a:off x="143897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FE0A1FAB-30D0-4B96-9614-BBA58E7D2DF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39768ED3-5A7F-47B0-8E2C-6E401C35CA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673B93EB-8D8C-491F-8CA7-06207F4B91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521C5675-A007-4963-8C27-246ADD9E52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AC628ABA-EF98-4F01-92E2-AFCDA1E849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EB5D3FC5-E479-4016-A9C9-2A51C92672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23EBDCE1-02E9-4DB0-BC6F-7E3F78E607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77D3E071-86D8-46FA-9CDA-0B2BD4D18D9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0DB4CFDB-1E9E-4404-B932-FE825DC3E3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5B382AD7-690B-4319-8C97-AF95AB8490F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5FDE199A-6E73-402B-BF4D-F3BBEE2B680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BBAA8427-4DC8-43AD-B4E3-93967A581F5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8316B3D5-4E7C-467E-9DF6-03FDC028130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5BD85792-6970-40C8-BEF8-7C597A37A71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14F54F56-AAEB-4739-9FC0-D99E29BA43D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7C470AB6-BFC3-43C4-8941-8372DC282FC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FB90C11C-7EC3-4315-990D-7EE67E6B69F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6D67CD61-37D7-4BB3-90C4-54A1DBCF3CF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BA8A0D2-5D63-4297-8D8F-3A364733E61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D5B79579-3A6B-496A-B4E0-E9D484D9CF3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63F71516-2732-4827-9E49-D4EA765B17F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a:extLst>
            <a:ext uri="{FF2B5EF4-FFF2-40B4-BE49-F238E27FC236}">
              <a16:creationId xmlns:a16="http://schemas.microsoft.com/office/drawing/2014/main" id="{47D2706E-D7EB-444A-963B-A7C582E26F19}"/>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a:extLst>
            <a:ext uri="{FF2B5EF4-FFF2-40B4-BE49-F238E27FC236}">
              <a16:creationId xmlns:a16="http://schemas.microsoft.com/office/drawing/2014/main" id="{6AA70E20-EF18-4281-849E-EAF081C58692}"/>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a:extLst>
            <a:ext uri="{FF2B5EF4-FFF2-40B4-BE49-F238E27FC236}">
              <a16:creationId xmlns:a16="http://schemas.microsoft.com/office/drawing/2014/main" id="{5236173E-7812-47E6-9512-275B93D038B5}"/>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a:extLst>
            <a:ext uri="{FF2B5EF4-FFF2-40B4-BE49-F238E27FC236}">
              <a16:creationId xmlns:a16="http://schemas.microsoft.com/office/drawing/2014/main" id="{A3429304-A2AA-491C-8055-71733E75F1FC}"/>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a:extLst>
            <a:ext uri="{FF2B5EF4-FFF2-40B4-BE49-F238E27FC236}">
              <a16:creationId xmlns:a16="http://schemas.microsoft.com/office/drawing/2014/main" id="{D2E6D506-3961-4132-8DAA-36A0B2181AC2}"/>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14" name="【消防施設】&#10;一人当たり面積平均値テキスト">
          <a:extLst>
            <a:ext uri="{FF2B5EF4-FFF2-40B4-BE49-F238E27FC236}">
              <a16:creationId xmlns:a16="http://schemas.microsoft.com/office/drawing/2014/main" id="{49B2BAA1-C3E2-4C17-9C3C-98BE13F81038}"/>
            </a:ext>
          </a:extLst>
        </xdr:cNvPr>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a:extLst>
            <a:ext uri="{FF2B5EF4-FFF2-40B4-BE49-F238E27FC236}">
              <a16:creationId xmlns:a16="http://schemas.microsoft.com/office/drawing/2014/main" id="{54E7F116-1A7D-4FD2-9CCA-5FE59825D491}"/>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a:extLst>
            <a:ext uri="{FF2B5EF4-FFF2-40B4-BE49-F238E27FC236}">
              <a16:creationId xmlns:a16="http://schemas.microsoft.com/office/drawing/2014/main" id="{5A7D8468-31D5-4904-B9D2-A16F74DDD6BC}"/>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a:extLst>
            <a:ext uri="{FF2B5EF4-FFF2-40B4-BE49-F238E27FC236}">
              <a16:creationId xmlns:a16="http://schemas.microsoft.com/office/drawing/2014/main" id="{1E55916D-91F9-4B01-9256-5EE8DDF471ED}"/>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a:extLst>
            <a:ext uri="{FF2B5EF4-FFF2-40B4-BE49-F238E27FC236}">
              <a16:creationId xmlns:a16="http://schemas.microsoft.com/office/drawing/2014/main" id="{6EFDD293-6358-44BD-BE6F-3F9BA3A0F19E}"/>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E8D92F04-4662-405E-99BE-90E94AAB50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8F31F9D-7B19-4E03-90E8-15DBD8EEA21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9AA495A-38DD-4396-B4CB-023CEBBA305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880F852C-B8FC-4F6E-83AC-478556494FD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D987A5B8-E171-4DB4-85D1-CC542F2A81D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724" name="楕円 723">
          <a:extLst>
            <a:ext uri="{FF2B5EF4-FFF2-40B4-BE49-F238E27FC236}">
              <a16:creationId xmlns:a16="http://schemas.microsoft.com/office/drawing/2014/main" id="{7243EEAB-E20A-4928-9C6D-D028ADECB380}"/>
            </a:ext>
          </a:extLst>
        </xdr:cNvPr>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725" name="【消防施設】&#10;一人当たり面積該当値テキスト">
          <a:extLst>
            <a:ext uri="{FF2B5EF4-FFF2-40B4-BE49-F238E27FC236}">
              <a16:creationId xmlns:a16="http://schemas.microsoft.com/office/drawing/2014/main" id="{B7245A90-07FE-49F5-B96C-D68348B47133}"/>
            </a:ext>
          </a:extLst>
        </xdr:cNvPr>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117602</xdr:rowOff>
    </xdr:from>
    <xdr:to>
      <xdr:col>112</xdr:col>
      <xdr:colOff>38100</xdr:colOff>
      <xdr:row>86</xdr:row>
      <xdr:rowOff>47752</xdr:rowOff>
    </xdr:to>
    <xdr:sp macro="" textlink="">
      <xdr:nvSpPr>
        <xdr:cNvPr id="726" name="楕円 725">
          <a:extLst>
            <a:ext uri="{FF2B5EF4-FFF2-40B4-BE49-F238E27FC236}">
              <a16:creationId xmlns:a16="http://schemas.microsoft.com/office/drawing/2014/main" id="{9C098CAA-E345-400D-ABF6-9DC919F4B9D6}"/>
            </a:ext>
          </a:extLst>
        </xdr:cNvPr>
        <xdr:cNvSpPr/>
      </xdr:nvSpPr>
      <xdr:spPr>
        <a:xfrm>
          <a:off x="21272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85</xdr:row>
      <xdr:rowOff>168402</xdr:rowOff>
    </xdr:to>
    <xdr:cxnSp macro="">
      <xdr:nvCxnSpPr>
        <xdr:cNvPr id="727" name="直線コネクタ 726">
          <a:extLst>
            <a:ext uri="{FF2B5EF4-FFF2-40B4-BE49-F238E27FC236}">
              <a16:creationId xmlns:a16="http://schemas.microsoft.com/office/drawing/2014/main" id="{73BE6676-7BE1-4A9E-9B59-F91981BD765E}"/>
            </a:ext>
          </a:extLst>
        </xdr:cNvPr>
        <xdr:cNvCxnSpPr/>
      </xdr:nvCxnSpPr>
      <xdr:spPr>
        <a:xfrm>
          <a:off x="21323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117602</xdr:rowOff>
    </xdr:from>
    <xdr:to>
      <xdr:col>107</xdr:col>
      <xdr:colOff>101600</xdr:colOff>
      <xdr:row>86</xdr:row>
      <xdr:rowOff>47752</xdr:rowOff>
    </xdr:to>
    <xdr:sp macro="" textlink="">
      <xdr:nvSpPr>
        <xdr:cNvPr id="728" name="楕円 727">
          <a:extLst>
            <a:ext uri="{FF2B5EF4-FFF2-40B4-BE49-F238E27FC236}">
              <a16:creationId xmlns:a16="http://schemas.microsoft.com/office/drawing/2014/main" id="{AC08DA11-BE94-4D48-9FEB-4E828BB5CFDC}"/>
            </a:ext>
          </a:extLst>
        </xdr:cNvPr>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168402</xdr:rowOff>
    </xdr:from>
    <xdr:to>
      <xdr:col>111</xdr:col>
      <xdr:colOff>177800</xdr:colOff>
      <xdr:row>85</xdr:row>
      <xdr:rowOff>168402</xdr:rowOff>
    </xdr:to>
    <xdr:cxnSp macro="">
      <xdr:nvCxnSpPr>
        <xdr:cNvPr id="729" name="直線コネクタ 728">
          <a:extLst>
            <a:ext uri="{FF2B5EF4-FFF2-40B4-BE49-F238E27FC236}">
              <a16:creationId xmlns:a16="http://schemas.microsoft.com/office/drawing/2014/main" id="{9E51FB30-9053-410C-8C29-E44EEC4CA07F}"/>
            </a:ext>
          </a:extLst>
        </xdr:cNvPr>
        <xdr:cNvCxnSpPr/>
      </xdr:nvCxnSpPr>
      <xdr:spPr>
        <a:xfrm>
          <a:off x="20434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30" name="n_1aveValue【消防施設】&#10;一人当たり面積">
          <a:extLst>
            <a:ext uri="{FF2B5EF4-FFF2-40B4-BE49-F238E27FC236}">
              <a16:creationId xmlns:a16="http://schemas.microsoft.com/office/drawing/2014/main" id="{CDFC604A-ED19-4879-A595-4DC4332EDD9A}"/>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1" name="n_2aveValue【消防施設】&#10;一人当たり面積">
          <a:extLst>
            <a:ext uri="{FF2B5EF4-FFF2-40B4-BE49-F238E27FC236}">
              <a16:creationId xmlns:a16="http://schemas.microsoft.com/office/drawing/2014/main" id="{440846DB-9915-4D41-9F58-A4154A4D0190}"/>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a:extLst>
            <a:ext uri="{FF2B5EF4-FFF2-40B4-BE49-F238E27FC236}">
              <a16:creationId xmlns:a16="http://schemas.microsoft.com/office/drawing/2014/main" id="{32956519-F56C-489E-B2FE-434599CD3F54}"/>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38879</xdr:rowOff>
    </xdr:from>
    <xdr:ext cx="469744" cy="259045"/>
    <xdr:sp macro="" textlink="">
      <xdr:nvSpPr>
        <xdr:cNvPr id="733" name="n_1mainValue【消防施設】&#10;一人当たり面積">
          <a:extLst>
            <a:ext uri="{FF2B5EF4-FFF2-40B4-BE49-F238E27FC236}">
              <a16:creationId xmlns:a16="http://schemas.microsoft.com/office/drawing/2014/main" id="{936F2208-6BD9-4DCE-A947-A8F399470E3D}"/>
            </a:ext>
          </a:extLst>
        </xdr:cNvPr>
        <xdr:cNvSpPr txBox="1"/>
      </xdr:nvSpPr>
      <xdr:spPr>
        <a:xfrm>
          <a:off x="21075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734" name="n_2mainValue【消防施設】&#10;一人当たり面積">
          <a:extLst>
            <a:ext uri="{FF2B5EF4-FFF2-40B4-BE49-F238E27FC236}">
              <a16:creationId xmlns:a16="http://schemas.microsoft.com/office/drawing/2014/main" id="{82D36D5B-7A03-4E2B-A739-D30A1E921DD4}"/>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A07CC412-96B2-4E3D-B6F0-DAF9CA50E9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98E760ED-1D85-40B4-9C34-9B26E22853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F0043BFD-4C70-422E-B5E9-75C55033FB2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60910B6C-319A-4C9E-8AED-BB4417F232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2845EE58-EB58-4B03-949A-C66F2532EE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C9A5E01-C078-41B8-9EE9-A990CEC9B7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189D2B2F-7853-4619-AC5C-AB9267B0434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7BE286FD-CDDE-4270-82A9-E6C135F7FE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E585DA9F-21FB-4CE8-A6F5-B22ED00EC8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A37AEFC7-E059-4DB0-B26F-225E9D4C56C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682BFE7D-C857-4C0F-B8CA-2984BAE1A85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a:extLst>
            <a:ext uri="{FF2B5EF4-FFF2-40B4-BE49-F238E27FC236}">
              <a16:creationId xmlns:a16="http://schemas.microsoft.com/office/drawing/2014/main" id="{173E00BB-3482-4F8B-AA90-A17D142913C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B6E9FC8C-688B-4623-8B03-C58973A8542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3E2907C-6C13-4A43-BD6E-F2E6BC8492B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E4D7D3C1-B524-40B1-8ED6-B6E182F65EE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17C3845C-B8B9-41DC-8FC9-00FA8F07F0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FC75A614-4E1A-4071-B7E8-AF3ABED2F5B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3FA215CB-902E-410D-B722-E8AD27875B8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391F6214-37D4-4C9C-8FBF-4A375FB012F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EC3415B8-C9DA-4C96-B601-8669D31EDF0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E1A8829B-4EBC-4468-B378-3035990BF06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a:extLst>
            <a:ext uri="{FF2B5EF4-FFF2-40B4-BE49-F238E27FC236}">
              <a16:creationId xmlns:a16="http://schemas.microsoft.com/office/drawing/2014/main" id="{B2CEDC8B-ED82-4259-A4B2-586061163EE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C955562A-8B89-4160-8EAE-B1DED8AD4D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8E7DFDEA-FB52-47A8-9122-8EDF3E70755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D7214AC1-79EE-4171-B43C-1071F595270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a:extLst>
            <a:ext uri="{FF2B5EF4-FFF2-40B4-BE49-F238E27FC236}">
              <a16:creationId xmlns:a16="http://schemas.microsoft.com/office/drawing/2014/main" id="{EAC3DF57-EC9B-456C-BE98-7BCC95C032CF}"/>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a:extLst>
            <a:ext uri="{FF2B5EF4-FFF2-40B4-BE49-F238E27FC236}">
              <a16:creationId xmlns:a16="http://schemas.microsoft.com/office/drawing/2014/main" id="{07860A7F-8618-44E9-96C7-4DBD95E61EB1}"/>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a:extLst>
            <a:ext uri="{FF2B5EF4-FFF2-40B4-BE49-F238E27FC236}">
              <a16:creationId xmlns:a16="http://schemas.microsoft.com/office/drawing/2014/main" id="{C5EF51F5-998E-4035-A0B6-C0DE35309422}"/>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a:extLst>
            <a:ext uri="{FF2B5EF4-FFF2-40B4-BE49-F238E27FC236}">
              <a16:creationId xmlns:a16="http://schemas.microsoft.com/office/drawing/2014/main" id="{34EBCBC6-AF06-402B-8BF8-F8AC5257BA0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a:extLst>
            <a:ext uri="{FF2B5EF4-FFF2-40B4-BE49-F238E27FC236}">
              <a16:creationId xmlns:a16="http://schemas.microsoft.com/office/drawing/2014/main" id="{332FCFF8-EFD6-4BAB-BF17-A2636CC0B09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765" name="【庁舎】&#10;有形固定資産減価償却率平均値テキスト">
          <a:extLst>
            <a:ext uri="{FF2B5EF4-FFF2-40B4-BE49-F238E27FC236}">
              <a16:creationId xmlns:a16="http://schemas.microsoft.com/office/drawing/2014/main" id="{6B19CB7D-57DD-4D5B-B3FA-62F5D4EEB1C9}"/>
            </a:ext>
          </a:extLst>
        </xdr:cNvPr>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a:extLst>
            <a:ext uri="{FF2B5EF4-FFF2-40B4-BE49-F238E27FC236}">
              <a16:creationId xmlns:a16="http://schemas.microsoft.com/office/drawing/2014/main" id="{C785BA06-6ADE-4509-8940-6BC2A3B6B204}"/>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a:extLst>
            <a:ext uri="{FF2B5EF4-FFF2-40B4-BE49-F238E27FC236}">
              <a16:creationId xmlns:a16="http://schemas.microsoft.com/office/drawing/2014/main" id="{1A3027DB-2F08-4F9B-868E-8CADDC6064CB}"/>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a:extLst>
            <a:ext uri="{FF2B5EF4-FFF2-40B4-BE49-F238E27FC236}">
              <a16:creationId xmlns:a16="http://schemas.microsoft.com/office/drawing/2014/main" id="{5F8EBAF3-20BB-4FD4-A2CB-8C59BB8FA5E1}"/>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a:extLst>
            <a:ext uri="{FF2B5EF4-FFF2-40B4-BE49-F238E27FC236}">
              <a16:creationId xmlns:a16="http://schemas.microsoft.com/office/drawing/2014/main" id="{F648A2F3-0F75-4674-B303-C1134ED71B79}"/>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C5194477-4A5D-43AD-A19D-01B5D05BC8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88311E00-007F-41BA-81F1-19E6988E50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BB8D225-5AEA-41CF-8A05-615F1AD0C21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F1025350-9427-41D8-9E8E-27BB1429042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AA06CB7-A7A2-4FFC-8165-FF711F58B7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126637</xdr:rowOff>
    </xdr:from>
    <xdr:to>
      <xdr:col>85</xdr:col>
      <xdr:colOff>177800</xdr:colOff>
      <xdr:row>104</xdr:row>
      <xdr:rowOff>56787</xdr:rowOff>
    </xdr:to>
    <xdr:sp macro="" textlink="">
      <xdr:nvSpPr>
        <xdr:cNvPr id="775" name="楕円 774">
          <a:extLst>
            <a:ext uri="{FF2B5EF4-FFF2-40B4-BE49-F238E27FC236}">
              <a16:creationId xmlns:a16="http://schemas.microsoft.com/office/drawing/2014/main" id="{07EC31F6-7CEE-4368-8733-01BE4E81C2B4}"/>
            </a:ext>
          </a:extLst>
        </xdr:cNvPr>
        <xdr:cNvSpPr/>
      </xdr:nvSpPr>
      <xdr:spPr>
        <a:xfrm>
          <a:off x="162687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105064</xdr:rowOff>
    </xdr:from>
    <xdr:ext cx="405111" cy="259045"/>
    <xdr:sp macro="" textlink="">
      <xdr:nvSpPr>
        <xdr:cNvPr id="776" name="【庁舎】&#10;有形固定資産減価償却率該当値テキスト">
          <a:extLst>
            <a:ext uri="{FF2B5EF4-FFF2-40B4-BE49-F238E27FC236}">
              <a16:creationId xmlns:a16="http://schemas.microsoft.com/office/drawing/2014/main" id="{92AD8811-220F-4D05-8833-3905F3334954}"/>
            </a:ext>
          </a:extLst>
        </xdr:cNvPr>
        <xdr:cNvSpPr txBox="1"/>
      </xdr:nvSpPr>
      <xdr:spPr>
        <a:xfrm>
          <a:off x="16357600"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777" name="楕円 776">
          <a:extLst>
            <a:ext uri="{FF2B5EF4-FFF2-40B4-BE49-F238E27FC236}">
              <a16:creationId xmlns:a16="http://schemas.microsoft.com/office/drawing/2014/main" id="{434BCEF4-B542-415C-B56A-37BFAFEC0876}"/>
            </a:ext>
          </a:extLst>
        </xdr:cNvPr>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xdr:rowOff>
    </xdr:from>
    <xdr:to>
      <xdr:col>85</xdr:col>
      <xdr:colOff>127000</xdr:colOff>
      <xdr:row>104</xdr:row>
      <xdr:rowOff>41911</xdr:rowOff>
    </xdr:to>
    <xdr:cxnSp macro="">
      <xdr:nvCxnSpPr>
        <xdr:cNvPr id="778" name="直線コネクタ 777">
          <a:extLst>
            <a:ext uri="{FF2B5EF4-FFF2-40B4-BE49-F238E27FC236}">
              <a16:creationId xmlns:a16="http://schemas.microsoft.com/office/drawing/2014/main" id="{F86A7366-CD36-490F-9819-7FB280AC43E7}"/>
            </a:ext>
          </a:extLst>
        </xdr:cNvPr>
        <xdr:cNvCxnSpPr/>
      </xdr:nvCxnSpPr>
      <xdr:spPr>
        <a:xfrm flipV="1">
          <a:off x="15481300" y="178367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28666</xdr:rowOff>
    </xdr:from>
    <xdr:to>
      <xdr:col>76</xdr:col>
      <xdr:colOff>165100</xdr:colOff>
      <xdr:row>104</xdr:row>
      <xdr:rowOff>130266</xdr:rowOff>
    </xdr:to>
    <xdr:sp macro="" textlink="">
      <xdr:nvSpPr>
        <xdr:cNvPr id="779" name="楕円 778">
          <a:extLst>
            <a:ext uri="{FF2B5EF4-FFF2-40B4-BE49-F238E27FC236}">
              <a16:creationId xmlns:a16="http://schemas.microsoft.com/office/drawing/2014/main" id="{D8255AF3-B005-4A2D-9292-C4ADD0A1986D}"/>
            </a:ext>
          </a:extLst>
        </xdr:cNvPr>
        <xdr:cNvSpPr/>
      </xdr:nvSpPr>
      <xdr:spPr>
        <a:xfrm>
          <a:off x="14541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79466</xdr:rowOff>
    </xdr:to>
    <xdr:cxnSp macro="">
      <xdr:nvCxnSpPr>
        <xdr:cNvPr id="780" name="直線コネクタ 779">
          <a:extLst>
            <a:ext uri="{FF2B5EF4-FFF2-40B4-BE49-F238E27FC236}">
              <a16:creationId xmlns:a16="http://schemas.microsoft.com/office/drawing/2014/main" id="{55E3E510-6C08-46C3-9AC9-B150731ED5AB}"/>
            </a:ext>
          </a:extLst>
        </xdr:cNvPr>
        <xdr:cNvCxnSpPr/>
      </xdr:nvCxnSpPr>
      <xdr:spPr>
        <a:xfrm flipV="1">
          <a:off x="14592300" y="178727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781" name="n_1aveValue【庁舎】&#10;有形固定資産減価償却率">
          <a:extLst>
            <a:ext uri="{FF2B5EF4-FFF2-40B4-BE49-F238E27FC236}">
              <a16:creationId xmlns:a16="http://schemas.microsoft.com/office/drawing/2014/main" id="{9FCB4C61-659A-4D16-A82F-999949FCC673}"/>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82" name="n_2aveValue【庁舎】&#10;有形固定資産減価償却率">
          <a:extLst>
            <a:ext uri="{FF2B5EF4-FFF2-40B4-BE49-F238E27FC236}">
              <a16:creationId xmlns:a16="http://schemas.microsoft.com/office/drawing/2014/main" id="{B891FA81-6F93-493A-A8A9-C6B237C385C3}"/>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a:extLst>
            <a:ext uri="{FF2B5EF4-FFF2-40B4-BE49-F238E27FC236}">
              <a16:creationId xmlns:a16="http://schemas.microsoft.com/office/drawing/2014/main" id="{2C8C9C38-6BDD-45E8-BF9A-2D15D7C1A801}"/>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784" name="n_1mainValue【庁舎】&#10;有形固定資産減価償却率">
          <a:extLst>
            <a:ext uri="{FF2B5EF4-FFF2-40B4-BE49-F238E27FC236}">
              <a16:creationId xmlns:a16="http://schemas.microsoft.com/office/drawing/2014/main" id="{AB47DD91-458E-4C8C-8784-43039038F532}"/>
            </a:ext>
          </a:extLst>
        </xdr:cNvPr>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121393</xdr:rowOff>
    </xdr:from>
    <xdr:ext cx="405111" cy="259045"/>
    <xdr:sp macro="" textlink="">
      <xdr:nvSpPr>
        <xdr:cNvPr id="785" name="n_2mainValue【庁舎】&#10;有形固定資産減価償却率">
          <a:extLst>
            <a:ext uri="{FF2B5EF4-FFF2-40B4-BE49-F238E27FC236}">
              <a16:creationId xmlns:a16="http://schemas.microsoft.com/office/drawing/2014/main" id="{585B407A-D3CC-4BA4-92EB-7073B0AC7B4C}"/>
            </a:ext>
          </a:extLst>
        </xdr:cNvPr>
        <xdr:cNvSpPr txBox="1"/>
      </xdr:nvSpPr>
      <xdr:spPr>
        <a:xfrm>
          <a:off x="14389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id="{0F818786-1DA0-438D-8CCB-0C36D57EEB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id="{A343CFA0-9175-4074-A857-93853DA1D9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id="{8489AEB0-2946-400D-8778-2D2CB32316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id="{EFE80B07-7524-45E0-96E9-CFC133098B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id="{E05AA845-F07C-421A-8A82-2225AFE3E24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id="{64B41E66-8975-4896-9C1D-C861B36F34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id="{60830DBC-7AE7-4968-8D2B-5F8BEAC3F2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1FDC5F1C-1EAB-4B34-9BD7-FACCC34033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50DBD549-4D2B-4232-BD4C-33EC1AF898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AEF3C68D-4021-45FC-93A1-7CA6764A0ED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3C4E96FF-F279-47AD-9336-A8D74730012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a:extLst>
            <a:ext uri="{FF2B5EF4-FFF2-40B4-BE49-F238E27FC236}">
              <a16:creationId xmlns:a16="http://schemas.microsoft.com/office/drawing/2014/main" id="{DE4898B1-0522-4AC8-B23B-B50D2A767E4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0F8A111A-9EBD-48DE-A3A8-CA4BB1D9828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a:extLst>
            <a:ext uri="{FF2B5EF4-FFF2-40B4-BE49-F238E27FC236}">
              <a16:creationId xmlns:a16="http://schemas.microsoft.com/office/drawing/2014/main" id="{8BDCF760-C3FE-4292-896A-58388347141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a:extLst>
            <a:ext uri="{FF2B5EF4-FFF2-40B4-BE49-F238E27FC236}">
              <a16:creationId xmlns:a16="http://schemas.microsoft.com/office/drawing/2014/main" id="{872D3F0F-2C4A-42BB-885B-0BEFEA3819B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a:extLst>
            <a:ext uri="{FF2B5EF4-FFF2-40B4-BE49-F238E27FC236}">
              <a16:creationId xmlns:a16="http://schemas.microsoft.com/office/drawing/2014/main" id="{C7A82B96-C009-48BE-AA31-FD8C018FC4C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a:extLst>
            <a:ext uri="{FF2B5EF4-FFF2-40B4-BE49-F238E27FC236}">
              <a16:creationId xmlns:a16="http://schemas.microsoft.com/office/drawing/2014/main" id="{A11A2A46-2755-42A4-A6C1-ACA692AF979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a:extLst>
            <a:ext uri="{FF2B5EF4-FFF2-40B4-BE49-F238E27FC236}">
              <a16:creationId xmlns:a16="http://schemas.microsoft.com/office/drawing/2014/main" id="{64C7BA4F-DE84-4F4A-A6A9-E302E762CD4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a:extLst>
            <a:ext uri="{FF2B5EF4-FFF2-40B4-BE49-F238E27FC236}">
              <a16:creationId xmlns:a16="http://schemas.microsoft.com/office/drawing/2014/main" id="{B90C8879-F960-4AD3-AD0A-BC38B3E14E5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a:extLst>
            <a:ext uri="{FF2B5EF4-FFF2-40B4-BE49-F238E27FC236}">
              <a16:creationId xmlns:a16="http://schemas.microsoft.com/office/drawing/2014/main" id="{39BF39EF-375B-41B1-A5B8-C813493BB70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a:extLst>
            <a:ext uri="{FF2B5EF4-FFF2-40B4-BE49-F238E27FC236}">
              <a16:creationId xmlns:a16="http://schemas.microsoft.com/office/drawing/2014/main" id="{DEBEB398-A451-440A-84AA-92200CF8CE3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a:extLst>
            <a:ext uri="{FF2B5EF4-FFF2-40B4-BE49-F238E27FC236}">
              <a16:creationId xmlns:a16="http://schemas.microsoft.com/office/drawing/2014/main" id="{AEEEE2BE-38D9-4A9E-83FF-6C8131809A4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a:extLst>
            <a:ext uri="{FF2B5EF4-FFF2-40B4-BE49-F238E27FC236}">
              <a16:creationId xmlns:a16="http://schemas.microsoft.com/office/drawing/2014/main" id="{94BD7C12-6704-4C4B-823D-8B082558EC3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E2638A1E-2444-4F4F-8C78-29ADF13DB2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A83B36AD-DEF4-4E35-959C-D4A91D02A68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1D806E08-38F6-48D2-B864-E8E55A408B5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a:extLst>
            <a:ext uri="{FF2B5EF4-FFF2-40B4-BE49-F238E27FC236}">
              <a16:creationId xmlns:a16="http://schemas.microsoft.com/office/drawing/2014/main" id="{E88AA457-3358-451D-A05B-FD27F49D6C40}"/>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a:extLst>
            <a:ext uri="{FF2B5EF4-FFF2-40B4-BE49-F238E27FC236}">
              <a16:creationId xmlns:a16="http://schemas.microsoft.com/office/drawing/2014/main" id="{D136D475-801D-41BA-854A-ED83F4C1D0EB}"/>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a:extLst>
            <a:ext uri="{FF2B5EF4-FFF2-40B4-BE49-F238E27FC236}">
              <a16:creationId xmlns:a16="http://schemas.microsoft.com/office/drawing/2014/main" id="{CCB70D43-A248-4629-BCCF-B446C4CDBB61}"/>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a:extLst>
            <a:ext uri="{FF2B5EF4-FFF2-40B4-BE49-F238E27FC236}">
              <a16:creationId xmlns:a16="http://schemas.microsoft.com/office/drawing/2014/main" id="{3292F45A-DA15-4EB7-A98A-EA73547EB02C}"/>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a:extLst>
            <a:ext uri="{FF2B5EF4-FFF2-40B4-BE49-F238E27FC236}">
              <a16:creationId xmlns:a16="http://schemas.microsoft.com/office/drawing/2014/main" id="{525DE708-00DA-4914-B419-3735500DC02F}"/>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a:extLst>
            <a:ext uri="{FF2B5EF4-FFF2-40B4-BE49-F238E27FC236}">
              <a16:creationId xmlns:a16="http://schemas.microsoft.com/office/drawing/2014/main" id="{C7894E54-5680-48AB-8B24-9281E1FCBB98}"/>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a:extLst>
            <a:ext uri="{FF2B5EF4-FFF2-40B4-BE49-F238E27FC236}">
              <a16:creationId xmlns:a16="http://schemas.microsoft.com/office/drawing/2014/main" id="{7CCBE273-E99D-4593-8BC6-7440D7D90D35}"/>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a:extLst>
            <a:ext uri="{FF2B5EF4-FFF2-40B4-BE49-F238E27FC236}">
              <a16:creationId xmlns:a16="http://schemas.microsoft.com/office/drawing/2014/main" id="{874AF95B-CDAB-46BF-99DA-A5516D20127C}"/>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a:extLst>
            <a:ext uri="{FF2B5EF4-FFF2-40B4-BE49-F238E27FC236}">
              <a16:creationId xmlns:a16="http://schemas.microsoft.com/office/drawing/2014/main" id="{BF33542E-421E-4298-B3B5-142F471F8A4A}"/>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a:extLst>
            <a:ext uri="{FF2B5EF4-FFF2-40B4-BE49-F238E27FC236}">
              <a16:creationId xmlns:a16="http://schemas.microsoft.com/office/drawing/2014/main" id="{FB1CFE1E-02A4-4210-B270-4A29BE1B84F5}"/>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C64A4D9F-FBB0-4AED-B4C8-CC3ABF8D39B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CEDA5EF2-FE0D-4097-8EBC-0145E2AC9B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7F48A220-CE00-4EFD-BEEB-E4EBCD4CDB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BE9881E-B6BB-4C67-859E-B7BD36EB81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BA06F59-4550-432E-A866-D2732E2CAB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827" name="楕円 826">
          <a:extLst>
            <a:ext uri="{FF2B5EF4-FFF2-40B4-BE49-F238E27FC236}">
              <a16:creationId xmlns:a16="http://schemas.microsoft.com/office/drawing/2014/main" id="{61C74717-0323-4761-AE04-C7161DA3E670}"/>
            </a:ext>
          </a:extLst>
        </xdr:cNvPr>
        <xdr:cNvSpPr/>
      </xdr:nvSpPr>
      <xdr:spPr>
        <a:xfrm>
          <a:off x="22110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160945</xdr:rowOff>
    </xdr:from>
    <xdr:ext cx="469744" cy="259045"/>
    <xdr:sp macro="" textlink="">
      <xdr:nvSpPr>
        <xdr:cNvPr id="828" name="【庁舎】&#10;一人当たり面積該当値テキスト">
          <a:extLst>
            <a:ext uri="{FF2B5EF4-FFF2-40B4-BE49-F238E27FC236}">
              <a16:creationId xmlns:a16="http://schemas.microsoft.com/office/drawing/2014/main" id="{3703B1E7-4F87-4E75-8B2D-6FE3D97D523F}"/>
            </a:ext>
          </a:extLst>
        </xdr:cNvPr>
        <xdr:cNvSpPr txBox="1"/>
      </xdr:nvSpPr>
      <xdr:spPr>
        <a:xfrm>
          <a:off x="22199600"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141332</xdr:rowOff>
    </xdr:from>
    <xdr:to>
      <xdr:col>112</xdr:col>
      <xdr:colOff>38100</xdr:colOff>
      <xdr:row>106</xdr:row>
      <xdr:rowOff>71482</xdr:rowOff>
    </xdr:to>
    <xdr:sp macro="" textlink="">
      <xdr:nvSpPr>
        <xdr:cNvPr id="829" name="楕円 828">
          <a:extLst>
            <a:ext uri="{FF2B5EF4-FFF2-40B4-BE49-F238E27FC236}">
              <a16:creationId xmlns:a16="http://schemas.microsoft.com/office/drawing/2014/main" id="{D2FCA252-E886-4B4E-A797-EF49F17D37BA}"/>
            </a:ext>
          </a:extLst>
        </xdr:cNvPr>
        <xdr:cNvSpPr/>
      </xdr:nvSpPr>
      <xdr:spPr>
        <a:xfrm>
          <a:off x="2127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17418</xdr:rowOff>
    </xdr:from>
    <xdr:to>
      <xdr:col>116</xdr:col>
      <xdr:colOff>63500</xdr:colOff>
      <xdr:row>106</xdr:row>
      <xdr:rowOff>20682</xdr:rowOff>
    </xdr:to>
    <xdr:cxnSp macro="">
      <xdr:nvCxnSpPr>
        <xdr:cNvPr id="830" name="直線コネクタ 829">
          <a:extLst>
            <a:ext uri="{FF2B5EF4-FFF2-40B4-BE49-F238E27FC236}">
              <a16:creationId xmlns:a16="http://schemas.microsoft.com/office/drawing/2014/main" id="{81179C16-FDB9-4411-A1A0-E0DFF8A0CB8A}"/>
            </a:ext>
          </a:extLst>
        </xdr:cNvPr>
        <xdr:cNvCxnSpPr/>
      </xdr:nvCxnSpPr>
      <xdr:spPr>
        <a:xfrm flipV="1">
          <a:off x="21323300" y="181911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147864</xdr:rowOff>
    </xdr:from>
    <xdr:to>
      <xdr:col>107</xdr:col>
      <xdr:colOff>101600</xdr:colOff>
      <xdr:row>106</xdr:row>
      <xdr:rowOff>78014</xdr:rowOff>
    </xdr:to>
    <xdr:sp macro="" textlink="">
      <xdr:nvSpPr>
        <xdr:cNvPr id="831" name="楕円 830">
          <a:extLst>
            <a:ext uri="{FF2B5EF4-FFF2-40B4-BE49-F238E27FC236}">
              <a16:creationId xmlns:a16="http://schemas.microsoft.com/office/drawing/2014/main" id="{7FFA5953-FEF5-41A7-8A96-8E95B43612D6}"/>
            </a:ext>
          </a:extLst>
        </xdr:cNvPr>
        <xdr:cNvSpPr/>
      </xdr:nvSpPr>
      <xdr:spPr>
        <a:xfrm>
          <a:off x="2038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20682</xdr:rowOff>
    </xdr:from>
    <xdr:to>
      <xdr:col>111</xdr:col>
      <xdr:colOff>177800</xdr:colOff>
      <xdr:row>106</xdr:row>
      <xdr:rowOff>27214</xdr:rowOff>
    </xdr:to>
    <xdr:cxnSp macro="">
      <xdr:nvCxnSpPr>
        <xdr:cNvPr id="832" name="直線コネクタ 831">
          <a:extLst>
            <a:ext uri="{FF2B5EF4-FFF2-40B4-BE49-F238E27FC236}">
              <a16:creationId xmlns:a16="http://schemas.microsoft.com/office/drawing/2014/main" id="{C2F33642-25E9-4424-8B4D-FEBA67B40E09}"/>
            </a:ext>
          </a:extLst>
        </xdr:cNvPr>
        <xdr:cNvCxnSpPr/>
      </xdr:nvCxnSpPr>
      <xdr:spPr>
        <a:xfrm flipV="1">
          <a:off x="20434300" y="181943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33" name="n_1aveValue【庁舎】&#10;一人当たり面積">
          <a:extLst>
            <a:ext uri="{FF2B5EF4-FFF2-40B4-BE49-F238E27FC236}">
              <a16:creationId xmlns:a16="http://schemas.microsoft.com/office/drawing/2014/main" id="{7B697A32-E8D9-40EB-98FA-15B6DE0B6BB9}"/>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4" name="n_2aveValue【庁舎】&#10;一人当たり面積">
          <a:extLst>
            <a:ext uri="{FF2B5EF4-FFF2-40B4-BE49-F238E27FC236}">
              <a16:creationId xmlns:a16="http://schemas.microsoft.com/office/drawing/2014/main" id="{FF4D1339-8504-4D15-AFFE-FAD4D5AF3493}"/>
            </a:ext>
          </a:extLst>
        </xdr:cNvPr>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a:extLst>
            <a:ext uri="{FF2B5EF4-FFF2-40B4-BE49-F238E27FC236}">
              <a16:creationId xmlns:a16="http://schemas.microsoft.com/office/drawing/2014/main" id="{2CF012D6-A455-4BD0-8D60-619C57E8CCEE}"/>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88009</xdr:rowOff>
    </xdr:from>
    <xdr:ext cx="469744" cy="259045"/>
    <xdr:sp macro="" textlink="">
      <xdr:nvSpPr>
        <xdr:cNvPr id="836" name="n_1mainValue【庁舎】&#10;一人当たり面積">
          <a:extLst>
            <a:ext uri="{FF2B5EF4-FFF2-40B4-BE49-F238E27FC236}">
              <a16:creationId xmlns:a16="http://schemas.microsoft.com/office/drawing/2014/main" id="{F33ED0FE-23F2-4BB6-AA84-6C533C443057}"/>
            </a:ext>
          </a:extLst>
        </xdr:cNvPr>
        <xdr:cNvSpPr txBox="1"/>
      </xdr:nvSpPr>
      <xdr:spPr>
        <a:xfrm>
          <a:off x="210757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94541</xdr:rowOff>
    </xdr:from>
    <xdr:ext cx="469744" cy="259045"/>
    <xdr:sp macro="" textlink="">
      <xdr:nvSpPr>
        <xdr:cNvPr id="837" name="n_2mainValue【庁舎】&#10;一人当たり面積">
          <a:extLst>
            <a:ext uri="{FF2B5EF4-FFF2-40B4-BE49-F238E27FC236}">
              <a16:creationId xmlns:a16="http://schemas.microsoft.com/office/drawing/2014/main" id="{AC531B45-79E4-4CF5-A92B-8109ED1FF5F6}"/>
            </a:ext>
          </a:extLst>
        </xdr:cNvPr>
        <xdr:cNvSpPr txBox="1"/>
      </xdr:nvSpPr>
      <xdr:spPr>
        <a:xfrm>
          <a:off x="20199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a:extLst>
            <a:ext uri="{FF2B5EF4-FFF2-40B4-BE49-F238E27FC236}">
              <a16:creationId xmlns:a16="http://schemas.microsoft.com/office/drawing/2014/main" id="{223055BC-F5F2-420F-9618-F978BE91B2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a:extLst>
            <a:ext uri="{FF2B5EF4-FFF2-40B4-BE49-F238E27FC236}">
              <a16:creationId xmlns:a16="http://schemas.microsoft.com/office/drawing/2014/main" id="{9DA75B3C-D120-40C9-9EF6-1F2A675F86B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a:extLst>
            <a:ext uri="{FF2B5EF4-FFF2-40B4-BE49-F238E27FC236}">
              <a16:creationId xmlns:a16="http://schemas.microsoft.com/office/drawing/2014/main" id="{216CC278-A706-4DBA-B858-81F4133670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消防施設や市民会館の減価償却率については、類似団体内平均値よりも高い水準となっており、老朽化が進んでいる。</a:t>
          </a:r>
        </a:p>
        <a:p>
          <a:r>
            <a:rPr kumimoji="1" lang="ja-JP" altLang="en-US" sz="1300">
              <a:latin typeface="ＭＳ Ｐゴシック" panose="020B0600070205080204" pitchFamily="50" charset="-128"/>
              <a:ea typeface="ＭＳ Ｐゴシック" panose="020B0600070205080204" pitchFamily="50" charset="-128"/>
            </a:rPr>
            <a:t>　特に消防施設（消防団車庫）の減価償却率は</a:t>
          </a:r>
          <a:r>
            <a:rPr kumimoji="1" lang="en-US" altLang="ja-JP" sz="1300">
              <a:latin typeface="ＭＳ Ｐゴシック" panose="020B0600070205080204" pitchFamily="50" charset="-128"/>
              <a:ea typeface="ＭＳ Ｐゴシック" panose="020B0600070205080204" pitchFamily="50" charset="-128"/>
            </a:rPr>
            <a:t>89.3</a:t>
          </a:r>
          <a:r>
            <a:rPr kumimoji="1" lang="ja-JP" altLang="en-US" sz="1300">
              <a:latin typeface="ＭＳ Ｐゴシック" panose="020B0600070205080204" pitchFamily="50" charset="-128"/>
              <a:ea typeface="ＭＳ Ｐゴシック" panose="020B0600070205080204" pitchFamily="50" charset="-128"/>
            </a:rPr>
            <a:t>％となっていることから、公共施設等総合管理計画に基づき、施設の劣化状況を踏まえた整理統合（集約化・複合化・多機能化等）や更新に向けた検討を早期に進めていく。</a:t>
          </a:r>
        </a:p>
        <a:p>
          <a:r>
            <a:rPr kumimoji="1" lang="ja-JP" altLang="en-US" sz="1300">
              <a:latin typeface="ＭＳ Ｐゴシック" panose="020B0600070205080204" pitchFamily="50" charset="-128"/>
              <a:ea typeface="ＭＳ Ｐゴシック" panose="020B0600070205080204" pitchFamily="50" charset="-128"/>
            </a:rPr>
            <a:t>　また、体育館・プールにおける一人当たり面積は類似団体内平均値よりも高くなっているが、当該施設類型に区分されている羽村市水上公園のプール施設は設備などの老朽化により令和元年度から一時休止を行っている。</a:t>
          </a:r>
        </a:p>
        <a:p>
          <a:r>
            <a:rPr kumimoji="1" lang="ja-JP" altLang="en-US" sz="1300">
              <a:latin typeface="ＭＳ Ｐゴシック" panose="020B0600070205080204" pitchFamily="50" charset="-128"/>
              <a:ea typeface="ＭＳ Ｐゴシック" panose="020B0600070205080204" pitchFamily="50" charset="-128"/>
            </a:rPr>
            <a:t>　現在、そのプールに代わり年間を通して市民が利用できるような施設や周辺利用についての検討を進めているところであり、その検討結果によっては体育館・プールにおける一人当たり面積については減少すること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55,607
54,215
9.90
23,468,538
22,897,901
568,837
11,177,768
10,445,470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財政力指数の過去</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年間平均は、前年度比で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となり、単年度の財政力指数は、前年度比で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普通交付税は、基準財政需要額が減となったものの、市民税法人税割の減や清算基準の見直しによる地方消費税交付金の減などにより基準財政収入額が大幅に減少したため、昨年度に引き続き普通交付税の交付団体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今後の取組みとして、市税収納率向上に向けた取組みや国都支出金の獲得など財源の確保に努めるとともに、経常経費の削減など行財政改革の取組みを推進し、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健全で安定的な財政運営ができるよう取組んでいく。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164395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150989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40</xdr:row>
      <xdr:rowOff>19755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3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59972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7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130122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100.7%</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年度は、市税、地方交付税や臨時財政対策債などの増加により、比率算定の分母となる経常一般財源等が増加したため、比率が大幅に改善されたものの、依然として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を超えている状況にある。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法人市民税などの経常一般財源等が大幅に減少しているが、今後の税制改正により更なる税収減が見込まれていること、また、少子高齢化を背景に扶助費や特別会計への繰出金が増加しており、厳しさが増している状況に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今後の比率の上昇を抑制・改善していくため、</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財源の確保に努めるとともに、経常経費の削減など行財政改革の取組みを推進し、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健全で安定的な財政運営ができるよう取組んでいく。</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65</xdr:row>
      <xdr:rowOff>137371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59577"/>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109448</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137371</xdr:rowOff>
    </xdr:from>
    <xdr:to>
      <xdr:col>24</xdr:col>
      <xdr:colOff>12700</xdr:colOff>
      <xdr:row>65</xdr:row>
      <xdr:rowOff>137371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81069</xdr:rowOff>
    </xdr:from>
    <xdr:to>
      <xdr:col>23</xdr:col>
      <xdr:colOff>133350</xdr:colOff>
      <xdr:row>66</xdr:row>
      <xdr:rowOff>114723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225319"/>
          <a:ext cx="8382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15681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4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22225</xdr:rowOff>
    </xdr:from>
    <xdr:to>
      <xdr:col>19</xdr:col>
      <xdr:colOff>133350</xdr:colOff>
      <xdr:row>66</xdr:row>
      <xdr:rowOff>114723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33792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7196</xdr:rowOff>
    </xdr:from>
    <xdr:to>
      <xdr:col>19</xdr:col>
      <xdr:colOff>184150</xdr:colOff>
      <xdr:row>63</xdr:row>
      <xdr:rowOff>108796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91652</xdr:rowOff>
    </xdr:from>
    <xdr:to>
      <xdr:col>15</xdr:col>
      <xdr:colOff>82550</xdr:colOff>
      <xdr:row>66</xdr:row>
      <xdr:rowOff>22225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64452"/>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86148</xdr:rowOff>
    </xdr:from>
    <xdr:to>
      <xdr:col>11</xdr:col>
      <xdr:colOff>31750</xdr:colOff>
      <xdr:row>64</xdr:row>
      <xdr:rowOff>91652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87498"/>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62019</xdr:rowOff>
    </xdr:from>
    <xdr:to>
      <xdr:col>11</xdr:col>
      <xdr:colOff>82550</xdr:colOff>
      <xdr:row>62</xdr:row>
      <xdr:rowOff>163619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90822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30269</xdr:rowOff>
    </xdr:from>
    <xdr:to>
      <xdr:col>23</xdr:col>
      <xdr:colOff>184150</xdr:colOff>
      <xdr:row>65</xdr:row>
      <xdr:rowOff>131869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97596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7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63923</xdr:rowOff>
    </xdr:from>
    <xdr:to>
      <xdr:col>19</xdr:col>
      <xdr:colOff>184150</xdr:colOff>
      <xdr:row>66</xdr:row>
      <xdr:rowOff>165523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150300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6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142875</xdr:rowOff>
    </xdr:from>
    <xdr:to>
      <xdr:col>15</xdr:col>
      <xdr:colOff>133350</xdr:colOff>
      <xdr:row>66</xdr:row>
      <xdr:rowOff>73025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57802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40852</xdr:rowOff>
    </xdr:from>
    <xdr:to>
      <xdr:col>11</xdr:col>
      <xdr:colOff>82550</xdr:colOff>
      <xdr:row>64</xdr:row>
      <xdr:rowOff>142452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127229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35348</xdr:rowOff>
    </xdr:from>
    <xdr:to>
      <xdr:col>7</xdr:col>
      <xdr:colOff>31750</xdr:colOff>
      <xdr:row>63</xdr:row>
      <xdr:rowOff>136948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121725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123,664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人件費については、定年退職者の増に伴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退職手当組合負担金の増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また、物件費については、羽村駅西口土地区画整理事業の進展に伴う同事業委託料の増やしらうめ保育園解体工事費の増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年度において、財政を立て直し、引き続き健全で安定した財政運営を行うための取組みとして、約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の事務事業を対象とした「行政のスリム化に向けた全事務事業の点検・見直し」を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実施しており、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この行財政改革の取組みを引き続き推進することで、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経常経費の削減などを図っていく。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29023</xdr:rowOff>
    </xdr:from>
    <xdr:to>
      <xdr:col>23</xdr:col>
      <xdr:colOff>133350</xdr:colOff>
      <xdr:row>82</xdr:row>
      <xdr:rowOff>50605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7923"/>
          <a:ext cx="838200" cy="2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704</xdr:rowOff>
    </xdr:from>
    <xdr:to>
      <xdr:col>19</xdr:col>
      <xdr:colOff>133350</xdr:colOff>
      <xdr:row>82</xdr:row>
      <xdr:rowOff>29023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59604"/>
          <a:ext cx="889000" cy="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138305</xdr:rowOff>
    </xdr:from>
    <xdr:to>
      <xdr:col>15</xdr:col>
      <xdr:colOff>82550</xdr:colOff>
      <xdr:row>82</xdr:row>
      <xdr:rowOff>704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5755"/>
          <a:ext cx="889000" cy="3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137099</xdr:rowOff>
    </xdr:from>
    <xdr:to>
      <xdr:col>11</xdr:col>
      <xdr:colOff>31750</xdr:colOff>
      <xdr:row>81</xdr:row>
      <xdr:rowOff>138305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2454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171255</xdr:rowOff>
    </xdr:from>
    <xdr:to>
      <xdr:col>23</xdr:col>
      <xdr:colOff>184150</xdr:colOff>
      <xdr:row>82</xdr:row>
      <xdr:rowOff>101405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16332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149673</xdr:rowOff>
    </xdr:from>
    <xdr:to>
      <xdr:col>19</xdr:col>
      <xdr:colOff>184150</xdr:colOff>
      <xdr:row>82</xdr:row>
      <xdr:rowOff>79823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90000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0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121354</xdr:rowOff>
    </xdr:from>
    <xdr:to>
      <xdr:col>15</xdr:col>
      <xdr:colOff>133350</xdr:colOff>
      <xdr:row>82</xdr:row>
      <xdr:rowOff>51504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61681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7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87505</xdr:rowOff>
    </xdr:from>
    <xdr:to>
      <xdr:col>11</xdr:col>
      <xdr:colOff>82550</xdr:colOff>
      <xdr:row>82</xdr:row>
      <xdr:rowOff>17655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27832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86299</xdr:rowOff>
    </xdr:from>
    <xdr:to>
      <xdr:col>7</xdr:col>
      <xdr:colOff>31750</xdr:colOff>
      <xdr:row>82</xdr:row>
      <xdr:rowOff>16449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26626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4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全国市平均との比較では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ポイント上回っており、東京都</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給与制度に関して、査定昇給制度を導入しており、平成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年度より職責・能力・業績を昇給に反映させた給与体系としている。また、平成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日からは、昇給停止年齢を引き下げる取り組みを実施している。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今後とも、東京都などの動向を注視し、民間企業における給与水準との均衡を図るなど、職員給与の適正化に努めていく。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88</xdr:row>
      <xdr:rowOff>103414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01421"/>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103414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876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0841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年度までを目標年次とした「定員管理適正化計画」（改訂版）に則り定数管理を行っており、東京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ｵﾘﾝﾋﾟｯｸ・ﾊﾟﾗﾘﾝﾋﾟｯｸに向けた取組みのほか、子育て支援体制の強化などの行政需要に対応しつつ、庁舎管理の一部委託化など業務の見直しにより、職員数については減少したことから、人口千人当たり職員数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今後も、既存事務事業の再検証を行い、サービス水準を低下させないことを基本に、多様な雇用形態の活用や官民連携による事業実施手法等を検討し、職員定員数の適正化に努めていく。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138006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008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115888</xdr:rowOff>
    </xdr:from>
    <xdr:to>
      <xdr:col>77</xdr:col>
      <xdr:colOff>44450</xdr:colOff>
      <xdr:row>60</xdr:row>
      <xdr:rowOff>138006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0288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91757</xdr:rowOff>
    </xdr:from>
    <xdr:to>
      <xdr:col>72</xdr:col>
      <xdr:colOff>203200</xdr:colOff>
      <xdr:row>60</xdr:row>
      <xdr:rowOff>115888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787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15346</xdr:rowOff>
    </xdr:from>
    <xdr:to>
      <xdr:col>68</xdr:col>
      <xdr:colOff>152400</xdr:colOff>
      <xdr:row>60</xdr:row>
      <xdr:rowOff>91757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02346"/>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65088</xdr:rowOff>
    </xdr:from>
    <xdr:to>
      <xdr:col>73</xdr:col>
      <xdr:colOff>44450</xdr:colOff>
      <xdr:row>60</xdr:row>
      <xdr:rowOff>166688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40957</xdr:rowOff>
    </xdr:from>
    <xdr:to>
      <xdr:col>68</xdr:col>
      <xdr:colOff>203200</xdr:colOff>
      <xdr:row>60</xdr:row>
      <xdr:rowOff>142557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152734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135996</xdr:rowOff>
    </xdr:from>
    <xdr:to>
      <xdr:col>64</xdr:col>
      <xdr:colOff>152400</xdr:colOff>
      <xdr:row>60</xdr:row>
      <xdr:rowOff>66146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76323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年間平均は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、前年度から増減なしの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となった。また、単年度の実質公債費比率は、前年度比で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地方債の償還が進んだことによる公債費の減や公債費に準ずる債務負担行為に係るもの（土地開発公社保有土地の買戻しにかかる事業費）の減により、単年度比率は減となっている。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今後、羽村駅西口土地区画整理事業の進展や公共施設等の老朽化対応などにより、公債費が増加する可能性がある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ため、比率の上昇に注意しながら計画的な借入れを検討していく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90715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05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90715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5713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56243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368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49349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5368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169999</xdr:rowOff>
    </xdr:from>
    <xdr:to>
      <xdr:col>64</xdr:col>
      <xdr:colOff>152400</xdr:colOff>
      <xdr:row>38</xdr:row>
      <xdr:rowOff>100149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110326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会計や一部事務組合の地方債（企業債）残高の減少などにより、将来負担額は減となったものの、将来負担額から控除可能な財源である基準財政需要額算入見込額や基金残高などが減少していることから比率が上昇し、昨年度に引き続き算定され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羽村駅西口土地区画整理事業の進展や公共施設等の老朽化対応などに伴う地方債の新規発行により、将来負担額が増加する可能性があるが、借入額と償還額とのバランスを取るなど、世代間負担の公平性を意識しながら、地方債の活用を検討していく。また、財源の確保に努めるととも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経常経費の削減など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を推進することで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基金残高を確保し、比率の上昇抑制並びに改善が図れるよう取組んでいく。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12996</xdr:rowOff>
    </xdr:from>
    <xdr:to>
      <xdr:col>81</xdr:col>
      <xdr:colOff>44450</xdr:colOff>
      <xdr:row>14</xdr:row>
      <xdr:rowOff>32300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4132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152950</xdr:rowOff>
    </xdr:from>
    <xdr:to>
      <xdr:col>81</xdr:col>
      <xdr:colOff>95250</xdr:colOff>
      <xdr:row>14</xdr:row>
      <xdr:rowOff>83100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74227</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133646</xdr:rowOff>
    </xdr:from>
    <xdr:to>
      <xdr:col>77</xdr:col>
      <xdr:colOff>95250</xdr:colOff>
      <xdr:row>14</xdr:row>
      <xdr:rowOff>63796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73973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1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55,607
54,215
9.90
23,468,538
22,897,901
568,837
11,177,768
10,445,470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定年退職者の増に伴い退職手当組合負担金などが増となったものの、市税などの経常経費充当一財等の増により、人件費の経常収支比率は減となった。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上回っており、前年度からはその差が縮まったものの、依然として平均値を上回っているため、「定員管理適正化計画」に基づき、引き続き定員数の適正管理を行うとともに、人件費の抑制に努めていく。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上回っているが、ほぼ同程度の水準となっている。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年度において、財政を立て直し、引き続き健全で安定した財政運営を行うための取組みとして、約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の事務事業を対象とした「行政のスリム化に向けた全事務事業の点検・見直し」を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実施しており、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この行財政改革の取組みを推進していく中で、事業の必要性、効率性、有効性、緊急性などを精査し、物件費をはじめとした経常経費の抑制に努めていく。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14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21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60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37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障害福祉サービス費や生活保護費などの経常経費が増加しており、今後もこの傾向が続く見込みである。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が、これは子育て支援、高齢者福祉、障害者福祉などの各分野において、市独自の施策が充実しているためである。今後もこの独自施策を継続実施していくにあたっては、財源の確保が必要となることから、行財政改革の取組みを推進し、経常経費の削減に取り組むとともに、事業水準の見直しなども含めて検討し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33274</xdr:rowOff>
    </xdr:from>
    <xdr:to>
      <xdr:col>24</xdr:col>
      <xdr:colOff>25400</xdr:colOff>
      <xdr:row>61</xdr:row>
      <xdr:rowOff>152146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4917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33274</xdr:rowOff>
    </xdr:from>
    <xdr:to>
      <xdr:col>19</xdr:col>
      <xdr:colOff>187325</xdr:colOff>
      <xdr:row>61</xdr:row>
      <xdr:rowOff>152146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4917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3556</xdr:rowOff>
    </xdr:from>
    <xdr:to>
      <xdr:col>15</xdr:col>
      <xdr:colOff>98425</xdr:colOff>
      <xdr:row>61</xdr:row>
      <xdr:rowOff>33274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2905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145288</xdr:rowOff>
    </xdr:from>
    <xdr:to>
      <xdr:col>11</xdr:col>
      <xdr:colOff>9525</xdr:colOff>
      <xdr:row>60</xdr:row>
      <xdr:rowOff>3556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8938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153924</xdr:rowOff>
    </xdr:from>
    <xdr:to>
      <xdr:col>24</xdr:col>
      <xdr:colOff>76200</xdr:colOff>
      <xdr:row>61</xdr:row>
      <xdr:rowOff>84074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62501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4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101346</xdr:rowOff>
    </xdr:from>
    <xdr:to>
      <xdr:col>20</xdr:col>
      <xdr:colOff>38100</xdr:colOff>
      <xdr:row>62</xdr:row>
      <xdr:rowOff>31496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5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16273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64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153924</xdr:rowOff>
    </xdr:from>
    <xdr:to>
      <xdr:col>15</xdr:col>
      <xdr:colOff>149225</xdr:colOff>
      <xdr:row>61</xdr:row>
      <xdr:rowOff>84074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68851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52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124206</xdr:rowOff>
    </xdr:from>
    <xdr:to>
      <xdr:col>11</xdr:col>
      <xdr:colOff>60325</xdr:colOff>
      <xdr:row>60</xdr:row>
      <xdr:rowOff>54356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39133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94488</xdr:rowOff>
    </xdr:from>
    <xdr:to>
      <xdr:col>6</xdr:col>
      <xdr:colOff>171450</xdr:colOff>
      <xdr:row>59</xdr:row>
      <xdr:rowOff>24638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9415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その他（維持補修費及び繰出金）は、前年度比で</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1.1%</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減の</a:t>
          </a:r>
          <a:r>
            <a:rPr kumimoji="0" lang="en-US"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12.9%</a:t>
          </a: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となった。</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近年は、少子高齢化の進展に伴い後期高齢者医療会計や介護保険事業会計などの特別会計への繰出金が増加傾向にあり、今後も伸びが見込まれている。</a:t>
          </a:r>
          <a:endParaRPr kumimoji="0" lang="ja-JP" altLang="ja-JP" sz="105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また、公共施設等の老朽化に伴い維持補修費の増加も見込まれることから、「公共施設等総合管理計画」及び「公共建築物維持保全計画」に基づき、公共施設の維持補修を計画的かつ効果的に行うとともに、行財政改革の取組みを推進し、経常経費の削減に取り組んで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8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2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20320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西多摩衛生組合をはじめとした一部事務組合に対する負担金等が増となったものの、市税などの経常経費充当一財等の増により、補助費等の経常収支比率は減となった。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が、これは市民等に対する補助交付金が充実していることや一部事務組合における事務処理が多いためである。今後もこの補助制度などを継続実施していくにあたっては、財源の確保が必要となることから、行財政改革の取組みを推進し、経常経費の削減に取り組むとともに、補助水準の見直しなども含めて検討し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170434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912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170434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729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129286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110998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下回っており、低い水準となっている。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羽村駅西口土地区画整理事業の進展や公共施設等の老朽化対応などに伴う地方債の新規発行が見込まれるが、借入額と償還額とのバランスを取るなど、世代間負担の公平性を意識しながら、地方債の活用を検討し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76</xdr:row>
      <xdr:rowOff>21844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108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30987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30987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38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公債費を除く経常収支比率は、前年度比で</a:t>
          </a:r>
          <a:r>
            <a:rPr kumimoji="0" lang="en-US" altLang="ja-JP" sz="10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4.2%</a:t>
          </a:r>
          <a:r>
            <a:rPr kumimoji="0" lang="ja-JP" altLang="ja-JP" sz="10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減の</a:t>
          </a:r>
          <a:r>
            <a:rPr kumimoji="0" lang="en-US" altLang="ja-JP" sz="10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91.4%</a:t>
          </a:r>
          <a:r>
            <a:rPr kumimoji="0" lang="ja-JP" altLang="ja-JP" sz="10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となった。</a:t>
          </a:r>
          <a:endParaRPr kumimoji="0" lang="ja-JP" altLang="ja-JP" sz="10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平成</a:t>
          </a:r>
          <a:r>
            <a:rPr kumimoji="0" lang="en-US" altLang="ja-JP" sz="10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30</a:t>
          </a:r>
          <a:r>
            <a:rPr kumimoji="0" lang="ja-JP" altLang="ja-JP" sz="10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年度は、市税、地方交付税や臨時財政対策債などの増加により、比率算定の分母となる経常一般財源等が増加したため、比率が大幅に改善されたものの、類似団体内順位は最下位となっている。</a:t>
          </a:r>
          <a:endParaRPr kumimoji="0" lang="ja-JP" altLang="ja-JP" sz="10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今後の税制改正により法人市民税などの経常一般財源等の減が見込まれることや少子高齢化を背景とした扶助費や特別会計への繰出金の増加に伴い、比率がさらに上昇する可能性があることから、財源の確保に努めるとともに、経常経費の削減など行財政改革の取組みを推進し、比率の上昇抑制・改善に努めていく。</a:t>
          </a:r>
          <a:endParaRPr kumimoji="0" lang="ja-JP" altLang="ja-JP" sz="10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77470</xdr:rowOff>
    </xdr:from>
    <xdr:to>
      <xdr:col>82</xdr:col>
      <xdr:colOff>107950</xdr:colOff>
      <xdr:row>79</xdr:row>
      <xdr:rowOff>161289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64770"/>
          <a:ext cx="0" cy="941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163847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77470</xdr:rowOff>
    </xdr:from>
    <xdr:to>
      <xdr:col>82</xdr:col>
      <xdr:colOff>196850</xdr:colOff>
      <xdr:row>74</xdr:row>
      <xdr:rowOff>77470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7058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39387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89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54611</xdr:rowOff>
    </xdr:from>
    <xdr:to>
      <xdr:col>78</xdr:col>
      <xdr:colOff>69850</xdr:colOff>
      <xdr:row>80</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7706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19050</xdr:rowOff>
    </xdr:from>
    <xdr:to>
      <xdr:col>78</xdr:col>
      <xdr:colOff>120650</xdr:colOff>
      <xdr:row>76</xdr:row>
      <xdr:rowOff>120650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130827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153670</xdr:rowOff>
    </xdr:from>
    <xdr:to>
      <xdr:col>73</xdr:col>
      <xdr:colOff>180975</xdr:colOff>
      <xdr:row>80</xdr:row>
      <xdr:rowOff>54611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2677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0</xdr:rowOff>
    </xdr:from>
    <xdr:to>
      <xdr:col>74</xdr:col>
      <xdr:colOff>31750</xdr:colOff>
      <xdr:row>76</xdr:row>
      <xdr:rowOff>101600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153670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6293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83820</xdr:rowOff>
    </xdr:from>
    <xdr:to>
      <xdr:col>69</xdr:col>
      <xdr:colOff>142875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19066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99061</xdr:rowOff>
    </xdr:from>
    <xdr:to>
      <xdr:col>78</xdr:col>
      <xdr:colOff>120650</xdr:colOff>
      <xdr:row>81</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13988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3811</xdr:rowOff>
    </xdr:from>
    <xdr:to>
      <xdr:col>74</xdr:col>
      <xdr:colOff>31750</xdr:colOff>
      <xdr:row>80</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90188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102870</xdr:rowOff>
    </xdr:from>
    <xdr:to>
      <xdr:col>69</xdr:col>
      <xdr:colOff>142875</xdr:colOff>
      <xdr:row>79</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17797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143274</xdr:rowOff>
    </xdr:from>
    <xdr:to>
      <xdr:col>29</xdr:col>
      <xdr:colOff>127000</xdr:colOff>
      <xdr:row>17</xdr:row>
      <xdr:rowOff>161742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5549"/>
          <a:ext cx="647700" cy="1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161742</xdr:rowOff>
    </xdr:from>
    <xdr:to>
      <xdr:col>26</xdr:col>
      <xdr:colOff>50800</xdr:colOff>
      <xdr:row>18</xdr:row>
      <xdr:rowOff>10866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24017"/>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10866</xdr:rowOff>
    </xdr:from>
    <xdr:to>
      <xdr:col>22</xdr:col>
      <xdr:colOff>114300</xdr:colOff>
      <xdr:row>18</xdr:row>
      <xdr:rowOff>33513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44591"/>
          <a:ext cx="698500" cy="2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33513</xdr:rowOff>
    </xdr:from>
    <xdr:to>
      <xdr:col>18</xdr:col>
      <xdr:colOff>177800</xdr:colOff>
      <xdr:row>18</xdr:row>
      <xdr:rowOff>36975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67238"/>
          <a:ext cx="698500" cy="3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92474</xdr:rowOff>
    </xdr:from>
    <xdr:to>
      <xdr:col>29</xdr:col>
      <xdr:colOff>177800</xdr:colOff>
      <xdr:row>18</xdr:row>
      <xdr:rowOff>22624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64551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110942</xdr:rowOff>
    </xdr:from>
    <xdr:to>
      <xdr:col>26</xdr:col>
      <xdr:colOff>101600</xdr:colOff>
      <xdr:row>18</xdr:row>
      <xdr:rowOff>41092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7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59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131516</xdr:rowOff>
    </xdr:from>
    <xdr:to>
      <xdr:col>22</xdr:col>
      <xdr:colOff>165100</xdr:colOff>
      <xdr:row>18</xdr:row>
      <xdr:rowOff>61666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9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46443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8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154163</xdr:rowOff>
    </xdr:from>
    <xdr:to>
      <xdr:col>19</xdr:col>
      <xdr:colOff>38100</xdr:colOff>
      <xdr:row>18</xdr:row>
      <xdr:rowOff>84313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6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157625</xdr:rowOff>
    </xdr:from>
    <xdr:to>
      <xdr:col>15</xdr:col>
      <xdr:colOff>101600</xdr:colOff>
      <xdr:row>18</xdr:row>
      <xdr:rowOff>87775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72552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14463</xdr:rowOff>
    </xdr:from>
    <xdr:to>
      <xdr:col>29</xdr:col>
      <xdr:colOff>127000</xdr:colOff>
      <xdr:row>37</xdr:row>
      <xdr:rowOff>80431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139163"/>
          <a:ext cx="647700" cy="65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14463</xdr:rowOff>
    </xdr:from>
    <xdr:to>
      <xdr:col>26</xdr:col>
      <xdr:colOff>50800</xdr:colOff>
      <xdr:row>37</xdr:row>
      <xdr:rowOff>20048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39163"/>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20048</xdr:rowOff>
    </xdr:from>
    <xdr:to>
      <xdr:col>22</xdr:col>
      <xdr:colOff>114300</xdr:colOff>
      <xdr:row>37</xdr:row>
      <xdr:rowOff>64560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44748"/>
          <a:ext cx="698500" cy="44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64560</xdr:rowOff>
    </xdr:from>
    <xdr:to>
      <xdr:col>18</xdr:col>
      <xdr:colOff>177800</xdr:colOff>
      <xdr:row>37</xdr:row>
      <xdr:rowOff>116158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89260"/>
          <a:ext cx="698500" cy="5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29631</xdr:rowOff>
    </xdr:from>
    <xdr:to>
      <xdr:col>29</xdr:col>
      <xdr:colOff>177800</xdr:colOff>
      <xdr:row>37</xdr:row>
      <xdr:rowOff>131231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5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1708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2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135113</xdr:rowOff>
    </xdr:from>
    <xdr:to>
      <xdr:col>26</xdr:col>
      <xdr:colOff>101600</xdr:colOff>
      <xdr:row>37</xdr:row>
      <xdr:rowOff>65263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8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50040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7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140698</xdr:rowOff>
    </xdr:from>
    <xdr:to>
      <xdr:col>22</xdr:col>
      <xdr:colOff>165100</xdr:colOff>
      <xdr:row>37</xdr:row>
      <xdr:rowOff>70848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9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55625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8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13760</xdr:rowOff>
    </xdr:from>
    <xdr:to>
      <xdr:col>19</xdr:col>
      <xdr:colOff>38100</xdr:colOff>
      <xdr:row>37</xdr:row>
      <xdr:rowOff>115360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100137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2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65358</xdr:rowOff>
    </xdr:from>
    <xdr:to>
      <xdr:col>15</xdr:col>
      <xdr:colOff>101600</xdr:colOff>
      <xdr:row>37</xdr:row>
      <xdr:rowOff>166958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90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151735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7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55,607
54,215
9.90
23,468,538
22,897,901
568,837
11,177,768
10,445,470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149781</xdr:rowOff>
    </xdr:from>
    <xdr:to>
      <xdr:col>24</xdr:col>
      <xdr:colOff>63500</xdr:colOff>
      <xdr:row>36</xdr:row>
      <xdr:rowOff>21880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50531"/>
          <a:ext cx="8382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12713</xdr:rowOff>
    </xdr:from>
    <xdr:to>
      <xdr:col>19</xdr:col>
      <xdr:colOff>177800</xdr:colOff>
      <xdr:row>36</xdr:row>
      <xdr:rowOff>21880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184913"/>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12713</xdr:rowOff>
    </xdr:from>
    <xdr:to>
      <xdr:col>15</xdr:col>
      <xdr:colOff>50800</xdr:colOff>
      <xdr:row>36</xdr:row>
      <xdr:rowOff>14770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8491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14770</xdr:rowOff>
    </xdr:from>
    <xdr:to>
      <xdr:col>10</xdr:col>
      <xdr:colOff>114300</xdr:colOff>
      <xdr:row>36</xdr:row>
      <xdr:rowOff>34956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86970"/>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98981</xdr:rowOff>
    </xdr:from>
    <xdr:to>
      <xdr:col>24</xdr:col>
      <xdr:colOff>114300</xdr:colOff>
      <xdr:row>36</xdr:row>
      <xdr:rowOff>29131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77408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142530</xdr:rowOff>
    </xdr:from>
    <xdr:to>
      <xdr:col>20</xdr:col>
      <xdr:colOff>38100</xdr:colOff>
      <xdr:row>36</xdr:row>
      <xdr:rowOff>72680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63807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133363</xdr:rowOff>
    </xdr:from>
    <xdr:to>
      <xdr:col>15</xdr:col>
      <xdr:colOff>101600</xdr:colOff>
      <xdr:row>36</xdr:row>
      <xdr:rowOff>63513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54640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135420</xdr:rowOff>
    </xdr:from>
    <xdr:to>
      <xdr:col>10</xdr:col>
      <xdr:colOff>165100</xdr:colOff>
      <xdr:row>36</xdr:row>
      <xdr:rowOff>65570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56697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2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155606</xdr:rowOff>
    </xdr:from>
    <xdr:to>
      <xdr:col>6</xdr:col>
      <xdr:colOff>38100</xdr:colOff>
      <xdr:row>36</xdr:row>
      <xdr:rowOff>85756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76883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164161</xdr:rowOff>
    </xdr:from>
    <xdr:to>
      <xdr:col>24</xdr:col>
      <xdr:colOff>63500</xdr:colOff>
      <xdr:row>57</xdr:row>
      <xdr:rowOff>11836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65361"/>
          <a:ext cx="8382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11836</xdr:rowOff>
    </xdr:from>
    <xdr:to>
      <xdr:col>19</xdr:col>
      <xdr:colOff>177800</xdr:colOff>
      <xdr:row>57</xdr:row>
      <xdr:rowOff>32842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84486"/>
          <a:ext cx="889000" cy="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32842</xdr:rowOff>
    </xdr:from>
    <xdr:to>
      <xdr:col>15</xdr:col>
      <xdr:colOff>50800</xdr:colOff>
      <xdr:row>57</xdr:row>
      <xdr:rowOff>60122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05492"/>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60122</xdr:rowOff>
    </xdr:from>
    <xdr:to>
      <xdr:col>10</xdr:col>
      <xdr:colOff>114300</xdr:colOff>
      <xdr:row>57</xdr:row>
      <xdr:rowOff>73482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32772"/>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113361</xdr:rowOff>
    </xdr:from>
    <xdr:to>
      <xdr:col>24</xdr:col>
      <xdr:colOff>114300</xdr:colOff>
      <xdr:row>57</xdr:row>
      <xdr:rowOff>43511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91788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132486</xdr:rowOff>
    </xdr:from>
    <xdr:to>
      <xdr:col>20</xdr:col>
      <xdr:colOff>38100</xdr:colOff>
      <xdr:row>57</xdr:row>
      <xdr:rowOff>62636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53763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153492</xdr:rowOff>
    </xdr:from>
    <xdr:to>
      <xdr:col>15</xdr:col>
      <xdr:colOff>101600</xdr:colOff>
      <xdr:row>57</xdr:row>
      <xdr:rowOff>83642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74769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9322</xdr:rowOff>
    </xdr:from>
    <xdr:to>
      <xdr:col>10</xdr:col>
      <xdr:colOff>165100</xdr:colOff>
      <xdr:row>57</xdr:row>
      <xdr:rowOff>110922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102049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87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22682</xdr:rowOff>
    </xdr:from>
    <xdr:to>
      <xdr:col>6</xdr:col>
      <xdr:colOff>38100</xdr:colOff>
      <xdr:row>57</xdr:row>
      <xdr:rowOff>124282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115409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8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143739</xdr:rowOff>
    </xdr:from>
    <xdr:to>
      <xdr:col>24</xdr:col>
      <xdr:colOff>63500</xdr:colOff>
      <xdr:row>77</xdr:row>
      <xdr:rowOff>156769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4538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143739</xdr:rowOff>
    </xdr:from>
    <xdr:to>
      <xdr:col>19</xdr:col>
      <xdr:colOff>177800</xdr:colOff>
      <xdr:row>77</xdr:row>
      <xdr:rowOff>144272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538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144272</xdr:rowOff>
    </xdr:from>
    <xdr:to>
      <xdr:col>15</xdr:col>
      <xdr:colOff>50800</xdr:colOff>
      <xdr:row>77</xdr:row>
      <xdr:rowOff>146558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4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70434</xdr:rowOff>
    </xdr:from>
    <xdr:to>
      <xdr:col>10</xdr:col>
      <xdr:colOff>114300</xdr:colOff>
      <xdr:row>77</xdr:row>
      <xdr:rowOff>146558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72084"/>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105969</xdr:rowOff>
    </xdr:from>
    <xdr:to>
      <xdr:col>24</xdr:col>
      <xdr:colOff>114300</xdr:colOff>
      <xdr:row>78</xdr:row>
      <xdr:rowOff>36119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84396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92939</xdr:rowOff>
    </xdr:from>
    <xdr:to>
      <xdr:col>20</xdr:col>
      <xdr:colOff>38100</xdr:colOff>
      <xdr:row>78</xdr:row>
      <xdr:rowOff>23089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14216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93472</xdr:rowOff>
    </xdr:from>
    <xdr:to>
      <xdr:col>15</xdr:col>
      <xdr:colOff>101600</xdr:colOff>
      <xdr:row>78</xdr:row>
      <xdr:rowOff>23622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14749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95758</xdr:rowOff>
    </xdr:from>
    <xdr:to>
      <xdr:col>10</xdr:col>
      <xdr:colOff>165100</xdr:colOff>
      <xdr:row>78</xdr:row>
      <xdr:rowOff>25908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9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19634</xdr:rowOff>
    </xdr:from>
    <xdr:to>
      <xdr:col>6</xdr:col>
      <xdr:colOff>38100</xdr:colOff>
      <xdr:row>77</xdr:row>
      <xdr:rowOff>121234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112361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1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34582</xdr:rowOff>
    </xdr:from>
    <xdr:to>
      <xdr:col>24</xdr:col>
      <xdr:colOff>63500</xdr:colOff>
      <xdr:row>92</xdr:row>
      <xdr:rowOff>46673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807982"/>
          <a:ext cx="8382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46673</xdr:rowOff>
    </xdr:from>
    <xdr:to>
      <xdr:col>19</xdr:col>
      <xdr:colOff>177800</xdr:colOff>
      <xdr:row>92</xdr:row>
      <xdr:rowOff>136156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820073"/>
          <a:ext cx="889000" cy="8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136156</xdr:rowOff>
    </xdr:from>
    <xdr:to>
      <xdr:col>15</xdr:col>
      <xdr:colOff>50800</xdr:colOff>
      <xdr:row>93</xdr:row>
      <xdr:rowOff>13957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909556"/>
          <a:ext cx="8890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13957</xdr:rowOff>
    </xdr:from>
    <xdr:to>
      <xdr:col>10</xdr:col>
      <xdr:colOff>114300</xdr:colOff>
      <xdr:row>93</xdr:row>
      <xdr:rowOff>93205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958807"/>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155232</xdr:rowOff>
    </xdr:from>
    <xdr:to>
      <xdr:col>24</xdr:col>
      <xdr:colOff>114300</xdr:colOff>
      <xdr:row>92</xdr:row>
      <xdr:rowOff>85382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7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6659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60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167323</xdr:rowOff>
    </xdr:from>
    <xdr:to>
      <xdr:col>20</xdr:col>
      <xdr:colOff>38100</xdr:colOff>
      <xdr:row>92</xdr:row>
      <xdr:rowOff>97473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76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114000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54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85356</xdr:rowOff>
    </xdr:from>
    <xdr:to>
      <xdr:col>15</xdr:col>
      <xdr:colOff>101600</xdr:colOff>
      <xdr:row>93</xdr:row>
      <xdr:rowOff>15506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8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32033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63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134607</xdr:rowOff>
    </xdr:from>
    <xdr:to>
      <xdr:col>10</xdr:col>
      <xdr:colOff>165100</xdr:colOff>
      <xdr:row>93</xdr:row>
      <xdr:rowOff>64757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9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81284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68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42405</xdr:rowOff>
    </xdr:from>
    <xdr:to>
      <xdr:col>6</xdr:col>
      <xdr:colOff>38100</xdr:colOff>
      <xdr:row>93</xdr:row>
      <xdr:rowOff>144005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59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160532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76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26979</xdr:rowOff>
    </xdr:from>
    <xdr:to>
      <xdr:col>55</xdr:col>
      <xdr:colOff>0</xdr:colOff>
      <xdr:row>36</xdr:row>
      <xdr:rowOff>30081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99179"/>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30081</xdr:rowOff>
    </xdr:from>
    <xdr:to>
      <xdr:col>50</xdr:col>
      <xdr:colOff>114300</xdr:colOff>
      <xdr:row>36</xdr:row>
      <xdr:rowOff>45854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02281"/>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42186</xdr:rowOff>
    </xdr:from>
    <xdr:to>
      <xdr:col>45</xdr:col>
      <xdr:colOff>177800</xdr:colOff>
      <xdr:row>36</xdr:row>
      <xdr:rowOff>45854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14386"/>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42186</xdr:rowOff>
    </xdr:from>
    <xdr:to>
      <xdr:col>41</xdr:col>
      <xdr:colOff>50800</xdr:colOff>
      <xdr:row>36</xdr:row>
      <xdr:rowOff>53485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14386"/>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147629</xdr:rowOff>
    </xdr:from>
    <xdr:to>
      <xdr:col>55</xdr:col>
      <xdr:colOff>50800</xdr:colOff>
      <xdr:row>36</xdr:row>
      <xdr:rowOff>77779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170506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9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150731</xdr:rowOff>
    </xdr:from>
    <xdr:to>
      <xdr:col>50</xdr:col>
      <xdr:colOff>165100</xdr:colOff>
      <xdr:row>36</xdr:row>
      <xdr:rowOff>80881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97408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2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166504</xdr:rowOff>
    </xdr:from>
    <xdr:to>
      <xdr:col>46</xdr:col>
      <xdr:colOff>38100</xdr:colOff>
      <xdr:row>36</xdr:row>
      <xdr:rowOff>96654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113181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162836</xdr:rowOff>
    </xdr:from>
    <xdr:to>
      <xdr:col>41</xdr:col>
      <xdr:colOff>101600</xdr:colOff>
      <xdr:row>36</xdr:row>
      <xdr:rowOff>92986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109513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2685</xdr:rowOff>
    </xdr:from>
    <xdr:to>
      <xdr:col>36</xdr:col>
      <xdr:colOff>165100</xdr:colOff>
      <xdr:row>36</xdr:row>
      <xdr:rowOff>104285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120812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5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62664</xdr:rowOff>
    </xdr:from>
    <xdr:to>
      <xdr:col>55</xdr:col>
      <xdr:colOff>0</xdr:colOff>
      <xdr:row>58</xdr:row>
      <xdr:rowOff>66187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06764"/>
          <a:ext cx="8382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48308</xdr:rowOff>
    </xdr:from>
    <xdr:to>
      <xdr:col>50</xdr:col>
      <xdr:colOff>114300</xdr:colOff>
      <xdr:row>58</xdr:row>
      <xdr:rowOff>66187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92408"/>
          <a:ext cx="8890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48308</xdr:rowOff>
    </xdr:from>
    <xdr:to>
      <xdr:col>45</xdr:col>
      <xdr:colOff>177800</xdr:colOff>
      <xdr:row>58</xdr:row>
      <xdr:rowOff>82248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92408"/>
          <a:ext cx="889000" cy="3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82248</xdr:rowOff>
    </xdr:from>
    <xdr:to>
      <xdr:col>41</xdr:col>
      <xdr:colOff>50800</xdr:colOff>
      <xdr:row>58</xdr:row>
      <xdr:rowOff>90830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26348"/>
          <a:ext cx="88900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11864</xdr:rowOff>
    </xdr:from>
    <xdr:to>
      <xdr:col>55</xdr:col>
      <xdr:colOff>50800</xdr:colOff>
      <xdr:row>58</xdr:row>
      <xdr:rowOff>113464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5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15387</xdr:rowOff>
    </xdr:from>
    <xdr:to>
      <xdr:col>50</xdr:col>
      <xdr:colOff>165100</xdr:colOff>
      <xdr:row>58</xdr:row>
      <xdr:rowOff>116987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108114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5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168958</xdr:rowOff>
    </xdr:from>
    <xdr:to>
      <xdr:col>46</xdr:col>
      <xdr:colOff>38100</xdr:colOff>
      <xdr:row>58</xdr:row>
      <xdr:rowOff>99108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4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90235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31448</xdr:rowOff>
    </xdr:from>
    <xdr:to>
      <xdr:col>41</xdr:col>
      <xdr:colOff>101600</xdr:colOff>
      <xdr:row>58</xdr:row>
      <xdr:rowOff>133048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124175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40030</xdr:rowOff>
    </xdr:from>
    <xdr:to>
      <xdr:col>36</xdr:col>
      <xdr:colOff>165100</xdr:colOff>
      <xdr:row>58</xdr:row>
      <xdr:rowOff>141630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71509</xdr:rowOff>
    </xdr:from>
    <xdr:to>
      <xdr:col>55</xdr:col>
      <xdr:colOff>0</xdr:colOff>
      <xdr:row>79</xdr:row>
      <xdr:rowOff>85812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616059"/>
          <a:ext cx="8382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85812</xdr:rowOff>
    </xdr:from>
    <xdr:to>
      <xdr:col>50</xdr:col>
      <xdr:colOff>114300</xdr:colOff>
      <xdr:row>79</xdr:row>
      <xdr:rowOff>93066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630362"/>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82370</xdr:rowOff>
    </xdr:from>
    <xdr:to>
      <xdr:col>45</xdr:col>
      <xdr:colOff>177800</xdr:colOff>
      <xdr:row>79</xdr:row>
      <xdr:rowOff>93066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626920"/>
          <a:ext cx="8890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82370</xdr:rowOff>
    </xdr:from>
    <xdr:to>
      <xdr:col>41</xdr:col>
      <xdr:colOff>50800</xdr:colOff>
      <xdr:row>79</xdr:row>
      <xdr:rowOff>97115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626920"/>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20709</xdr:rowOff>
    </xdr:from>
    <xdr:to>
      <xdr:col>55</xdr:col>
      <xdr:colOff>50800</xdr:colOff>
      <xdr:row>79</xdr:row>
      <xdr:rowOff>122309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35012</xdr:rowOff>
    </xdr:from>
    <xdr:to>
      <xdr:col>50</xdr:col>
      <xdr:colOff>165100</xdr:colOff>
      <xdr:row>79</xdr:row>
      <xdr:rowOff>136612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127739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7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42266</xdr:rowOff>
    </xdr:from>
    <xdr:to>
      <xdr:col>46</xdr:col>
      <xdr:colOff>38100</xdr:colOff>
      <xdr:row>79</xdr:row>
      <xdr:rowOff>143866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134993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31570</xdr:rowOff>
    </xdr:from>
    <xdr:to>
      <xdr:col>41</xdr:col>
      <xdr:colOff>101600</xdr:colOff>
      <xdr:row>79</xdr:row>
      <xdr:rowOff>133170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124297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46315</xdr:rowOff>
    </xdr:from>
    <xdr:to>
      <xdr:col>36</xdr:col>
      <xdr:colOff>165100</xdr:colOff>
      <xdr:row>79</xdr:row>
      <xdr:rowOff>147915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139042</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8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99630</xdr:rowOff>
    </xdr:from>
    <xdr:to>
      <xdr:col>55</xdr:col>
      <xdr:colOff>0</xdr:colOff>
      <xdr:row>98</xdr:row>
      <xdr:rowOff>109410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901730"/>
          <a:ext cx="8382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107043</xdr:rowOff>
    </xdr:from>
    <xdr:to>
      <xdr:col>50</xdr:col>
      <xdr:colOff>114300</xdr:colOff>
      <xdr:row>98</xdr:row>
      <xdr:rowOff>109410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737693"/>
          <a:ext cx="889000" cy="17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107043</xdr:rowOff>
    </xdr:from>
    <xdr:to>
      <xdr:col>45</xdr:col>
      <xdr:colOff>177800</xdr:colOff>
      <xdr:row>98</xdr:row>
      <xdr:rowOff>154150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737693"/>
          <a:ext cx="889000" cy="2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48864</xdr:rowOff>
    </xdr:from>
    <xdr:to>
      <xdr:col>41</xdr:col>
      <xdr:colOff>50800</xdr:colOff>
      <xdr:row>98</xdr:row>
      <xdr:rowOff>154150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850964"/>
          <a:ext cx="889000" cy="10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48830</xdr:rowOff>
    </xdr:from>
    <xdr:to>
      <xdr:col>55</xdr:col>
      <xdr:colOff>50800</xdr:colOff>
      <xdr:row>98</xdr:row>
      <xdr:rowOff>150430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135207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58610</xdr:rowOff>
    </xdr:from>
    <xdr:to>
      <xdr:col>50</xdr:col>
      <xdr:colOff>165100</xdr:colOff>
      <xdr:row>98</xdr:row>
      <xdr:rowOff>160210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151337</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69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56243</xdr:rowOff>
    </xdr:from>
    <xdr:to>
      <xdr:col>46</xdr:col>
      <xdr:colOff>38100</xdr:colOff>
      <xdr:row>97</xdr:row>
      <xdr:rowOff>157843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148970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103350</xdr:rowOff>
    </xdr:from>
    <xdr:to>
      <xdr:col>41</xdr:col>
      <xdr:colOff>101600</xdr:colOff>
      <xdr:row>99</xdr:row>
      <xdr:rowOff>33500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9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24627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699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169514</xdr:rowOff>
    </xdr:from>
    <xdr:to>
      <xdr:col>36</xdr:col>
      <xdr:colOff>165100</xdr:colOff>
      <xdr:row>98</xdr:row>
      <xdr:rowOff>99664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90791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9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102584</xdr:rowOff>
    </xdr:from>
    <xdr:to>
      <xdr:col>85</xdr:col>
      <xdr:colOff>127000</xdr:colOff>
      <xdr:row>77</xdr:row>
      <xdr:rowOff>111892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304234"/>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95465</xdr:rowOff>
    </xdr:from>
    <xdr:to>
      <xdr:col>81</xdr:col>
      <xdr:colOff>50800</xdr:colOff>
      <xdr:row>77</xdr:row>
      <xdr:rowOff>102584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29711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92413</xdr:rowOff>
    </xdr:from>
    <xdr:to>
      <xdr:col>76</xdr:col>
      <xdr:colOff>114300</xdr:colOff>
      <xdr:row>77</xdr:row>
      <xdr:rowOff>95465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94063"/>
          <a:ext cx="8890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85604</xdr:rowOff>
    </xdr:from>
    <xdr:to>
      <xdr:col>71</xdr:col>
      <xdr:colOff>177800</xdr:colOff>
      <xdr:row>77</xdr:row>
      <xdr:rowOff>92413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87254"/>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61092</xdr:rowOff>
    </xdr:from>
    <xdr:to>
      <xdr:col>85</xdr:col>
      <xdr:colOff>177800</xdr:colOff>
      <xdr:row>77</xdr:row>
      <xdr:rowOff>162692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39519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4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51784</xdr:rowOff>
    </xdr:from>
    <xdr:to>
      <xdr:col>81</xdr:col>
      <xdr:colOff>101600</xdr:colOff>
      <xdr:row>77</xdr:row>
      <xdr:rowOff>153384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144511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44665</xdr:rowOff>
    </xdr:from>
    <xdr:to>
      <xdr:col>76</xdr:col>
      <xdr:colOff>165100</xdr:colOff>
      <xdr:row>77</xdr:row>
      <xdr:rowOff>146265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4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137392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41613</xdr:rowOff>
    </xdr:from>
    <xdr:to>
      <xdr:col>72</xdr:col>
      <xdr:colOff>38100</xdr:colOff>
      <xdr:row>77</xdr:row>
      <xdr:rowOff>143213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134340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34804</xdr:rowOff>
    </xdr:from>
    <xdr:to>
      <xdr:col>67</xdr:col>
      <xdr:colOff>101600</xdr:colOff>
      <xdr:row>77</xdr:row>
      <xdr:rowOff>136404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127531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144675</xdr:rowOff>
    </xdr:from>
    <xdr:to>
      <xdr:col>85</xdr:col>
      <xdr:colOff>127000</xdr:colOff>
      <xdr:row>98</xdr:row>
      <xdr:rowOff>152524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946775"/>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71577</xdr:rowOff>
    </xdr:from>
    <xdr:to>
      <xdr:col>81</xdr:col>
      <xdr:colOff>50800</xdr:colOff>
      <xdr:row>98</xdr:row>
      <xdr:rowOff>152524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873677"/>
          <a:ext cx="889000" cy="8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71577</xdr:rowOff>
    </xdr:from>
    <xdr:to>
      <xdr:col>76</xdr:col>
      <xdr:colOff>114300</xdr:colOff>
      <xdr:row>98</xdr:row>
      <xdr:rowOff>95526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73677"/>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95526</xdr:rowOff>
    </xdr:from>
    <xdr:to>
      <xdr:col>71</xdr:col>
      <xdr:colOff>177800</xdr:colOff>
      <xdr:row>98</xdr:row>
      <xdr:rowOff>120269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97626"/>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93875</xdr:rowOff>
    </xdr:from>
    <xdr:to>
      <xdr:col>85</xdr:col>
      <xdr:colOff>177800</xdr:colOff>
      <xdr:row>99</xdr:row>
      <xdr:rowOff>24025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32047</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101724</xdr:rowOff>
    </xdr:from>
    <xdr:to>
      <xdr:col>81</xdr:col>
      <xdr:colOff>101600</xdr:colOff>
      <xdr:row>99</xdr:row>
      <xdr:rowOff>31874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23001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20777</xdr:rowOff>
    </xdr:from>
    <xdr:to>
      <xdr:col>76</xdr:col>
      <xdr:colOff>165100</xdr:colOff>
      <xdr:row>98</xdr:row>
      <xdr:rowOff>122377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138904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5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44726</xdr:rowOff>
    </xdr:from>
    <xdr:to>
      <xdr:col>72</xdr:col>
      <xdr:colOff>38100</xdr:colOff>
      <xdr:row>98</xdr:row>
      <xdr:rowOff>146326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162853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62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69469</xdr:rowOff>
    </xdr:from>
    <xdr:to>
      <xdr:col>67</xdr:col>
      <xdr:colOff>101600</xdr:colOff>
      <xdr:row>98</xdr:row>
      <xdr:rowOff>171069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162196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6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85750</xdr:rowOff>
    </xdr:from>
    <xdr:to>
      <xdr:col>116</xdr:col>
      <xdr:colOff>63500</xdr:colOff>
      <xdr:row>76</xdr:row>
      <xdr:rowOff>157893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15950"/>
          <a:ext cx="838200" cy="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85750</xdr:rowOff>
    </xdr:from>
    <xdr:to>
      <xdr:col>111</xdr:col>
      <xdr:colOff>177800</xdr:colOff>
      <xdr:row>76</xdr:row>
      <xdr:rowOff>115506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15950"/>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112077</xdr:rowOff>
    </xdr:from>
    <xdr:to>
      <xdr:col>107</xdr:col>
      <xdr:colOff>50800</xdr:colOff>
      <xdr:row>76</xdr:row>
      <xdr:rowOff>115506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4227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112077</xdr:rowOff>
    </xdr:from>
    <xdr:to>
      <xdr:col>102</xdr:col>
      <xdr:colOff>114300</xdr:colOff>
      <xdr:row>76</xdr:row>
      <xdr:rowOff>129908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42277"/>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107093</xdr:rowOff>
    </xdr:from>
    <xdr:to>
      <xdr:col>116</xdr:col>
      <xdr:colOff>114300</xdr:colOff>
      <xdr:row>77</xdr:row>
      <xdr:rowOff>37243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85520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34950</xdr:rowOff>
    </xdr:from>
    <xdr:to>
      <xdr:col>112</xdr:col>
      <xdr:colOff>38100</xdr:colOff>
      <xdr:row>76</xdr:row>
      <xdr:rowOff>136550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153078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8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64706</xdr:rowOff>
    </xdr:from>
    <xdr:to>
      <xdr:col>107</xdr:col>
      <xdr:colOff>101600</xdr:colOff>
      <xdr:row>76</xdr:row>
      <xdr:rowOff>166306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11383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8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61277</xdr:rowOff>
    </xdr:from>
    <xdr:to>
      <xdr:col>102</xdr:col>
      <xdr:colOff>165100</xdr:colOff>
      <xdr:row>76</xdr:row>
      <xdr:rowOff>162877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7955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79108</xdr:rowOff>
    </xdr:from>
    <xdr:to>
      <xdr:col>98</xdr:col>
      <xdr:colOff>38100</xdr:colOff>
      <xdr:row>77</xdr:row>
      <xdr:rowOff>9258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0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住民一人当たりのコスト（性質別）のうち扶助費は、前年度比で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125,277</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円となった。前年度より伸び率は鈍化したものの、類似団体内順位は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位となっており、引き続き高い水準にある。扶助費については、市独自の施策が他自治体よりも充実していることや少子高齢化などを背景とした給付費等の</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、今後も引き続き伸びていくことが見込まれている。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補助費等は、前年度比で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53,855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円となった。類似団体内順位は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おり、性質別歳出の中では扶助費の次に高い水準にある。補助費等については、市民等に対する補助交付金が充実していることや一部事務組合における事務処理が多いため他自治体よりも高い水準にあると分析してい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繰出金は、前年度比で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3,787</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41,045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これは、国民健康保険事業会計において、税率改定を行ったことや制度改正（国保都道府県化）によって財源構造が大幅に変わったことに伴い、一般会計からの繰出金が減となったことなどがあげられる。今後の繰出金の推移見込みは、国民健康保険事業会計において、「国保財政健全化計画」に基づき法定外繰出金の解消・削減に向けた取組みを進めていることから減が見込まれる一方で、高齢化や羽村駅西口土地区画整理事業の進展により後期高齢者医療会計、介護保険事業会計や羽村駅西口土地区画整理事業会計の増が見込まれてい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普通建設事業費は、前年度比で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33,699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円となった。類似団体と比較すると低い水準にはあるが、羽村駅西口土地区画整理事業の進展や公共施設等の老朽化対応などにより増が見込まれている。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今後の取組みとして、市税収納率向上に向けた取組みや国都支出金の獲得など財源の確保に努めるとともに、経常経費の削減など行財政改革の取組みを推進し、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健全で安定的な財政運営ができるよう取組んでいく。</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55,607
54,215
9.90
23,468,538
22,897,901
568,837
11,177,768
10,445,470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109601</xdr:rowOff>
    </xdr:from>
    <xdr:to>
      <xdr:col>24</xdr:col>
      <xdr:colOff>63500</xdr:colOff>
      <xdr:row>33</xdr:row>
      <xdr:rowOff>130175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6745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109601</xdr:rowOff>
    </xdr:from>
    <xdr:to>
      <xdr:col>19</xdr:col>
      <xdr:colOff>177800</xdr:colOff>
      <xdr:row>33</xdr:row>
      <xdr:rowOff>124460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6745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2540</xdr:rowOff>
    </xdr:from>
    <xdr:to>
      <xdr:col>15</xdr:col>
      <xdr:colOff>50800</xdr:colOff>
      <xdr:row>33</xdr:row>
      <xdr:rowOff>124460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039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2540</xdr:rowOff>
    </xdr:from>
    <xdr:to>
      <xdr:col>10</xdr:col>
      <xdr:colOff>114300</xdr:colOff>
      <xdr:row>33</xdr:row>
      <xdr:rowOff>31496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603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79375</xdr:rowOff>
    </xdr:from>
    <xdr:to>
      <xdr:col>24</xdr:col>
      <xdr:colOff>114300</xdr:colOff>
      <xdr:row>34</xdr:row>
      <xdr:rowOff>9525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102252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58801</xdr:rowOff>
    </xdr:from>
    <xdr:to>
      <xdr:col>20</xdr:col>
      <xdr:colOff>38100</xdr:colOff>
      <xdr:row>33</xdr:row>
      <xdr:rowOff>160401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5478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73660</xdr:rowOff>
    </xdr:from>
    <xdr:to>
      <xdr:col>15</xdr:col>
      <xdr:colOff>101600</xdr:colOff>
      <xdr:row>34</xdr:row>
      <xdr:rowOff>3810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123190</xdr:rowOff>
    </xdr:from>
    <xdr:to>
      <xdr:col>10</xdr:col>
      <xdr:colOff>165100</xdr:colOff>
      <xdr:row>33</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69867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152146</xdr:rowOff>
    </xdr:from>
    <xdr:to>
      <xdr:col>6</xdr:col>
      <xdr:colOff>38100</xdr:colOff>
      <xdr:row>33</xdr:row>
      <xdr:rowOff>82296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98823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86002</xdr:rowOff>
    </xdr:from>
    <xdr:to>
      <xdr:col>24</xdr:col>
      <xdr:colOff>63500</xdr:colOff>
      <xdr:row>57</xdr:row>
      <xdr:rowOff>91420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58652"/>
          <a:ext cx="8382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73676</xdr:rowOff>
    </xdr:from>
    <xdr:to>
      <xdr:col>19</xdr:col>
      <xdr:colOff>177800</xdr:colOff>
      <xdr:row>57</xdr:row>
      <xdr:rowOff>86002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46326"/>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73676</xdr:rowOff>
    </xdr:from>
    <xdr:to>
      <xdr:col>15</xdr:col>
      <xdr:colOff>50800</xdr:colOff>
      <xdr:row>57</xdr:row>
      <xdr:rowOff>75107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46326"/>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53828</xdr:rowOff>
    </xdr:from>
    <xdr:to>
      <xdr:col>10</xdr:col>
      <xdr:colOff>114300</xdr:colOff>
      <xdr:row>57</xdr:row>
      <xdr:rowOff>75107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6478"/>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40620</xdr:rowOff>
    </xdr:from>
    <xdr:to>
      <xdr:col>24</xdr:col>
      <xdr:colOff>114300</xdr:colOff>
      <xdr:row>57</xdr:row>
      <xdr:rowOff>142220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35202</xdr:rowOff>
    </xdr:from>
    <xdr:to>
      <xdr:col>20</xdr:col>
      <xdr:colOff>38100</xdr:colOff>
      <xdr:row>57</xdr:row>
      <xdr:rowOff>136802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127929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22876</xdr:rowOff>
    </xdr:from>
    <xdr:to>
      <xdr:col>15</xdr:col>
      <xdr:colOff>101600</xdr:colOff>
      <xdr:row>57</xdr:row>
      <xdr:rowOff>124476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115603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8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24307</xdr:rowOff>
    </xdr:from>
    <xdr:to>
      <xdr:col>10</xdr:col>
      <xdr:colOff>165100</xdr:colOff>
      <xdr:row>57</xdr:row>
      <xdr:rowOff>125907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117034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3028</xdr:rowOff>
    </xdr:from>
    <xdr:to>
      <xdr:col>6</xdr:col>
      <xdr:colOff>38100</xdr:colOff>
      <xdr:row>57</xdr:row>
      <xdr:rowOff>104628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95755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99175</xdr:rowOff>
    </xdr:from>
    <xdr:to>
      <xdr:col>24</xdr:col>
      <xdr:colOff>63500</xdr:colOff>
      <xdr:row>71</xdr:row>
      <xdr:rowOff>144488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272125"/>
          <a:ext cx="838200" cy="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99175</xdr:rowOff>
    </xdr:from>
    <xdr:to>
      <xdr:col>19</xdr:col>
      <xdr:colOff>177800</xdr:colOff>
      <xdr:row>72</xdr:row>
      <xdr:rowOff>103594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272125"/>
          <a:ext cx="889000" cy="17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82194</xdr:rowOff>
    </xdr:from>
    <xdr:to>
      <xdr:col>15</xdr:col>
      <xdr:colOff>50800</xdr:colOff>
      <xdr:row>72</xdr:row>
      <xdr:rowOff>103594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426594"/>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82194</xdr:rowOff>
    </xdr:from>
    <xdr:to>
      <xdr:col>10</xdr:col>
      <xdr:colOff>114300</xdr:colOff>
      <xdr:row>72</xdr:row>
      <xdr:rowOff>161887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426594"/>
          <a:ext cx="889000" cy="7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93688</xdr:rowOff>
    </xdr:from>
    <xdr:to>
      <xdr:col>24</xdr:col>
      <xdr:colOff>114300</xdr:colOff>
      <xdr:row>72</xdr:row>
      <xdr:rowOff>23838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116565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11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48375</xdr:rowOff>
    </xdr:from>
    <xdr:to>
      <xdr:col>20</xdr:col>
      <xdr:colOff>38100</xdr:colOff>
      <xdr:row>71</xdr:row>
      <xdr:rowOff>149975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2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166502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99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52794</xdr:rowOff>
    </xdr:from>
    <xdr:to>
      <xdr:col>15</xdr:col>
      <xdr:colOff>101600</xdr:colOff>
      <xdr:row>72</xdr:row>
      <xdr:rowOff>154394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3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170921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1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31394</xdr:rowOff>
    </xdr:from>
    <xdr:to>
      <xdr:col>10</xdr:col>
      <xdr:colOff>165100</xdr:colOff>
      <xdr:row>72</xdr:row>
      <xdr:rowOff>132994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3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149521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15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111087</xdr:rowOff>
    </xdr:from>
    <xdr:to>
      <xdr:col>6</xdr:col>
      <xdr:colOff>38100</xdr:colOff>
      <xdr:row>73</xdr:row>
      <xdr:rowOff>41237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4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57764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23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98685</xdr:rowOff>
    </xdr:from>
    <xdr:to>
      <xdr:col>24</xdr:col>
      <xdr:colOff>63500</xdr:colOff>
      <xdr:row>97</xdr:row>
      <xdr:rowOff>118326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29335"/>
          <a:ext cx="8382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109906</xdr:rowOff>
    </xdr:from>
    <xdr:to>
      <xdr:col>19</xdr:col>
      <xdr:colOff>177800</xdr:colOff>
      <xdr:row>97</xdr:row>
      <xdr:rowOff>118326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40556"/>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109906</xdr:rowOff>
    </xdr:from>
    <xdr:to>
      <xdr:col>15</xdr:col>
      <xdr:colOff>50800</xdr:colOff>
      <xdr:row>97</xdr:row>
      <xdr:rowOff>111373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40556"/>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104572</xdr:rowOff>
    </xdr:from>
    <xdr:to>
      <xdr:col>10</xdr:col>
      <xdr:colOff>114300</xdr:colOff>
      <xdr:row>97</xdr:row>
      <xdr:rowOff>111373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35222"/>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47885</xdr:rowOff>
    </xdr:from>
    <xdr:to>
      <xdr:col>24</xdr:col>
      <xdr:colOff>114300</xdr:colOff>
      <xdr:row>97</xdr:row>
      <xdr:rowOff>149485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26312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5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67526</xdr:rowOff>
    </xdr:from>
    <xdr:to>
      <xdr:col>20</xdr:col>
      <xdr:colOff>38100</xdr:colOff>
      <xdr:row>97</xdr:row>
      <xdr:rowOff>169126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160253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59106</xdr:rowOff>
    </xdr:from>
    <xdr:to>
      <xdr:col>15</xdr:col>
      <xdr:colOff>101600</xdr:colOff>
      <xdr:row>97</xdr:row>
      <xdr:rowOff>160706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151833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60573</xdr:rowOff>
    </xdr:from>
    <xdr:to>
      <xdr:col>10</xdr:col>
      <xdr:colOff>165100</xdr:colOff>
      <xdr:row>97</xdr:row>
      <xdr:rowOff>162173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153300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53772</xdr:rowOff>
    </xdr:from>
    <xdr:to>
      <xdr:col>6</xdr:col>
      <xdr:colOff>38100</xdr:colOff>
      <xdr:row>97</xdr:row>
      <xdr:rowOff>155372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146499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17856</xdr:rowOff>
    </xdr:from>
    <xdr:to>
      <xdr:col>55</xdr:col>
      <xdr:colOff>0</xdr:colOff>
      <xdr:row>38</xdr:row>
      <xdr:rowOff>29332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32956"/>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27549</xdr:rowOff>
    </xdr:from>
    <xdr:to>
      <xdr:col>50</xdr:col>
      <xdr:colOff>114300</xdr:colOff>
      <xdr:row>38</xdr:row>
      <xdr:rowOff>29332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42649"/>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21925</xdr:rowOff>
    </xdr:from>
    <xdr:to>
      <xdr:col>45</xdr:col>
      <xdr:colOff>177800</xdr:colOff>
      <xdr:row>38</xdr:row>
      <xdr:rowOff>27549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37025"/>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21925</xdr:rowOff>
    </xdr:from>
    <xdr:to>
      <xdr:col>41</xdr:col>
      <xdr:colOff>50800</xdr:colOff>
      <xdr:row>38</xdr:row>
      <xdr:rowOff>27274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37025"/>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138506</xdr:rowOff>
    </xdr:from>
    <xdr:to>
      <xdr:col>55</xdr:col>
      <xdr:colOff>50800</xdr:colOff>
      <xdr:row>38</xdr:row>
      <xdr:rowOff>68656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97883</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149982</xdr:rowOff>
    </xdr:from>
    <xdr:to>
      <xdr:col>50</xdr:col>
      <xdr:colOff>165100</xdr:colOff>
      <xdr:row>38</xdr:row>
      <xdr:rowOff>80132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96659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26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148199</xdr:rowOff>
    </xdr:from>
    <xdr:to>
      <xdr:col>46</xdr:col>
      <xdr:colOff>38100</xdr:colOff>
      <xdr:row>38</xdr:row>
      <xdr:rowOff>78349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94876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26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142575</xdr:rowOff>
    </xdr:from>
    <xdr:to>
      <xdr:col>41</xdr:col>
      <xdr:colOff>101600</xdr:colOff>
      <xdr:row>38</xdr:row>
      <xdr:rowOff>72726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86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89252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147925</xdr:rowOff>
    </xdr:from>
    <xdr:to>
      <xdr:col>36</xdr:col>
      <xdr:colOff>165100</xdr:colOff>
      <xdr:row>38</xdr:row>
      <xdr:rowOff>78074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915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94602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26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38552</xdr:rowOff>
    </xdr:from>
    <xdr:to>
      <xdr:col>55</xdr:col>
      <xdr:colOff>0</xdr:colOff>
      <xdr:row>59</xdr:row>
      <xdr:rowOff>39443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54102"/>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39443</xdr:rowOff>
    </xdr:from>
    <xdr:to>
      <xdr:col>50</xdr:col>
      <xdr:colOff>114300</xdr:colOff>
      <xdr:row>59</xdr:row>
      <xdr:rowOff>40191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54993"/>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37424</xdr:rowOff>
    </xdr:from>
    <xdr:to>
      <xdr:col>45</xdr:col>
      <xdr:colOff>177800</xdr:colOff>
      <xdr:row>59</xdr:row>
      <xdr:rowOff>40191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152974"/>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37424</xdr:rowOff>
    </xdr:from>
    <xdr:to>
      <xdr:col>41</xdr:col>
      <xdr:colOff>50800</xdr:colOff>
      <xdr:row>59</xdr:row>
      <xdr:rowOff>38148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15297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159202</xdr:rowOff>
    </xdr:from>
    <xdr:to>
      <xdr:col>55</xdr:col>
      <xdr:colOff>50800</xdr:colOff>
      <xdr:row>59</xdr:row>
      <xdr:rowOff>89352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74129</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1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160093</xdr:rowOff>
    </xdr:from>
    <xdr:to>
      <xdr:col>50</xdr:col>
      <xdr:colOff>165100</xdr:colOff>
      <xdr:row>59</xdr:row>
      <xdr:rowOff>90243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81370</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19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160841</xdr:rowOff>
    </xdr:from>
    <xdr:to>
      <xdr:col>46</xdr:col>
      <xdr:colOff>38100</xdr:colOff>
      <xdr:row>59</xdr:row>
      <xdr:rowOff>90991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82118</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1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158074</xdr:rowOff>
    </xdr:from>
    <xdr:to>
      <xdr:col>41</xdr:col>
      <xdr:colOff>101600</xdr:colOff>
      <xdr:row>59</xdr:row>
      <xdr:rowOff>88224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79351</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19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158798</xdr:rowOff>
    </xdr:from>
    <xdr:to>
      <xdr:col>36</xdr:col>
      <xdr:colOff>165100</xdr:colOff>
      <xdr:row>59</xdr:row>
      <xdr:rowOff>88948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80075</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19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103448</xdr:rowOff>
    </xdr:from>
    <xdr:to>
      <xdr:col>55</xdr:col>
      <xdr:colOff>0</xdr:colOff>
      <xdr:row>78</xdr:row>
      <xdr:rowOff>103829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7654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103448</xdr:rowOff>
    </xdr:from>
    <xdr:to>
      <xdr:col>50</xdr:col>
      <xdr:colOff>114300</xdr:colOff>
      <xdr:row>78</xdr:row>
      <xdr:rowOff>108383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76548"/>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103409</xdr:rowOff>
    </xdr:from>
    <xdr:to>
      <xdr:col>45</xdr:col>
      <xdr:colOff>177800</xdr:colOff>
      <xdr:row>78</xdr:row>
      <xdr:rowOff>108383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76509"/>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103409</xdr:rowOff>
    </xdr:from>
    <xdr:to>
      <xdr:col>41</xdr:col>
      <xdr:colOff>50800</xdr:colOff>
      <xdr:row>78</xdr:row>
      <xdr:rowOff>124516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76509"/>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53029</xdr:rowOff>
    </xdr:from>
    <xdr:to>
      <xdr:col>55</xdr:col>
      <xdr:colOff>50800</xdr:colOff>
      <xdr:row>78</xdr:row>
      <xdr:rowOff>154629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139406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52648</xdr:rowOff>
    </xdr:from>
    <xdr:to>
      <xdr:col>50</xdr:col>
      <xdr:colOff>165100</xdr:colOff>
      <xdr:row>78</xdr:row>
      <xdr:rowOff>154248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145375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1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57583</xdr:rowOff>
    </xdr:from>
    <xdr:to>
      <xdr:col>46</xdr:col>
      <xdr:colOff>38100</xdr:colOff>
      <xdr:row>78</xdr:row>
      <xdr:rowOff>159183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150310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2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52609</xdr:rowOff>
    </xdr:from>
    <xdr:to>
      <xdr:col>41</xdr:col>
      <xdr:colOff>101600</xdr:colOff>
      <xdr:row>78</xdr:row>
      <xdr:rowOff>154209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145336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1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73716</xdr:rowOff>
    </xdr:from>
    <xdr:to>
      <xdr:col>36</xdr:col>
      <xdr:colOff>165100</xdr:colOff>
      <xdr:row>79</xdr:row>
      <xdr:rowOff>3866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166443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3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25750</xdr:rowOff>
    </xdr:from>
    <xdr:to>
      <xdr:col>55</xdr:col>
      <xdr:colOff>0</xdr:colOff>
      <xdr:row>98</xdr:row>
      <xdr:rowOff>33027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27850"/>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31641</xdr:rowOff>
    </xdr:from>
    <xdr:to>
      <xdr:col>50</xdr:col>
      <xdr:colOff>114300</xdr:colOff>
      <xdr:row>98</xdr:row>
      <xdr:rowOff>33027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33741"/>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31641</xdr:rowOff>
    </xdr:from>
    <xdr:to>
      <xdr:col>45</xdr:col>
      <xdr:colOff>177800</xdr:colOff>
      <xdr:row>98</xdr:row>
      <xdr:rowOff>97303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33741"/>
          <a:ext cx="8890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97303</xdr:rowOff>
    </xdr:from>
    <xdr:to>
      <xdr:col>41</xdr:col>
      <xdr:colOff>50800</xdr:colOff>
      <xdr:row>98</xdr:row>
      <xdr:rowOff>120193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99403"/>
          <a:ext cx="889000" cy="2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146400</xdr:rowOff>
    </xdr:from>
    <xdr:to>
      <xdr:col>55</xdr:col>
      <xdr:colOff>50800</xdr:colOff>
      <xdr:row>98</xdr:row>
      <xdr:rowOff>76550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105777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153677</xdr:rowOff>
    </xdr:from>
    <xdr:to>
      <xdr:col>50</xdr:col>
      <xdr:colOff>165100</xdr:colOff>
      <xdr:row>98</xdr:row>
      <xdr:rowOff>83827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100354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5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152291</xdr:rowOff>
    </xdr:from>
    <xdr:to>
      <xdr:col>46</xdr:col>
      <xdr:colOff>38100</xdr:colOff>
      <xdr:row>98</xdr:row>
      <xdr:rowOff>82441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98968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5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46503</xdr:rowOff>
    </xdr:from>
    <xdr:to>
      <xdr:col>41</xdr:col>
      <xdr:colOff>101600</xdr:colOff>
      <xdr:row>98</xdr:row>
      <xdr:rowOff>148103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139230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69393</xdr:rowOff>
    </xdr:from>
    <xdr:to>
      <xdr:col>36</xdr:col>
      <xdr:colOff>165100</xdr:colOff>
      <xdr:row>98</xdr:row>
      <xdr:rowOff>170993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162120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116337</xdr:rowOff>
    </xdr:from>
    <xdr:to>
      <xdr:col>85</xdr:col>
      <xdr:colOff>127000</xdr:colOff>
      <xdr:row>37</xdr:row>
      <xdr:rowOff>131379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59987"/>
          <a:ext cx="8382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116337</xdr:rowOff>
    </xdr:from>
    <xdr:to>
      <xdr:col>81</xdr:col>
      <xdr:colOff>50800</xdr:colOff>
      <xdr:row>37</xdr:row>
      <xdr:rowOff>153690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59987"/>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40213</xdr:rowOff>
    </xdr:from>
    <xdr:to>
      <xdr:col>76</xdr:col>
      <xdr:colOff>114300</xdr:colOff>
      <xdr:row>37</xdr:row>
      <xdr:rowOff>153690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83863"/>
          <a:ext cx="889000" cy="1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40213</xdr:rowOff>
    </xdr:from>
    <xdr:to>
      <xdr:col>71</xdr:col>
      <xdr:colOff>177800</xdr:colOff>
      <xdr:row>37</xdr:row>
      <xdr:rowOff>118075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83863"/>
          <a:ext cx="889000" cy="7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80579</xdr:rowOff>
    </xdr:from>
    <xdr:to>
      <xdr:col>85</xdr:col>
      <xdr:colOff>177800</xdr:colOff>
      <xdr:row>38</xdr:row>
      <xdr:rowOff>10729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59006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65537</xdr:rowOff>
    </xdr:from>
    <xdr:to>
      <xdr:col>81</xdr:col>
      <xdr:colOff>101600</xdr:colOff>
      <xdr:row>37</xdr:row>
      <xdr:rowOff>167137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158264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102890</xdr:rowOff>
    </xdr:from>
    <xdr:to>
      <xdr:col>76</xdr:col>
      <xdr:colOff>165100</xdr:colOff>
      <xdr:row>38</xdr:row>
      <xdr:rowOff>33040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24168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160863</xdr:rowOff>
    </xdr:from>
    <xdr:to>
      <xdr:col>72</xdr:col>
      <xdr:colOff>38100</xdr:colOff>
      <xdr:row>37</xdr:row>
      <xdr:rowOff>91013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82140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67275</xdr:rowOff>
    </xdr:from>
    <xdr:to>
      <xdr:col>67</xdr:col>
      <xdr:colOff>101600</xdr:colOff>
      <xdr:row>37</xdr:row>
      <xdr:rowOff>168875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160001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149515</xdr:rowOff>
    </xdr:from>
    <xdr:to>
      <xdr:col>85</xdr:col>
      <xdr:colOff>127000</xdr:colOff>
      <xdr:row>58</xdr:row>
      <xdr:rowOff>51216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22165"/>
          <a:ext cx="8382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158506</xdr:rowOff>
    </xdr:from>
    <xdr:to>
      <xdr:col>81</xdr:col>
      <xdr:colOff>50800</xdr:colOff>
      <xdr:row>58</xdr:row>
      <xdr:rowOff>51216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759706"/>
          <a:ext cx="889000" cy="2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158506</xdr:rowOff>
    </xdr:from>
    <xdr:to>
      <xdr:col>76</xdr:col>
      <xdr:colOff>114300</xdr:colOff>
      <xdr:row>57</xdr:row>
      <xdr:rowOff>143876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59706"/>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143876</xdr:rowOff>
    </xdr:from>
    <xdr:to>
      <xdr:col>71</xdr:col>
      <xdr:colOff>177800</xdr:colOff>
      <xdr:row>58</xdr:row>
      <xdr:rowOff>45593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16526"/>
          <a:ext cx="889000" cy="7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98715</xdr:rowOff>
    </xdr:from>
    <xdr:to>
      <xdr:col>85</xdr:col>
      <xdr:colOff>177800</xdr:colOff>
      <xdr:row>58</xdr:row>
      <xdr:rowOff>28865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77142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416</xdr:rowOff>
    </xdr:from>
    <xdr:to>
      <xdr:col>81</xdr:col>
      <xdr:colOff>101600</xdr:colOff>
      <xdr:row>58</xdr:row>
      <xdr:rowOff>102016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93143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107706</xdr:rowOff>
    </xdr:from>
    <xdr:to>
      <xdr:col>76</xdr:col>
      <xdr:colOff>165100</xdr:colOff>
      <xdr:row>57</xdr:row>
      <xdr:rowOff>37856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54383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93076</xdr:rowOff>
    </xdr:from>
    <xdr:to>
      <xdr:col>72</xdr:col>
      <xdr:colOff>38100</xdr:colOff>
      <xdr:row>58</xdr:row>
      <xdr:rowOff>23226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6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14353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166243</xdr:rowOff>
    </xdr:from>
    <xdr:to>
      <xdr:col>67</xdr:col>
      <xdr:colOff>101600</xdr:colOff>
      <xdr:row>58</xdr:row>
      <xdr:rowOff>96393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87520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102584</xdr:rowOff>
    </xdr:from>
    <xdr:to>
      <xdr:col>85</xdr:col>
      <xdr:colOff>127000</xdr:colOff>
      <xdr:row>97</xdr:row>
      <xdr:rowOff>111892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733234"/>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95465</xdr:rowOff>
    </xdr:from>
    <xdr:to>
      <xdr:col>81</xdr:col>
      <xdr:colOff>50800</xdr:colOff>
      <xdr:row>97</xdr:row>
      <xdr:rowOff>102584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2611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92413</xdr:rowOff>
    </xdr:from>
    <xdr:to>
      <xdr:col>76</xdr:col>
      <xdr:colOff>114300</xdr:colOff>
      <xdr:row>97</xdr:row>
      <xdr:rowOff>95465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23063"/>
          <a:ext cx="8890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85604</xdr:rowOff>
    </xdr:from>
    <xdr:to>
      <xdr:col>71</xdr:col>
      <xdr:colOff>177800</xdr:colOff>
      <xdr:row>97</xdr:row>
      <xdr:rowOff>92413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16254"/>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61092</xdr:rowOff>
    </xdr:from>
    <xdr:to>
      <xdr:col>85</xdr:col>
      <xdr:colOff>177800</xdr:colOff>
      <xdr:row>97</xdr:row>
      <xdr:rowOff>162692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39519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7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51784</xdr:rowOff>
    </xdr:from>
    <xdr:to>
      <xdr:col>81</xdr:col>
      <xdr:colOff>101600</xdr:colOff>
      <xdr:row>97</xdr:row>
      <xdr:rowOff>153384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144511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7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44665</xdr:rowOff>
    </xdr:from>
    <xdr:to>
      <xdr:col>76</xdr:col>
      <xdr:colOff>165100</xdr:colOff>
      <xdr:row>97</xdr:row>
      <xdr:rowOff>146265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137392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41613</xdr:rowOff>
    </xdr:from>
    <xdr:to>
      <xdr:col>72</xdr:col>
      <xdr:colOff>38100</xdr:colOff>
      <xdr:row>97</xdr:row>
      <xdr:rowOff>143213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134340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34804</xdr:rowOff>
    </xdr:from>
    <xdr:to>
      <xdr:col>67</xdr:col>
      <xdr:colOff>101600</xdr:colOff>
      <xdr:row>97</xdr:row>
      <xdr:rowOff>136404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127531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住民一人当たりのコスト（目的別）のうち民生費は、前年度比で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3,568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190,123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円となった。国民健康保険事業会計への繰出金や臨時福祉給付金等の減により一人当たりコストは減となったものの、類似団体内順位は全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位となっており、引き続き高い水準にある。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49,908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円となった。加美緑地公園用地購入費や羽村駅自由通路店舗移転負担金が減となった一方で、羽村駅西口土地区画整理事業委託料や羽村駅自由通路拡幅施工委託料が増となった。類似団体内順位は全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位となっており、高い水準にある。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40,606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羽村第一中学校防音機能復旧（機器取替）工事費や富士見小学校トイレ改修工事費などの投資的経費が増となったことにより一人当たりコストが増となったが、類似団体内平均値を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少子高齢社会の進展に伴い、子育て支援、高齢者福祉、障害者福祉の各分野における財政需要が拡大し、民生費の増加が見込まれること、また、羽村駅西口土地区画整理事業の進展により土木費の増加が見込まれる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経常経費の削減など行財政改革の取組みを推進し、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健全で安定的な財政運営ができるよう取組んでいく。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標準財政規模に対する財政調整基金残高の割合は、前年度比で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となった。基金への積み増しが取り崩しを上回ったことから、決算ベースにおいては、財政調整基金残高の目標額である標準財政規模の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割を確保することができた。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実質収支比率は、前年度比で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となり、望ましいとされる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％程度の数値で推移している。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実質単年度収支は、市税、地方交付税や臨時財政対策債などの歳入の増加により、財政調整基金の取り崩し額を大幅に抑制できたことから、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年ぶりに黒字となった。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経常経費の削減など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行財政改革を推進し、基金の取り崩しに頼らずに安定的な財政運営ができるよう取組んでいく。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一般会計、特別会計、公営企業会計いずれの会計も黒字となった。</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標準財政規模に対する連結実質収支額（黒字）割合は</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11.31%</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で、前年度と比較して</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3.33%</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の減となった。</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比率の減少はあったものの、いずれの会計においても黒字となっていることから、経常経費の削減など行財政改革を推進し、健全で安定的な財政運営ができるよう引き続き取組んでいく。</a:t>
          </a:r>
          <a:endPar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
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
82</v>
      </c>
      <c r="C3" s="608"/>
      <c r="D3" s="608"/>
      <c r="E3" s="609"/>
      <c r="F3" s="609"/>
      <c r="G3" s="609"/>
      <c r="H3" s="609"/>
      <c r="I3" s="609"/>
      <c r="J3" s="609"/>
      <c r="K3" s="609"/>
      <c r="L3" s="609" t="s">
        <v>
83</v>
      </c>
      <c r="M3" s="609"/>
      <c r="N3" s="609"/>
      <c r="O3" s="609"/>
      <c r="P3" s="609"/>
      <c r="Q3" s="609"/>
      <c r="R3" s="612"/>
      <c r="S3" s="612"/>
      <c r="T3" s="612"/>
      <c r="U3" s="612"/>
      <c r="V3" s="613"/>
      <c r="W3" s="506" t="s">
        <v>
84</v>
      </c>
      <c r="X3" s="507"/>
      <c r="Y3" s="507"/>
      <c r="Z3" s="507"/>
      <c r="AA3" s="507"/>
      <c r="AB3" s="608"/>
      <c r="AC3" s="612" t="s">
        <v>
85</v>
      </c>
      <c r="AD3" s="507"/>
      <c r="AE3" s="507"/>
      <c r="AF3" s="507"/>
      <c r="AG3" s="507"/>
      <c r="AH3" s="507"/>
      <c r="AI3" s="507"/>
      <c r="AJ3" s="507"/>
      <c r="AK3" s="507"/>
      <c r="AL3" s="574"/>
      <c r="AM3" s="506" t="s">
        <v>
86</v>
      </c>
      <c r="AN3" s="507"/>
      <c r="AO3" s="507"/>
      <c r="AP3" s="507"/>
      <c r="AQ3" s="507"/>
      <c r="AR3" s="507"/>
      <c r="AS3" s="507"/>
      <c r="AT3" s="507"/>
      <c r="AU3" s="507"/>
      <c r="AV3" s="507"/>
      <c r="AW3" s="507"/>
      <c r="AX3" s="574"/>
      <c r="AY3" s="566" t="s">
        <v>
1</v>
      </c>
      <c r="AZ3" s="567"/>
      <c r="BA3" s="567"/>
      <c r="BB3" s="567"/>
      <c r="BC3" s="567"/>
      <c r="BD3" s="567"/>
      <c r="BE3" s="567"/>
      <c r="BF3" s="567"/>
      <c r="BG3" s="567"/>
      <c r="BH3" s="567"/>
      <c r="BI3" s="567"/>
      <c r="BJ3" s="567"/>
      <c r="BK3" s="567"/>
      <c r="BL3" s="567"/>
      <c r="BM3" s="616"/>
      <c r="BN3" s="506" t="s">
        <v>
87</v>
      </c>
      <c r="BO3" s="507"/>
      <c r="BP3" s="507"/>
      <c r="BQ3" s="507"/>
      <c r="BR3" s="507"/>
      <c r="BS3" s="507"/>
      <c r="BT3" s="507"/>
      <c r="BU3" s="574"/>
      <c r="BV3" s="506" t="s">
        <v>
88</v>
      </c>
      <c r="BW3" s="507"/>
      <c r="BX3" s="507"/>
      <c r="BY3" s="507"/>
      <c r="BZ3" s="507"/>
      <c r="CA3" s="507"/>
      <c r="CB3" s="507"/>
      <c r="CC3" s="574"/>
      <c r="CD3" s="566" t="s">
        <v>
1</v>
      </c>
      <c r="CE3" s="567"/>
      <c r="CF3" s="567"/>
      <c r="CG3" s="567"/>
      <c r="CH3" s="567"/>
      <c r="CI3" s="567"/>
      <c r="CJ3" s="567"/>
      <c r="CK3" s="567"/>
      <c r="CL3" s="567"/>
      <c r="CM3" s="567"/>
      <c r="CN3" s="567"/>
      <c r="CO3" s="567"/>
      <c r="CP3" s="567"/>
      <c r="CQ3" s="567"/>
      <c r="CR3" s="567"/>
      <c r="CS3" s="616"/>
      <c r="CT3" s="506" t="s">
        <v>
89</v>
      </c>
      <c r="CU3" s="507"/>
      <c r="CV3" s="507"/>
      <c r="CW3" s="507"/>
      <c r="CX3" s="507"/>
      <c r="CY3" s="507"/>
      <c r="CZ3" s="507"/>
      <c r="DA3" s="574"/>
      <c r="DB3" s="506" t="s">
        <v>
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
91</v>
      </c>
      <c r="AZ4" s="420"/>
      <c r="BA4" s="420"/>
      <c r="BB4" s="420"/>
      <c r="BC4" s="420"/>
      <c r="BD4" s="420"/>
      <c r="BE4" s="420"/>
      <c r="BF4" s="420"/>
      <c r="BG4" s="420"/>
      <c r="BH4" s="420"/>
      <c r="BI4" s="420"/>
      <c r="BJ4" s="420"/>
      <c r="BK4" s="420"/>
      <c r="BL4" s="420"/>
      <c r="BM4" s="421"/>
      <c r="BN4" s="422">
        <v>
23468538</v>
      </c>
      <c r="BO4" s="423"/>
      <c r="BP4" s="423"/>
      <c r="BQ4" s="423"/>
      <c r="BR4" s="423"/>
      <c r="BS4" s="423"/>
      <c r="BT4" s="423"/>
      <c r="BU4" s="424"/>
      <c r="BV4" s="422">
        <v>
23481461</v>
      </c>
      <c r="BW4" s="423"/>
      <c r="BX4" s="423"/>
      <c r="BY4" s="423"/>
      <c r="BZ4" s="423"/>
      <c r="CA4" s="423"/>
      <c r="CB4" s="423"/>
      <c r="CC4" s="424"/>
      <c r="CD4" s="600" t="s">
        <v>
92</v>
      </c>
      <c r="CE4" s="601"/>
      <c r="CF4" s="601"/>
      <c r="CG4" s="601"/>
      <c r="CH4" s="601"/>
      <c r="CI4" s="601"/>
      <c r="CJ4" s="601"/>
      <c r="CK4" s="601"/>
      <c r="CL4" s="601"/>
      <c r="CM4" s="601"/>
      <c r="CN4" s="601"/>
      <c r="CO4" s="601"/>
      <c r="CP4" s="601"/>
      <c r="CQ4" s="601"/>
      <c r="CR4" s="601"/>
      <c r="CS4" s="602"/>
      <c r="CT4" s="603">
        <v>
5.0999999999999996</v>
      </c>
      <c r="CU4" s="604"/>
      <c r="CV4" s="604"/>
      <c r="CW4" s="604"/>
      <c r="CX4" s="604"/>
      <c r="CY4" s="604"/>
      <c r="CZ4" s="604"/>
      <c r="DA4" s="605"/>
      <c r="DB4" s="603">
        <v>
5.4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
93</v>
      </c>
      <c r="AN5" s="401"/>
      <c r="AO5" s="401"/>
      <c r="AP5" s="401"/>
      <c r="AQ5" s="401"/>
      <c r="AR5" s="401"/>
      <c r="AS5" s="401"/>
      <c r="AT5" s="402"/>
      <c r="AU5" s="484" t="s">
        <v>
94</v>
      </c>
      <c r="AV5" s="485"/>
      <c r="AW5" s="485"/>
      <c r="AX5" s="485"/>
      <c r="AY5" s="407" t="s">
        <v>
95</v>
      </c>
      <c r="AZ5" s="408"/>
      <c r="BA5" s="408"/>
      <c r="BB5" s="408"/>
      <c r="BC5" s="408"/>
      <c r="BD5" s="408"/>
      <c r="BE5" s="408"/>
      <c r="BF5" s="408"/>
      <c r="BG5" s="408"/>
      <c r="BH5" s="408"/>
      <c r="BI5" s="408"/>
      <c r="BJ5" s="408"/>
      <c r="BK5" s="408"/>
      <c r="BL5" s="408"/>
      <c r="BM5" s="409"/>
      <c r="BN5" s="427">
        <v>
22897901</v>
      </c>
      <c r="BO5" s="428"/>
      <c r="BP5" s="428"/>
      <c r="BQ5" s="428"/>
      <c r="BR5" s="428"/>
      <c r="BS5" s="428"/>
      <c r="BT5" s="428"/>
      <c r="BU5" s="429"/>
      <c r="BV5" s="427">
        <v>
22873104</v>
      </c>
      <c r="BW5" s="428"/>
      <c r="BX5" s="428"/>
      <c r="BY5" s="428"/>
      <c r="BZ5" s="428"/>
      <c r="CA5" s="428"/>
      <c r="CB5" s="428"/>
      <c r="CC5" s="429"/>
      <c r="CD5" s="436" t="s">
        <v>
96</v>
      </c>
      <c r="CE5" s="437"/>
      <c r="CF5" s="437"/>
      <c r="CG5" s="437"/>
      <c r="CH5" s="437"/>
      <c r="CI5" s="437"/>
      <c r="CJ5" s="437"/>
      <c r="CK5" s="437"/>
      <c r="CL5" s="437"/>
      <c r="CM5" s="437"/>
      <c r="CN5" s="437"/>
      <c r="CO5" s="437"/>
      <c r="CP5" s="437"/>
      <c r="CQ5" s="437"/>
      <c r="CR5" s="437"/>
      <c r="CS5" s="438"/>
      <c r="CT5" s="397">
        <v>
100.7</v>
      </c>
      <c r="CU5" s="398"/>
      <c r="CV5" s="398"/>
      <c r="CW5" s="398"/>
      <c r="CX5" s="398"/>
      <c r="CY5" s="398"/>
      <c r="CZ5" s="398"/>
      <c r="DA5" s="399"/>
      <c r="DB5" s="397">
        <v>
105.8</v>
      </c>
      <c r="DC5" s="398"/>
      <c r="DD5" s="398"/>
      <c r="DE5" s="398"/>
      <c r="DF5" s="398"/>
      <c r="DG5" s="398"/>
      <c r="DH5" s="398"/>
      <c r="DI5" s="399"/>
      <c r="DJ5" s="185"/>
      <c r="DK5" s="185"/>
      <c r="DL5" s="185"/>
      <c r="DM5" s="185"/>
      <c r="DN5" s="185"/>
      <c r="DO5" s="185"/>
    </row>
    <row r="6" spans="1:119" ht="18.75" customHeight="1" x14ac:dyDescent="0.15">
      <c r="A6" s="186"/>
      <c r="B6" s="580" t="s">
        <v>
97</v>
      </c>
      <c r="C6" s="441"/>
      <c r="D6" s="441"/>
      <c r="E6" s="581"/>
      <c r="F6" s="581"/>
      <c r="G6" s="581"/>
      <c r="H6" s="581"/>
      <c r="I6" s="581"/>
      <c r="J6" s="581"/>
      <c r="K6" s="581"/>
      <c r="L6" s="581" t="s">
        <v>
98</v>
      </c>
      <c r="M6" s="581"/>
      <c r="N6" s="581"/>
      <c r="O6" s="581"/>
      <c r="P6" s="581"/>
      <c r="Q6" s="581"/>
      <c r="R6" s="465"/>
      <c r="S6" s="465"/>
      <c r="T6" s="465"/>
      <c r="U6" s="465"/>
      <c r="V6" s="587"/>
      <c r="W6" s="518" t="s">
        <v>
99</v>
      </c>
      <c r="X6" s="440"/>
      <c r="Y6" s="440"/>
      <c r="Z6" s="440"/>
      <c r="AA6" s="440"/>
      <c r="AB6" s="441"/>
      <c r="AC6" s="592" t="s">
        <v>
100</v>
      </c>
      <c r="AD6" s="593"/>
      <c r="AE6" s="593"/>
      <c r="AF6" s="593"/>
      <c r="AG6" s="593"/>
      <c r="AH6" s="593"/>
      <c r="AI6" s="593"/>
      <c r="AJ6" s="593"/>
      <c r="AK6" s="593"/>
      <c r="AL6" s="594"/>
      <c r="AM6" s="496" t="s">
        <v>
101</v>
      </c>
      <c r="AN6" s="401"/>
      <c r="AO6" s="401"/>
      <c r="AP6" s="401"/>
      <c r="AQ6" s="401"/>
      <c r="AR6" s="401"/>
      <c r="AS6" s="401"/>
      <c r="AT6" s="402"/>
      <c r="AU6" s="484" t="s">
        <v>
102</v>
      </c>
      <c r="AV6" s="485"/>
      <c r="AW6" s="485"/>
      <c r="AX6" s="485"/>
      <c r="AY6" s="407" t="s">
        <v>
103</v>
      </c>
      <c r="AZ6" s="408"/>
      <c r="BA6" s="408"/>
      <c r="BB6" s="408"/>
      <c r="BC6" s="408"/>
      <c r="BD6" s="408"/>
      <c r="BE6" s="408"/>
      <c r="BF6" s="408"/>
      <c r="BG6" s="408"/>
      <c r="BH6" s="408"/>
      <c r="BI6" s="408"/>
      <c r="BJ6" s="408"/>
      <c r="BK6" s="408"/>
      <c r="BL6" s="408"/>
      <c r="BM6" s="409"/>
      <c r="BN6" s="427">
        <v>
570637</v>
      </c>
      <c r="BO6" s="428"/>
      <c r="BP6" s="428"/>
      <c r="BQ6" s="428"/>
      <c r="BR6" s="428"/>
      <c r="BS6" s="428"/>
      <c r="BT6" s="428"/>
      <c r="BU6" s="429"/>
      <c r="BV6" s="427">
        <v>
608357</v>
      </c>
      <c r="BW6" s="428"/>
      <c r="BX6" s="428"/>
      <c r="BY6" s="428"/>
      <c r="BZ6" s="428"/>
      <c r="CA6" s="428"/>
      <c r="CB6" s="428"/>
      <c r="CC6" s="429"/>
      <c r="CD6" s="436" t="s">
        <v>
104</v>
      </c>
      <c r="CE6" s="437"/>
      <c r="CF6" s="437"/>
      <c r="CG6" s="437"/>
      <c r="CH6" s="437"/>
      <c r="CI6" s="437"/>
      <c r="CJ6" s="437"/>
      <c r="CK6" s="437"/>
      <c r="CL6" s="437"/>
      <c r="CM6" s="437"/>
      <c r="CN6" s="437"/>
      <c r="CO6" s="437"/>
      <c r="CP6" s="437"/>
      <c r="CQ6" s="437"/>
      <c r="CR6" s="437"/>
      <c r="CS6" s="438"/>
      <c r="CT6" s="577">
        <v>
105.5</v>
      </c>
      <c r="CU6" s="578"/>
      <c r="CV6" s="578"/>
      <c r="CW6" s="578"/>
      <c r="CX6" s="578"/>
      <c r="CY6" s="578"/>
      <c r="CZ6" s="578"/>
      <c r="DA6" s="579"/>
      <c r="DB6" s="577">
        <v>
106.7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
105</v>
      </c>
      <c r="AN7" s="401"/>
      <c r="AO7" s="401"/>
      <c r="AP7" s="401"/>
      <c r="AQ7" s="401"/>
      <c r="AR7" s="401"/>
      <c r="AS7" s="401"/>
      <c r="AT7" s="402"/>
      <c r="AU7" s="484" t="s">
        <v>
106</v>
      </c>
      <c r="AV7" s="485"/>
      <c r="AW7" s="485"/>
      <c r="AX7" s="485"/>
      <c r="AY7" s="407" t="s">
        <v>
107</v>
      </c>
      <c r="AZ7" s="408"/>
      <c r="BA7" s="408"/>
      <c r="BB7" s="408"/>
      <c r="BC7" s="408"/>
      <c r="BD7" s="408"/>
      <c r="BE7" s="408"/>
      <c r="BF7" s="408"/>
      <c r="BG7" s="408"/>
      <c r="BH7" s="408"/>
      <c r="BI7" s="408"/>
      <c r="BJ7" s="408"/>
      <c r="BK7" s="408"/>
      <c r="BL7" s="408"/>
      <c r="BM7" s="409"/>
      <c r="BN7" s="427">
        <v>
1800</v>
      </c>
      <c r="BO7" s="428"/>
      <c r="BP7" s="428"/>
      <c r="BQ7" s="428"/>
      <c r="BR7" s="428"/>
      <c r="BS7" s="428"/>
      <c r="BT7" s="428"/>
      <c r="BU7" s="429"/>
      <c r="BV7" s="427">
        <v>
7586</v>
      </c>
      <c r="BW7" s="428"/>
      <c r="BX7" s="428"/>
      <c r="BY7" s="428"/>
      <c r="BZ7" s="428"/>
      <c r="CA7" s="428"/>
      <c r="CB7" s="428"/>
      <c r="CC7" s="429"/>
      <c r="CD7" s="436" t="s">
        <v>
108</v>
      </c>
      <c r="CE7" s="437"/>
      <c r="CF7" s="437"/>
      <c r="CG7" s="437"/>
      <c r="CH7" s="437"/>
      <c r="CI7" s="437"/>
      <c r="CJ7" s="437"/>
      <c r="CK7" s="437"/>
      <c r="CL7" s="437"/>
      <c r="CM7" s="437"/>
      <c r="CN7" s="437"/>
      <c r="CO7" s="437"/>
      <c r="CP7" s="437"/>
      <c r="CQ7" s="437"/>
      <c r="CR7" s="437"/>
      <c r="CS7" s="438"/>
      <c r="CT7" s="427">
        <v>
11177768</v>
      </c>
      <c r="CU7" s="428"/>
      <c r="CV7" s="428"/>
      <c r="CW7" s="428"/>
      <c r="CX7" s="428"/>
      <c r="CY7" s="428"/>
      <c r="CZ7" s="428"/>
      <c r="DA7" s="429"/>
      <c r="DB7" s="427">
        <v>
11187058</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
109</v>
      </c>
      <c r="AN8" s="401"/>
      <c r="AO8" s="401"/>
      <c r="AP8" s="401"/>
      <c r="AQ8" s="401"/>
      <c r="AR8" s="401"/>
      <c r="AS8" s="401"/>
      <c r="AT8" s="402"/>
      <c r="AU8" s="484" t="s">
        <v>
94</v>
      </c>
      <c r="AV8" s="485"/>
      <c r="AW8" s="485"/>
      <c r="AX8" s="485"/>
      <c r="AY8" s="407" t="s">
        <v>
110</v>
      </c>
      <c r="AZ8" s="408"/>
      <c r="BA8" s="408"/>
      <c r="BB8" s="408"/>
      <c r="BC8" s="408"/>
      <c r="BD8" s="408"/>
      <c r="BE8" s="408"/>
      <c r="BF8" s="408"/>
      <c r="BG8" s="408"/>
      <c r="BH8" s="408"/>
      <c r="BI8" s="408"/>
      <c r="BJ8" s="408"/>
      <c r="BK8" s="408"/>
      <c r="BL8" s="408"/>
      <c r="BM8" s="409"/>
      <c r="BN8" s="427">
        <v>
568837</v>
      </c>
      <c r="BO8" s="428"/>
      <c r="BP8" s="428"/>
      <c r="BQ8" s="428"/>
      <c r="BR8" s="428"/>
      <c r="BS8" s="428"/>
      <c r="BT8" s="428"/>
      <c r="BU8" s="429"/>
      <c r="BV8" s="427">
        <v>
600771</v>
      </c>
      <c r="BW8" s="428"/>
      <c r="BX8" s="428"/>
      <c r="BY8" s="428"/>
      <c r="BZ8" s="428"/>
      <c r="CA8" s="428"/>
      <c r="CB8" s="428"/>
      <c r="CC8" s="429"/>
      <c r="CD8" s="436" t="s">
        <v>
111</v>
      </c>
      <c r="CE8" s="437"/>
      <c r="CF8" s="437"/>
      <c r="CG8" s="437"/>
      <c r="CH8" s="437"/>
      <c r="CI8" s="437"/>
      <c r="CJ8" s="437"/>
      <c r="CK8" s="437"/>
      <c r="CL8" s="437"/>
      <c r="CM8" s="437"/>
      <c r="CN8" s="437"/>
      <c r="CO8" s="437"/>
      <c r="CP8" s="437"/>
      <c r="CQ8" s="437"/>
      <c r="CR8" s="437"/>
      <c r="CS8" s="438"/>
      <c r="CT8" s="540">
        <v>
1</v>
      </c>
      <c r="CU8" s="541"/>
      <c r="CV8" s="541"/>
      <c r="CW8" s="541"/>
      <c r="CX8" s="541"/>
      <c r="CY8" s="541"/>
      <c r="CZ8" s="541"/>
      <c r="DA8" s="542"/>
      <c r="DB8" s="540">
        <v>
1.02</v>
      </c>
      <c r="DC8" s="541"/>
      <c r="DD8" s="541"/>
      <c r="DE8" s="541"/>
      <c r="DF8" s="541"/>
      <c r="DG8" s="541"/>
      <c r="DH8" s="541"/>
      <c r="DI8" s="542"/>
      <c r="DJ8" s="185"/>
      <c r="DK8" s="185"/>
      <c r="DL8" s="185"/>
      <c r="DM8" s="185"/>
      <c r="DN8" s="185"/>
      <c r="DO8" s="185"/>
    </row>
    <row r="9" spans="1:119" ht="18.75" customHeight="1" thickBot="1" x14ac:dyDescent="0.2">
      <c r="A9" s="186"/>
      <c r="B9" s="566" t="s">
        <v>
112</v>
      </c>
      <c r="C9" s="567"/>
      <c r="D9" s="567"/>
      <c r="E9" s="567"/>
      <c r="F9" s="567"/>
      <c r="G9" s="567"/>
      <c r="H9" s="567"/>
      <c r="I9" s="567"/>
      <c r="J9" s="567"/>
      <c r="K9" s="490"/>
      <c r="L9" s="568" t="s">
        <v>
113</v>
      </c>
      <c r="M9" s="569"/>
      <c r="N9" s="569"/>
      <c r="O9" s="569"/>
      <c r="P9" s="569"/>
      <c r="Q9" s="570"/>
      <c r="R9" s="571">
        <v>
55833</v>
      </c>
      <c r="S9" s="572"/>
      <c r="T9" s="572"/>
      <c r="U9" s="572"/>
      <c r="V9" s="573"/>
      <c r="W9" s="506" t="s">
        <v>
114</v>
      </c>
      <c r="X9" s="507"/>
      <c r="Y9" s="507"/>
      <c r="Z9" s="507"/>
      <c r="AA9" s="507"/>
      <c r="AB9" s="507"/>
      <c r="AC9" s="507"/>
      <c r="AD9" s="507"/>
      <c r="AE9" s="507"/>
      <c r="AF9" s="507"/>
      <c r="AG9" s="507"/>
      <c r="AH9" s="507"/>
      <c r="AI9" s="507"/>
      <c r="AJ9" s="507"/>
      <c r="AK9" s="507"/>
      <c r="AL9" s="574"/>
      <c r="AM9" s="496" t="s">
        <v>
115</v>
      </c>
      <c r="AN9" s="401"/>
      <c r="AO9" s="401"/>
      <c r="AP9" s="401"/>
      <c r="AQ9" s="401"/>
      <c r="AR9" s="401"/>
      <c r="AS9" s="401"/>
      <c r="AT9" s="402"/>
      <c r="AU9" s="484" t="s">
        <v>
102</v>
      </c>
      <c r="AV9" s="485"/>
      <c r="AW9" s="485"/>
      <c r="AX9" s="485"/>
      <c r="AY9" s="407" t="s">
        <v>
116</v>
      </c>
      <c r="AZ9" s="408"/>
      <c r="BA9" s="408"/>
      <c r="BB9" s="408"/>
      <c r="BC9" s="408"/>
      <c r="BD9" s="408"/>
      <c r="BE9" s="408"/>
      <c r="BF9" s="408"/>
      <c r="BG9" s="408"/>
      <c r="BH9" s="408"/>
      <c r="BI9" s="408"/>
      <c r="BJ9" s="408"/>
      <c r="BK9" s="408"/>
      <c r="BL9" s="408"/>
      <c r="BM9" s="409"/>
      <c r="BN9" s="427">
        <v>
-31934</v>
      </c>
      <c r="BO9" s="428"/>
      <c r="BP9" s="428"/>
      <c r="BQ9" s="428"/>
      <c r="BR9" s="428"/>
      <c r="BS9" s="428"/>
      <c r="BT9" s="428"/>
      <c r="BU9" s="429"/>
      <c r="BV9" s="427">
        <v>
143532</v>
      </c>
      <c r="BW9" s="428"/>
      <c r="BX9" s="428"/>
      <c r="BY9" s="428"/>
      <c r="BZ9" s="428"/>
      <c r="CA9" s="428"/>
      <c r="CB9" s="428"/>
      <c r="CC9" s="429"/>
      <c r="CD9" s="436" t="s">
        <v>
117</v>
      </c>
      <c r="CE9" s="437"/>
      <c r="CF9" s="437"/>
      <c r="CG9" s="437"/>
      <c r="CH9" s="437"/>
      <c r="CI9" s="437"/>
      <c r="CJ9" s="437"/>
      <c r="CK9" s="437"/>
      <c r="CL9" s="437"/>
      <c r="CM9" s="437"/>
      <c r="CN9" s="437"/>
      <c r="CO9" s="437"/>
      <c r="CP9" s="437"/>
      <c r="CQ9" s="437"/>
      <c r="CR9" s="437"/>
      <c r="CS9" s="438"/>
      <c r="CT9" s="397">
        <v>
7.7</v>
      </c>
      <c r="CU9" s="398"/>
      <c r="CV9" s="398"/>
      <c r="CW9" s="398"/>
      <c r="CX9" s="398"/>
      <c r="CY9" s="398"/>
      <c r="CZ9" s="398"/>
      <c r="DA9" s="399"/>
      <c r="DB9" s="397">
        <v>
7.8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
118</v>
      </c>
      <c r="M10" s="401"/>
      <c r="N10" s="401"/>
      <c r="O10" s="401"/>
      <c r="P10" s="401"/>
      <c r="Q10" s="402"/>
      <c r="R10" s="403">
        <v>
57032</v>
      </c>
      <c r="S10" s="404"/>
      <c r="T10" s="404"/>
      <c r="U10" s="404"/>
      <c r="V10" s="406"/>
      <c r="W10" s="575"/>
      <c r="X10" s="389"/>
      <c r="Y10" s="389"/>
      <c r="Z10" s="389"/>
      <c r="AA10" s="389"/>
      <c r="AB10" s="389"/>
      <c r="AC10" s="389"/>
      <c r="AD10" s="389"/>
      <c r="AE10" s="389"/>
      <c r="AF10" s="389"/>
      <c r="AG10" s="389"/>
      <c r="AH10" s="389"/>
      <c r="AI10" s="389"/>
      <c r="AJ10" s="389"/>
      <c r="AK10" s="389"/>
      <c r="AL10" s="576"/>
      <c r="AM10" s="496" t="s">
        <v>
119</v>
      </c>
      <c r="AN10" s="401"/>
      <c r="AO10" s="401"/>
      <c r="AP10" s="401"/>
      <c r="AQ10" s="401"/>
      <c r="AR10" s="401"/>
      <c r="AS10" s="401"/>
      <c r="AT10" s="402"/>
      <c r="AU10" s="484" t="s">
        <v>
120</v>
      </c>
      <c r="AV10" s="485"/>
      <c r="AW10" s="485"/>
      <c r="AX10" s="485"/>
      <c r="AY10" s="407" t="s">
        <v>
121</v>
      </c>
      <c r="AZ10" s="408"/>
      <c r="BA10" s="408"/>
      <c r="BB10" s="408"/>
      <c r="BC10" s="408"/>
      <c r="BD10" s="408"/>
      <c r="BE10" s="408"/>
      <c r="BF10" s="408"/>
      <c r="BG10" s="408"/>
      <c r="BH10" s="408"/>
      <c r="BI10" s="408"/>
      <c r="BJ10" s="408"/>
      <c r="BK10" s="408"/>
      <c r="BL10" s="408"/>
      <c r="BM10" s="409"/>
      <c r="BN10" s="427">
        <v>
454447</v>
      </c>
      <c r="BO10" s="428"/>
      <c r="BP10" s="428"/>
      <c r="BQ10" s="428"/>
      <c r="BR10" s="428"/>
      <c r="BS10" s="428"/>
      <c r="BT10" s="428"/>
      <c r="BU10" s="429"/>
      <c r="BV10" s="427">
        <v>
477313</v>
      </c>
      <c r="BW10" s="428"/>
      <c r="BX10" s="428"/>
      <c r="BY10" s="428"/>
      <c r="BZ10" s="428"/>
      <c r="CA10" s="428"/>
      <c r="CB10" s="428"/>
      <c r="CC10" s="429"/>
      <c r="CD10" s="190" t="s">
        <v>
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
123</v>
      </c>
      <c r="M11" s="474"/>
      <c r="N11" s="474"/>
      <c r="O11" s="474"/>
      <c r="P11" s="474"/>
      <c r="Q11" s="475"/>
      <c r="R11" s="563" t="s">
        <v>
124</v>
      </c>
      <c r="S11" s="564"/>
      <c r="T11" s="564"/>
      <c r="U11" s="564"/>
      <c r="V11" s="565"/>
      <c r="W11" s="575"/>
      <c r="X11" s="389"/>
      <c r="Y11" s="389"/>
      <c r="Z11" s="389"/>
      <c r="AA11" s="389"/>
      <c r="AB11" s="389"/>
      <c r="AC11" s="389"/>
      <c r="AD11" s="389"/>
      <c r="AE11" s="389"/>
      <c r="AF11" s="389"/>
      <c r="AG11" s="389"/>
      <c r="AH11" s="389"/>
      <c r="AI11" s="389"/>
      <c r="AJ11" s="389"/>
      <c r="AK11" s="389"/>
      <c r="AL11" s="576"/>
      <c r="AM11" s="496" t="s">
        <v>
125</v>
      </c>
      <c r="AN11" s="401"/>
      <c r="AO11" s="401"/>
      <c r="AP11" s="401"/>
      <c r="AQ11" s="401"/>
      <c r="AR11" s="401"/>
      <c r="AS11" s="401"/>
      <c r="AT11" s="402"/>
      <c r="AU11" s="484" t="s">
        <v>
120</v>
      </c>
      <c r="AV11" s="485"/>
      <c r="AW11" s="485"/>
      <c r="AX11" s="485"/>
      <c r="AY11" s="407" t="s">
        <v>
126</v>
      </c>
      <c r="AZ11" s="408"/>
      <c r="BA11" s="408"/>
      <c r="BB11" s="408"/>
      <c r="BC11" s="408"/>
      <c r="BD11" s="408"/>
      <c r="BE11" s="408"/>
      <c r="BF11" s="408"/>
      <c r="BG11" s="408"/>
      <c r="BH11" s="408"/>
      <c r="BI11" s="408"/>
      <c r="BJ11" s="408"/>
      <c r="BK11" s="408"/>
      <c r="BL11" s="408"/>
      <c r="BM11" s="409"/>
      <c r="BN11" s="427">
        <v>
0</v>
      </c>
      <c r="BO11" s="428"/>
      <c r="BP11" s="428"/>
      <c r="BQ11" s="428"/>
      <c r="BR11" s="428"/>
      <c r="BS11" s="428"/>
      <c r="BT11" s="428"/>
      <c r="BU11" s="429"/>
      <c r="BV11" s="427">
        <v>
0</v>
      </c>
      <c r="BW11" s="428"/>
      <c r="BX11" s="428"/>
      <c r="BY11" s="428"/>
      <c r="BZ11" s="428"/>
      <c r="CA11" s="428"/>
      <c r="CB11" s="428"/>
      <c r="CC11" s="429"/>
      <c r="CD11" s="436" t="s">
        <v>
127</v>
      </c>
      <c r="CE11" s="437"/>
      <c r="CF11" s="437"/>
      <c r="CG11" s="437"/>
      <c r="CH11" s="437"/>
      <c r="CI11" s="437"/>
      <c r="CJ11" s="437"/>
      <c r="CK11" s="437"/>
      <c r="CL11" s="437"/>
      <c r="CM11" s="437"/>
      <c r="CN11" s="437"/>
      <c r="CO11" s="437"/>
      <c r="CP11" s="437"/>
      <c r="CQ11" s="437"/>
      <c r="CR11" s="437"/>
      <c r="CS11" s="438"/>
      <c r="CT11" s="540" t="s">
        <v>
128</v>
      </c>
      <c r="CU11" s="541"/>
      <c r="CV11" s="541"/>
      <c r="CW11" s="541"/>
      <c r="CX11" s="541"/>
      <c r="CY11" s="541"/>
      <c r="CZ11" s="541"/>
      <c r="DA11" s="542"/>
      <c r="DB11" s="540" t="s">
        <v>
128</v>
      </c>
      <c r="DC11" s="541"/>
      <c r="DD11" s="541"/>
      <c r="DE11" s="541"/>
      <c r="DF11" s="541"/>
      <c r="DG11" s="541"/>
      <c r="DH11" s="541"/>
      <c r="DI11" s="542"/>
      <c r="DJ11" s="185"/>
      <c r="DK11" s="185"/>
      <c r="DL11" s="185"/>
      <c r="DM11" s="185"/>
      <c r="DN11" s="185"/>
      <c r="DO11" s="185"/>
    </row>
    <row r="12" spans="1:119" ht="18.75" customHeight="1" x14ac:dyDescent="0.15">
      <c r="A12" s="186"/>
      <c r="B12" s="543" t="s">
        <v>
129</v>
      </c>
      <c r="C12" s="544"/>
      <c r="D12" s="544"/>
      <c r="E12" s="544"/>
      <c r="F12" s="544"/>
      <c r="G12" s="544"/>
      <c r="H12" s="544"/>
      <c r="I12" s="544"/>
      <c r="J12" s="544"/>
      <c r="K12" s="545"/>
      <c r="L12" s="552" t="s">
        <v>
130</v>
      </c>
      <c r="M12" s="553"/>
      <c r="N12" s="553"/>
      <c r="O12" s="553"/>
      <c r="P12" s="553"/>
      <c r="Q12" s="554"/>
      <c r="R12" s="555">
        <v>
55607</v>
      </c>
      <c r="S12" s="556"/>
      <c r="T12" s="556"/>
      <c r="U12" s="556"/>
      <c r="V12" s="557"/>
      <c r="W12" s="558" t="s">
        <v>
1</v>
      </c>
      <c r="X12" s="485"/>
      <c r="Y12" s="485"/>
      <c r="Z12" s="485"/>
      <c r="AA12" s="485"/>
      <c r="AB12" s="559"/>
      <c r="AC12" s="484" t="s">
        <v>
131</v>
      </c>
      <c r="AD12" s="485"/>
      <c r="AE12" s="485"/>
      <c r="AF12" s="485"/>
      <c r="AG12" s="559"/>
      <c r="AH12" s="484" t="s">
        <v>
132</v>
      </c>
      <c r="AI12" s="485"/>
      <c r="AJ12" s="485"/>
      <c r="AK12" s="485"/>
      <c r="AL12" s="560"/>
      <c r="AM12" s="496" t="s">
        <v>
133</v>
      </c>
      <c r="AN12" s="401"/>
      <c r="AO12" s="401"/>
      <c r="AP12" s="401"/>
      <c r="AQ12" s="401"/>
      <c r="AR12" s="401"/>
      <c r="AS12" s="401"/>
      <c r="AT12" s="402"/>
      <c r="AU12" s="484" t="s">
        <v>
102</v>
      </c>
      <c r="AV12" s="485"/>
      <c r="AW12" s="485"/>
      <c r="AX12" s="485"/>
      <c r="AY12" s="407" t="s">
        <v>
134</v>
      </c>
      <c r="AZ12" s="408"/>
      <c r="BA12" s="408"/>
      <c r="BB12" s="408"/>
      <c r="BC12" s="408"/>
      <c r="BD12" s="408"/>
      <c r="BE12" s="408"/>
      <c r="BF12" s="408"/>
      <c r="BG12" s="408"/>
      <c r="BH12" s="408"/>
      <c r="BI12" s="408"/>
      <c r="BJ12" s="408"/>
      <c r="BK12" s="408"/>
      <c r="BL12" s="408"/>
      <c r="BM12" s="409"/>
      <c r="BN12" s="427">
        <v>
81964</v>
      </c>
      <c r="BO12" s="428"/>
      <c r="BP12" s="428"/>
      <c r="BQ12" s="428"/>
      <c r="BR12" s="428"/>
      <c r="BS12" s="428"/>
      <c r="BT12" s="428"/>
      <c r="BU12" s="429"/>
      <c r="BV12" s="427">
        <v>
1147563</v>
      </c>
      <c r="BW12" s="428"/>
      <c r="BX12" s="428"/>
      <c r="BY12" s="428"/>
      <c r="BZ12" s="428"/>
      <c r="CA12" s="428"/>
      <c r="CB12" s="428"/>
      <c r="CC12" s="429"/>
      <c r="CD12" s="436" t="s">
        <v>
135</v>
      </c>
      <c r="CE12" s="437"/>
      <c r="CF12" s="437"/>
      <c r="CG12" s="437"/>
      <c r="CH12" s="437"/>
      <c r="CI12" s="437"/>
      <c r="CJ12" s="437"/>
      <c r="CK12" s="437"/>
      <c r="CL12" s="437"/>
      <c r="CM12" s="437"/>
      <c r="CN12" s="437"/>
      <c r="CO12" s="437"/>
      <c r="CP12" s="437"/>
      <c r="CQ12" s="437"/>
      <c r="CR12" s="437"/>
      <c r="CS12" s="438"/>
      <c r="CT12" s="540" t="s">
        <v>
136</v>
      </c>
      <c r="CU12" s="541"/>
      <c r="CV12" s="541"/>
      <c r="CW12" s="541"/>
      <c r="CX12" s="541"/>
      <c r="CY12" s="541"/>
      <c r="CZ12" s="541"/>
      <c r="DA12" s="542"/>
      <c r="DB12" s="540" t="s">
        <v>
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
137</v>
      </c>
      <c r="N13" s="528"/>
      <c r="O13" s="528"/>
      <c r="P13" s="528"/>
      <c r="Q13" s="529"/>
      <c r="R13" s="530">
        <v>
54215</v>
      </c>
      <c r="S13" s="531"/>
      <c r="T13" s="531"/>
      <c r="U13" s="531"/>
      <c r="V13" s="532"/>
      <c r="W13" s="518" t="s">
        <v>
138</v>
      </c>
      <c r="X13" s="440"/>
      <c r="Y13" s="440"/>
      <c r="Z13" s="440"/>
      <c r="AA13" s="440"/>
      <c r="AB13" s="441"/>
      <c r="AC13" s="403">
        <v>
194</v>
      </c>
      <c r="AD13" s="404"/>
      <c r="AE13" s="404"/>
      <c r="AF13" s="404"/>
      <c r="AG13" s="405"/>
      <c r="AH13" s="403">
        <v>
185</v>
      </c>
      <c r="AI13" s="404"/>
      <c r="AJ13" s="404"/>
      <c r="AK13" s="404"/>
      <c r="AL13" s="406"/>
      <c r="AM13" s="496" t="s">
        <v>
139</v>
      </c>
      <c r="AN13" s="401"/>
      <c r="AO13" s="401"/>
      <c r="AP13" s="401"/>
      <c r="AQ13" s="401"/>
      <c r="AR13" s="401"/>
      <c r="AS13" s="401"/>
      <c r="AT13" s="402"/>
      <c r="AU13" s="484" t="s">
        <v>
140</v>
      </c>
      <c r="AV13" s="485"/>
      <c r="AW13" s="485"/>
      <c r="AX13" s="485"/>
      <c r="AY13" s="407" t="s">
        <v>
141</v>
      </c>
      <c r="AZ13" s="408"/>
      <c r="BA13" s="408"/>
      <c r="BB13" s="408"/>
      <c r="BC13" s="408"/>
      <c r="BD13" s="408"/>
      <c r="BE13" s="408"/>
      <c r="BF13" s="408"/>
      <c r="BG13" s="408"/>
      <c r="BH13" s="408"/>
      <c r="BI13" s="408"/>
      <c r="BJ13" s="408"/>
      <c r="BK13" s="408"/>
      <c r="BL13" s="408"/>
      <c r="BM13" s="409"/>
      <c r="BN13" s="427">
        <v>
340549</v>
      </c>
      <c r="BO13" s="428"/>
      <c r="BP13" s="428"/>
      <c r="BQ13" s="428"/>
      <c r="BR13" s="428"/>
      <c r="BS13" s="428"/>
      <c r="BT13" s="428"/>
      <c r="BU13" s="429"/>
      <c r="BV13" s="427">
        <v>
-526718</v>
      </c>
      <c r="BW13" s="428"/>
      <c r="BX13" s="428"/>
      <c r="BY13" s="428"/>
      <c r="BZ13" s="428"/>
      <c r="CA13" s="428"/>
      <c r="CB13" s="428"/>
      <c r="CC13" s="429"/>
      <c r="CD13" s="436" t="s">
        <v>
142</v>
      </c>
      <c r="CE13" s="437"/>
      <c r="CF13" s="437"/>
      <c r="CG13" s="437"/>
      <c r="CH13" s="437"/>
      <c r="CI13" s="437"/>
      <c r="CJ13" s="437"/>
      <c r="CK13" s="437"/>
      <c r="CL13" s="437"/>
      <c r="CM13" s="437"/>
      <c r="CN13" s="437"/>
      <c r="CO13" s="437"/>
      <c r="CP13" s="437"/>
      <c r="CQ13" s="437"/>
      <c r="CR13" s="437"/>
      <c r="CS13" s="438"/>
      <c r="CT13" s="397">
        <v>
2</v>
      </c>
      <c r="CU13" s="398"/>
      <c r="CV13" s="398"/>
      <c r="CW13" s="398"/>
      <c r="CX13" s="398"/>
      <c r="CY13" s="398"/>
      <c r="CZ13" s="398"/>
      <c r="DA13" s="399"/>
      <c r="DB13" s="397">
        <v>
2</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
143</v>
      </c>
      <c r="M14" s="561"/>
      <c r="N14" s="561"/>
      <c r="O14" s="561"/>
      <c r="P14" s="561"/>
      <c r="Q14" s="562"/>
      <c r="R14" s="530">
        <v>
55870</v>
      </c>
      <c r="S14" s="531"/>
      <c r="T14" s="531"/>
      <c r="U14" s="531"/>
      <c r="V14" s="532"/>
      <c r="W14" s="533"/>
      <c r="X14" s="443"/>
      <c r="Y14" s="443"/>
      <c r="Z14" s="443"/>
      <c r="AA14" s="443"/>
      <c r="AB14" s="444"/>
      <c r="AC14" s="523">
        <v>
0.8</v>
      </c>
      <c r="AD14" s="524"/>
      <c r="AE14" s="524"/>
      <c r="AF14" s="524"/>
      <c r="AG14" s="525"/>
      <c r="AH14" s="523">
        <v>
0.7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
144</v>
      </c>
      <c r="CE14" s="434"/>
      <c r="CF14" s="434"/>
      <c r="CG14" s="434"/>
      <c r="CH14" s="434"/>
      <c r="CI14" s="434"/>
      <c r="CJ14" s="434"/>
      <c r="CK14" s="434"/>
      <c r="CL14" s="434"/>
      <c r="CM14" s="434"/>
      <c r="CN14" s="434"/>
      <c r="CO14" s="434"/>
      <c r="CP14" s="434"/>
      <c r="CQ14" s="434"/>
      <c r="CR14" s="434"/>
      <c r="CS14" s="435"/>
      <c r="CT14" s="534">
        <v>
7.7</v>
      </c>
      <c r="CU14" s="535"/>
      <c r="CV14" s="535"/>
      <c r="CW14" s="535"/>
      <c r="CX14" s="535"/>
      <c r="CY14" s="535"/>
      <c r="CZ14" s="535"/>
      <c r="DA14" s="536"/>
      <c r="DB14" s="534">
        <v>
5.3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
137</v>
      </c>
      <c r="N15" s="528"/>
      <c r="O15" s="528"/>
      <c r="P15" s="528"/>
      <c r="Q15" s="529"/>
      <c r="R15" s="530">
        <v>
54555</v>
      </c>
      <c r="S15" s="531"/>
      <c r="T15" s="531"/>
      <c r="U15" s="531"/>
      <c r="V15" s="532"/>
      <c r="W15" s="518" t="s">
        <v>
145</v>
      </c>
      <c r="X15" s="440"/>
      <c r="Y15" s="440"/>
      <c r="Z15" s="440"/>
      <c r="AA15" s="440"/>
      <c r="AB15" s="441"/>
      <c r="AC15" s="403">
        <v>
7789</v>
      </c>
      <c r="AD15" s="404"/>
      <c r="AE15" s="404"/>
      <c r="AF15" s="404"/>
      <c r="AG15" s="405"/>
      <c r="AH15" s="403">
        <v>
8317</v>
      </c>
      <c r="AI15" s="404"/>
      <c r="AJ15" s="404"/>
      <c r="AK15" s="404"/>
      <c r="AL15" s="406"/>
      <c r="AM15" s="496"/>
      <c r="AN15" s="401"/>
      <c r="AO15" s="401"/>
      <c r="AP15" s="401"/>
      <c r="AQ15" s="401"/>
      <c r="AR15" s="401"/>
      <c r="AS15" s="401"/>
      <c r="AT15" s="402"/>
      <c r="AU15" s="484"/>
      <c r="AV15" s="485"/>
      <c r="AW15" s="485"/>
      <c r="AX15" s="485"/>
      <c r="AY15" s="419" t="s">
        <v>
146</v>
      </c>
      <c r="AZ15" s="420"/>
      <c r="BA15" s="420"/>
      <c r="BB15" s="420"/>
      <c r="BC15" s="420"/>
      <c r="BD15" s="420"/>
      <c r="BE15" s="420"/>
      <c r="BF15" s="420"/>
      <c r="BG15" s="420"/>
      <c r="BH15" s="420"/>
      <c r="BI15" s="420"/>
      <c r="BJ15" s="420"/>
      <c r="BK15" s="420"/>
      <c r="BL15" s="420"/>
      <c r="BM15" s="421"/>
      <c r="BN15" s="422">
        <v>
8125541</v>
      </c>
      <c r="BO15" s="423"/>
      <c r="BP15" s="423"/>
      <c r="BQ15" s="423"/>
      <c r="BR15" s="423"/>
      <c r="BS15" s="423"/>
      <c r="BT15" s="423"/>
      <c r="BU15" s="424"/>
      <c r="BV15" s="422">
        <v>
8609139</v>
      </c>
      <c r="BW15" s="423"/>
      <c r="BX15" s="423"/>
      <c r="BY15" s="423"/>
      <c r="BZ15" s="423"/>
      <c r="CA15" s="423"/>
      <c r="CB15" s="423"/>
      <c r="CC15" s="424"/>
      <c r="CD15" s="537" t="s">
        <v>
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
148</v>
      </c>
      <c r="M16" s="521"/>
      <c r="N16" s="521"/>
      <c r="O16" s="521"/>
      <c r="P16" s="521"/>
      <c r="Q16" s="522"/>
      <c r="R16" s="515" t="s">
        <v>
149</v>
      </c>
      <c r="S16" s="516"/>
      <c r="T16" s="516"/>
      <c r="U16" s="516"/>
      <c r="V16" s="517"/>
      <c r="W16" s="533"/>
      <c r="X16" s="443"/>
      <c r="Y16" s="443"/>
      <c r="Z16" s="443"/>
      <c r="AA16" s="443"/>
      <c r="AB16" s="444"/>
      <c r="AC16" s="523">
        <v>
31.1</v>
      </c>
      <c r="AD16" s="524"/>
      <c r="AE16" s="524"/>
      <c r="AF16" s="524"/>
      <c r="AG16" s="525"/>
      <c r="AH16" s="523">
        <v>
32.1</v>
      </c>
      <c r="AI16" s="524"/>
      <c r="AJ16" s="524"/>
      <c r="AK16" s="524"/>
      <c r="AL16" s="526"/>
      <c r="AM16" s="496"/>
      <c r="AN16" s="401"/>
      <c r="AO16" s="401"/>
      <c r="AP16" s="401"/>
      <c r="AQ16" s="401"/>
      <c r="AR16" s="401"/>
      <c r="AS16" s="401"/>
      <c r="AT16" s="402"/>
      <c r="AU16" s="484"/>
      <c r="AV16" s="485"/>
      <c r="AW16" s="485"/>
      <c r="AX16" s="485"/>
      <c r="AY16" s="407" t="s">
        <v>
150</v>
      </c>
      <c r="AZ16" s="408"/>
      <c r="BA16" s="408"/>
      <c r="BB16" s="408"/>
      <c r="BC16" s="408"/>
      <c r="BD16" s="408"/>
      <c r="BE16" s="408"/>
      <c r="BF16" s="408"/>
      <c r="BG16" s="408"/>
      <c r="BH16" s="408"/>
      <c r="BI16" s="408"/>
      <c r="BJ16" s="408"/>
      <c r="BK16" s="408"/>
      <c r="BL16" s="408"/>
      <c r="BM16" s="409"/>
      <c r="BN16" s="427">
        <v>
8312646</v>
      </c>
      <c r="BO16" s="428"/>
      <c r="BP16" s="428"/>
      <c r="BQ16" s="428"/>
      <c r="BR16" s="428"/>
      <c r="BS16" s="428"/>
      <c r="BT16" s="428"/>
      <c r="BU16" s="429"/>
      <c r="BV16" s="427">
        <v>
8647285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
151</v>
      </c>
      <c r="N17" s="513"/>
      <c r="O17" s="513"/>
      <c r="P17" s="513"/>
      <c r="Q17" s="514"/>
      <c r="R17" s="515" t="s">
        <v>
152</v>
      </c>
      <c r="S17" s="516"/>
      <c r="T17" s="516"/>
      <c r="U17" s="516"/>
      <c r="V17" s="517"/>
      <c r="W17" s="518" t="s">
        <v>
153</v>
      </c>
      <c r="X17" s="440"/>
      <c r="Y17" s="440"/>
      <c r="Z17" s="440"/>
      <c r="AA17" s="440"/>
      <c r="AB17" s="441"/>
      <c r="AC17" s="403">
        <v>
17082</v>
      </c>
      <c r="AD17" s="404"/>
      <c r="AE17" s="404"/>
      <c r="AF17" s="404"/>
      <c r="AG17" s="405"/>
      <c r="AH17" s="403">
        <v>
17421</v>
      </c>
      <c r="AI17" s="404"/>
      <c r="AJ17" s="404"/>
      <c r="AK17" s="404"/>
      <c r="AL17" s="406"/>
      <c r="AM17" s="496"/>
      <c r="AN17" s="401"/>
      <c r="AO17" s="401"/>
      <c r="AP17" s="401"/>
      <c r="AQ17" s="401"/>
      <c r="AR17" s="401"/>
      <c r="AS17" s="401"/>
      <c r="AT17" s="402"/>
      <c r="AU17" s="484"/>
      <c r="AV17" s="485"/>
      <c r="AW17" s="485"/>
      <c r="AX17" s="485"/>
      <c r="AY17" s="407" t="s">
        <v>
154</v>
      </c>
      <c r="AZ17" s="408"/>
      <c r="BA17" s="408"/>
      <c r="BB17" s="408"/>
      <c r="BC17" s="408"/>
      <c r="BD17" s="408"/>
      <c r="BE17" s="408"/>
      <c r="BF17" s="408"/>
      <c r="BG17" s="408"/>
      <c r="BH17" s="408"/>
      <c r="BI17" s="408"/>
      <c r="BJ17" s="408"/>
      <c r="BK17" s="408"/>
      <c r="BL17" s="408"/>
      <c r="BM17" s="409"/>
      <c r="BN17" s="427">
        <v>
10439014</v>
      </c>
      <c r="BO17" s="428"/>
      <c r="BP17" s="428"/>
      <c r="BQ17" s="428"/>
      <c r="BR17" s="428"/>
      <c r="BS17" s="428"/>
      <c r="BT17" s="428"/>
      <c r="BU17" s="429"/>
      <c r="BV17" s="427">
        <v>
11065767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
155</v>
      </c>
      <c r="C18" s="490"/>
      <c r="D18" s="490"/>
      <c r="E18" s="491"/>
      <c r="F18" s="491"/>
      <c r="G18" s="491"/>
      <c r="H18" s="491"/>
      <c r="I18" s="491"/>
      <c r="J18" s="491"/>
      <c r="K18" s="491"/>
      <c r="L18" s="492">
        <v>
9.9</v>
      </c>
      <c r="M18" s="492"/>
      <c r="N18" s="492"/>
      <c r="O18" s="492"/>
      <c r="P18" s="492"/>
      <c r="Q18" s="492"/>
      <c r="R18" s="493"/>
      <c r="S18" s="493"/>
      <c r="T18" s="493"/>
      <c r="U18" s="493"/>
      <c r="V18" s="494"/>
      <c r="W18" s="508"/>
      <c r="X18" s="509"/>
      <c r="Y18" s="509"/>
      <c r="Z18" s="509"/>
      <c r="AA18" s="509"/>
      <c r="AB18" s="519"/>
      <c r="AC18" s="391">
        <v>
68.2</v>
      </c>
      <c r="AD18" s="392"/>
      <c r="AE18" s="392"/>
      <c r="AF18" s="392"/>
      <c r="AG18" s="495"/>
      <c r="AH18" s="391">
        <v>
67.2</v>
      </c>
      <c r="AI18" s="392"/>
      <c r="AJ18" s="392"/>
      <c r="AK18" s="392"/>
      <c r="AL18" s="393"/>
      <c r="AM18" s="496"/>
      <c r="AN18" s="401"/>
      <c r="AO18" s="401"/>
      <c r="AP18" s="401"/>
      <c r="AQ18" s="401"/>
      <c r="AR18" s="401"/>
      <c r="AS18" s="401"/>
      <c r="AT18" s="402"/>
      <c r="AU18" s="484"/>
      <c r="AV18" s="485"/>
      <c r="AW18" s="485"/>
      <c r="AX18" s="485"/>
      <c r="AY18" s="407" t="s">
        <v>
156</v>
      </c>
      <c r="AZ18" s="408"/>
      <c r="BA18" s="408"/>
      <c r="BB18" s="408"/>
      <c r="BC18" s="408"/>
      <c r="BD18" s="408"/>
      <c r="BE18" s="408"/>
      <c r="BF18" s="408"/>
      <c r="BG18" s="408"/>
      <c r="BH18" s="408"/>
      <c r="BI18" s="408"/>
      <c r="BJ18" s="408"/>
      <c r="BK18" s="408"/>
      <c r="BL18" s="408"/>
      <c r="BM18" s="409"/>
      <c r="BN18" s="427">
        <v>
12193193</v>
      </c>
      <c r="BO18" s="428"/>
      <c r="BP18" s="428"/>
      <c r="BQ18" s="428"/>
      <c r="BR18" s="428"/>
      <c r="BS18" s="428"/>
      <c r="BT18" s="428"/>
      <c r="BU18" s="429"/>
      <c r="BV18" s="427">
        <v>
12089556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
157</v>
      </c>
      <c r="C19" s="490"/>
      <c r="D19" s="490"/>
      <c r="E19" s="491"/>
      <c r="F19" s="491"/>
      <c r="G19" s="491"/>
      <c r="H19" s="491"/>
      <c r="I19" s="491"/>
      <c r="J19" s="491"/>
      <c r="K19" s="491"/>
      <c r="L19" s="497">
        <v>
5640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
158</v>
      </c>
      <c r="AZ19" s="408"/>
      <c r="BA19" s="408"/>
      <c r="BB19" s="408"/>
      <c r="BC19" s="408"/>
      <c r="BD19" s="408"/>
      <c r="BE19" s="408"/>
      <c r="BF19" s="408"/>
      <c r="BG19" s="408"/>
      <c r="BH19" s="408"/>
      <c r="BI19" s="408"/>
      <c r="BJ19" s="408"/>
      <c r="BK19" s="408"/>
      <c r="BL19" s="408"/>
      <c r="BM19" s="409"/>
      <c r="BN19" s="427">
        <v>
14675816</v>
      </c>
      <c r="BO19" s="428"/>
      <c r="BP19" s="428"/>
      <c r="BQ19" s="428"/>
      <c r="BR19" s="428"/>
      <c r="BS19" s="428"/>
      <c r="BT19" s="428"/>
      <c r="BU19" s="429"/>
      <c r="BV19" s="427">
        <v>
14947701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
159</v>
      </c>
      <c r="C20" s="490"/>
      <c r="D20" s="490"/>
      <c r="E20" s="491"/>
      <c r="F20" s="491"/>
      <c r="G20" s="491"/>
      <c r="H20" s="491"/>
      <c r="I20" s="491"/>
      <c r="J20" s="491"/>
      <c r="K20" s="491"/>
      <c r="L20" s="497">
        <v>
23451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
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
161</v>
      </c>
      <c r="C22" s="457"/>
      <c r="D22" s="458"/>
      <c r="E22" s="465" t="s">
        <v>
1</v>
      </c>
      <c r="F22" s="440"/>
      <c r="G22" s="440"/>
      <c r="H22" s="440"/>
      <c r="I22" s="440"/>
      <c r="J22" s="440"/>
      <c r="K22" s="441"/>
      <c r="L22" s="465" t="s">
        <v>
162</v>
      </c>
      <c r="M22" s="440"/>
      <c r="N22" s="440"/>
      <c r="O22" s="440"/>
      <c r="P22" s="441"/>
      <c r="Q22" s="450" t="s">
        <v>
163</v>
      </c>
      <c r="R22" s="451"/>
      <c r="S22" s="451"/>
      <c r="T22" s="451"/>
      <c r="U22" s="451"/>
      <c r="V22" s="466"/>
      <c r="W22" s="468" t="s">
        <v>
164</v>
      </c>
      <c r="X22" s="457"/>
      <c r="Y22" s="458"/>
      <c r="Z22" s="465" t="s">
        <v>
1</v>
      </c>
      <c r="AA22" s="440"/>
      <c r="AB22" s="440"/>
      <c r="AC22" s="440"/>
      <c r="AD22" s="440"/>
      <c r="AE22" s="440"/>
      <c r="AF22" s="440"/>
      <c r="AG22" s="441"/>
      <c r="AH22" s="439" t="s">
        <v>
165</v>
      </c>
      <c r="AI22" s="440"/>
      <c r="AJ22" s="440"/>
      <c r="AK22" s="440"/>
      <c r="AL22" s="441"/>
      <c r="AM22" s="439" t="s">
        <v>
166</v>
      </c>
      <c r="AN22" s="445"/>
      <c r="AO22" s="445"/>
      <c r="AP22" s="445"/>
      <c r="AQ22" s="445"/>
      <c r="AR22" s="446"/>
      <c r="AS22" s="450" t="s">
        <v>
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
167</v>
      </c>
      <c r="AZ23" s="420"/>
      <c r="BA23" s="420"/>
      <c r="BB23" s="420"/>
      <c r="BC23" s="420"/>
      <c r="BD23" s="420"/>
      <c r="BE23" s="420"/>
      <c r="BF23" s="420"/>
      <c r="BG23" s="420"/>
      <c r="BH23" s="420"/>
      <c r="BI23" s="420"/>
      <c r="BJ23" s="420"/>
      <c r="BK23" s="420"/>
      <c r="BL23" s="420"/>
      <c r="BM23" s="421"/>
      <c r="BN23" s="427">
        <v>
10445470</v>
      </c>
      <c r="BO23" s="428"/>
      <c r="BP23" s="428"/>
      <c r="BQ23" s="428"/>
      <c r="BR23" s="428"/>
      <c r="BS23" s="428"/>
      <c r="BT23" s="428"/>
      <c r="BU23" s="429"/>
      <c r="BV23" s="427">
        <v>
10327490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
168</v>
      </c>
      <c r="F24" s="401"/>
      <c r="G24" s="401"/>
      <c r="H24" s="401"/>
      <c r="I24" s="401"/>
      <c r="J24" s="401"/>
      <c r="K24" s="402"/>
      <c r="L24" s="403">
        <v>
1</v>
      </c>
      <c r="M24" s="404"/>
      <c r="N24" s="404"/>
      <c r="O24" s="404"/>
      <c r="P24" s="405"/>
      <c r="Q24" s="403">
        <v>
7523</v>
      </c>
      <c r="R24" s="404"/>
      <c r="S24" s="404"/>
      <c r="T24" s="404"/>
      <c r="U24" s="404"/>
      <c r="V24" s="405"/>
      <c r="W24" s="469"/>
      <c r="X24" s="460"/>
      <c r="Y24" s="461"/>
      <c r="Z24" s="400" t="s">
        <v>
169</v>
      </c>
      <c r="AA24" s="401"/>
      <c r="AB24" s="401"/>
      <c r="AC24" s="401"/>
      <c r="AD24" s="401"/>
      <c r="AE24" s="401"/>
      <c r="AF24" s="401"/>
      <c r="AG24" s="402"/>
      <c r="AH24" s="403">
        <v>
334</v>
      </c>
      <c r="AI24" s="404"/>
      <c r="AJ24" s="404"/>
      <c r="AK24" s="404"/>
      <c r="AL24" s="405"/>
      <c r="AM24" s="403">
        <v>
1069134</v>
      </c>
      <c r="AN24" s="404"/>
      <c r="AO24" s="404"/>
      <c r="AP24" s="404"/>
      <c r="AQ24" s="404"/>
      <c r="AR24" s="405"/>
      <c r="AS24" s="403">
        <v>
3201</v>
      </c>
      <c r="AT24" s="404"/>
      <c r="AU24" s="404"/>
      <c r="AV24" s="404"/>
      <c r="AW24" s="404"/>
      <c r="AX24" s="406"/>
      <c r="AY24" s="394" t="s">
        <v>
170</v>
      </c>
      <c r="AZ24" s="395"/>
      <c r="BA24" s="395"/>
      <c r="BB24" s="395"/>
      <c r="BC24" s="395"/>
      <c r="BD24" s="395"/>
      <c r="BE24" s="395"/>
      <c r="BF24" s="395"/>
      <c r="BG24" s="395"/>
      <c r="BH24" s="395"/>
      <c r="BI24" s="395"/>
      <c r="BJ24" s="395"/>
      <c r="BK24" s="395"/>
      <c r="BL24" s="395"/>
      <c r="BM24" s="396"/>
      <c r="BN24" s="427">
        <v>
7068975</v>
      </c>
      <c r="BO24" s="428"/>
      <c r="BP24" s="428"/>
      <c r="BQ24" s="428"/>
      <c r="BR24" s="428"/>
      <c r="BS24" s="428"/>
      <c r="BT24" s="428"/>
      <c r="BU24" s="429"/>
      <c r="BV24" s="427">
        <v>
7161361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
171</v>
      </c>
      <c r="F25" s="401"/>
      <c r="G25" s="401"/>
      <c r="H25" s="401"/>
      <c r="I25" s="401"/>
      <c r="J25" s="401"/>
      <c r="K25" s="402"/>
      <c r="L25" s="403">
        <v>
1</v>
      </c>
      <c r="M25" s="404"/>
      <c r="N25" s="404"/>
      <c r="O25" s="404"/>
      <c r="P25" s="405"/>
      <c r="Q25" s="403">
        <v>
6885</v>
      </c>
      <c r="R25" s="404"/>
      <c r="S25" s="404"/>
      <c r="T25" s="404"/>
      <c r="U25" s="404"/>
      <c r="V25" s="405"/>
      <c r="W25" s="469"/>
      <c r="X25" s="460"/>
      <c r="Y25" s="461"/>
      <c r="Z25" s="400" t="s">
        <v>
172</v>
      </c>
      <c r="AA25" s="401"/>
      <c r="AB25" s="401"/>
      <c r="AC25" s="401"/>
      <c r="AD25" s="401"/>
      <c r="AE25" s="401"/>
      <c r="AF25" s="401"/>
      <c r="AG25" s="402"/>
      <c r="AH25" s="403" t="s">
        <v>
136</v>
      </c>
      <c r="AI25" s="404"/>
      <c r="AJ25" s="404"/>
      <c r="AK25" s="404"/>
      <c r="AL25" s="405"/>
      <c r="AM25" s="403" t="s">
        <v>
136</v>
      </c>
      <c r="AN25" s="404"/>
      <c r="AO25" s="404"/>
      <c r="AP25" s="404"/>
      <c r="AQ25" s="404"/>
      <c r="AR25" s="405"/>
      <c r="AS25" s="403" t="s">
        <v>
136</v>
      </c>
      <c r="AT25" s="404"/>
      <c r="AU25" s="404"/>
      <c r="AV25" s="404"/>
      <c r="AW25" s="404"/>
      <c r="AX25" s="406"/>
      <c r="AY25" s="419" t="s">
        <v>
173</v>
      </c>
      <c r="AZ25" s="420"/>
      <c r="BA25" s="420"/>
      <c r="BB25" s="420"/>
      <c r="BC25" s="420"/>
      <c r="BD25" s="420"/>
      <c r="BE25" s="420"/>
      <c r="BF25" s="420"/>
      <c r="BG25" s="420"/>
      <c r="BH25" s="420"/>
      <c r="BI25" s="420"/>
      <c r="BJ25" s="420"/>
      <c r="BK25" s="420"/>
      <c r="BL25" s="420"/>
      <c r="BM25" s="421"/>
      <c r="BN25" s="422">
        <v>
2808142</v>
      </c>
      <c r="BO25" s="423"/>
      <c r="BP25" s="423"/>
      <c r="BQ25" s="423"/>
      <c r="BR25" s="423"/>
      <c r="BS25" s="423"/>
      <c r="BT25" s="423"/>
      <c r="BU25" s="424"/>
      <c r="BV25" s="422">
        <v>
4991547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
174</v>
      </c>
      <c r="F26" s="401"/>
      <c r="G26" s="401"/>
      <c r="H26" s="401"/>
      <c r="I26" s="401"/>
      <c r="J26" s="401"/>
      <c r="K26" s="402"/>
      <c r="L26" s="403">
        <v>
1</v>
      </c>
      <c r="M26" s="404"/>
      <c r="N26" s="404"/>
      <c r="O26" s="404"/>
      <c r="P26" s="405"/>
      <c r="Q26" s="403">
        <v>
6435</v>
      </c>
      <c r="R26" s="404"/>
      <c r="S26" s="404"/>
      <c r="T26" s="404"/>
      <c r="U26" s="404"/>
      <c r="V26" s="405"/>
      <c r="W26" s="469"/>
      <c r="X26" s="460"/>
      <c r="Y26" s="461"/>
      <c r="Z26" s="400" t="s">
        <v>
175</v>
      </c>
      <c r="AA26" s="482"/>
      <c r="AB26" s="482"/>
      <c r="AC26" s="482"/>
      <c r="AD26" s="482"/>
      <c r="AE26" s="482"/>
      <c r="AF26" s="482"/>
      <c r="AG26" s="483"/>
      <c r="AH26" s="403">
        <v>
8</v>
      </c>
      <c r="AI26" s="404"/>
      <c r="AJ26" s="404"/>
      <c r="AK26" s="404"/>
      <c r="AL26" s="405"/>
      <c r="AM26" s="403">
        <v>
26488</v>
      </c>
      <c r="AN26" s="404"/>
      <c r="AO26" s="404"/>
      <c r="AP26" s="404"/>
      <c r="AQ26" s="404"/>
      <c r="AR26" s="405"/>
      <c r="AS26" s="403">
        <v>
3311</v>
      </c>
      <c r="AT26" s="404"/>
      <c r="AU26" s="404"/>
      <c r="AV26" s="404"/>
      <c r="AW26" s="404"/>
      <c r="AX26" s="406"/>
      <c r="AY26" s="436" t="s">
        <v>
176</v>
      </c>
      <c r="AZ26" s="437"/>
      <c r="BA26" s="437"/>
      <c r="BB26" s="437"/>
      <c r="BC26" s="437"/>
      <c r="BD26" s="437"/>
      <c r="BE26" s="437"/>
      <c r="BF26" s="437"/>
      <c r="BG26" s="437"/>
      <c r="BH26" s="437"/>
      <c r="BI26" s="437"/>
      <c r="BJ26" s="437"/>
      <c r="BK26" s="437"/>
      <c r="BL26" s="437"/>
      <c r="BM26" s="438"/>
      <c r="BN26" s="427" t="s">
        <v>
136</v>
      </c>
      <c r="BO26" s="428"/>
      <c r="BP26" s="428"/>
      <c r="BQ26" s="428"/>
      <c r="BR26" s="428"/>
      <c r="BS26" s="428"/>
      <c r="BT26" s="428"/>
      <c r="BU26" s="429"/>
      <c r="BV26" s="427" t="s">
        <v>
136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
177</v>
      </c>
      <c r="F27" s="401"/>
      <c r="G27" s="401"/>
      <c r="H27" s="401"/>
      <c r="I27" s="401"/>
      <c r="J27" s="401"/>
      <c r="K27" s="402"/>
      <c r="L27" s="403">
        <v>
1</v>
      </c>
      <c r="M27" s="404"/>
      <c r="N27" s="404"/>
      <c r="O27" s="404"/>
      <c r="P27" s="405"/>
      <c r="Q27" s="403">
        <v>
5200</v>
      </c>
      <c r="R27" s="404"/>
      <c r="S27" s="404"/>
      <c r="T27" s="404"/>
      <c r="U27" s="404"/>
      <c r="V27" s="405"/>
      <c r="W27" s="469"/>
      <c r="X27" s="460"/>
      <c r="Y27" s="461"/>
      <c r="Z27" s="400" t="s">
        <v>
178</v>
      </c>
      <c r="AA27" s="401"/>
      <c r="AB27" s="401"/>
      <c r="AC27" s="401"/>
      <c r="AD27" s="401"/>
      <c r="AE27" s="401"/>
      <c r="AF27" s="401"/>
      <c r="AG27" s="402"/>
      <c r="AH27" s="403">
        <v>
2</v>
      </c>
      <c r="AI27" s="404"/>
      <c r="AJ27" s="404"/>
      <c r="AK27" s="404"/>
      <c r="AL27" s="405"/>
      <c r="AM27" s="403" t="s">
        <v>
179</v>
      </c>
      <c r="AN27" s="404"/>
      <c r="AO27" s="404"/>
      <c r="AP27" s="404"/>
      <c r="AQ27" s="404"/>
      <c r="AR27" s="405"/>
      <c r="AS27" s="403" t="s">
        <v>
179</v>
      </c>
      <c r="AT27" s="404"/>
      <c r="AU27" s="404"/>
      <c r="AV27" s="404"/>
      <c r="AW27" s="404"/>
      <c r="AX27" s="406"/>
      <c r="AY27" s="433" t="s">
        <v>
180</v>
      </c>
      <c r="AZ27" s="434"/>
      <c r="BA27" s="434"/>
      <c r="BB27" s="434"/>
      <c r="BC27" s="434"/>
      <c r="BD27" s="434"/>
      <c r="BE27" s="434"/>
      <c r="BF27" s="434"/>
      <c r="BG27" s="434"/>
      <c r="BH27" s="434"/>
      <c r="BI27" s="434"/>
      <c r="BJ27" s="434"/>
      <c r="BK27" s="434"/>
      <c r="BL27" s="434"/>
      <c r="BM27" s="435"/>
      <c r="BN27" s="430" t="s">
        <v>
136</v>
      </c>
      <c r="BO27" s="431"/>
      <c r="BP27" s="431"/>
      <c r="BQ27" s="431"/>
      <c r="BR27" s="431"/>
      <c r="BS27" s="431"/>
      <c r="BT27" s="431"/>
      <c r="BU27" s="432"/>
      <c r="BV27" s="430" t="s">
        <v>
136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
181</v>
      </c>
      <c r="F28" s="401"/>
      <c r="G28" s="401"/>
      <c r="H28" s="401"/>
      <c r="I28" s="401"/>
      <c r="J28" s="401"/>
      <c r="K28" s="402"/>
      <c r="L28" s="403">
        <v>
1</v>
      </c>
      <c r="M28" s="404"/>
      <c r="N28" s="404"/>
      <c r="O28" s="404"/>
      <c r="P28" s="405"/>
      <c r="Q28" s="403">
        <v>
4500</v>
      </c>
      <c r="R28" s="404"/>
      <c r="S28" s="404"/>
      <c r="T28" s="404"/>
      <c r="U28" s="404"/>
      <c r="V28" s="405"/>
      <c r="W28" s="469"/>
      <c r="X28" s="460"/>
      <c r="Y28" s="461"/>
      <c r="Z28" s="400" t="s">
        <v>
182</v>
      </c>
      <c r="AA28" s="401"/>
      <c r="AB28" s="401"/>
      <c r="AC28" s="401"/>
      <c r="AD28" s="401"/>
      <c r="AE28" s="401"/>
      <c r="AF28" s="401"/>
      <c r="AG28" s="402"/>
      <c r="AH28" s="403" t="s">
        <v>
136</v>
      </c>
      <c r="AI28" s="404"/>
      <c r="AJ28" s="404"/>
      <c r="AK28" s="404"/>
      <c r="AL28" s="405"/>
      <c r="AM28" s="403" t="s">
        <v>
136</v>
      </c>
      <c r="AN28" s="404"/>
      <c r="AO28" s="404"/>
      <c r="AP28" s="404"/>
      <c r="AQ28" s="404"/>
      <c r="AR28" s="405"/>
      <c r="AS28" s="403" t="s">
        <v>
136</v>
      </c>
      <c r="AT28" s="404"/>
      <c r="AU28" s="404"/>
      <c r="AV28" s="404"/>
      <c r="AW28" s="404"/>
      <c r="AX28" s="406"/>
      <c r="AY28" s="410" t="s">
        <v>
183</v>
      </c>
      <c r="AZ28" s="411"/>
      <c r="BA28" s="411"/>
      <c r="BB28" s="412"/>
      <c r="BC28" s="419" t="s">
        <v>
48</v>
      </c>
      <c r="BD28" s="420"/>
      <c r="BE28" s="420"/>
      <c r="BF28" s="420"/>
      <c r="BG28" s="420"/>
      <c r="BH28" s="420"/>
      <c r="BI28" s="420"/>
      <c r="BJ28" s="420"/>
      <c r="BK28" s="420"/>
      <c r="BL28" s="420"/>
      <c r="BM28" s="421"/>
      <c r="BN28" s="422">
        <v>
1263807</v>
      </c>
      <c r="BO28" s="423"/>
      <c r="BP28" s="423"/>
      <c r="BQ28" s="423"/>
      <c r="BR28" s="423"/>
      <c r="BS28" s="423"/>
      <c r="BT28" s="423"/>
      <c r="BU28" s="424"/>
      <c r="BV28" s="422">
        <v>
891324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
184</v>
      </c>
      <c r="F29" s="401"/>
      <c r="G29" s="401"/>
      <c r="H29" s="401"/>
      <c r="I29" s="401"/>
      <c r="J29" s="401"/>
      <c r="K29" s="402"/>
      <c r="L29" s="403">
        <v>
16</v>
      </c>
      <c r="M29" s="404"/>
      <c r="N29" s="404"/>
      <c r="O29" s="404"/>
      <c r="P29" s="405"/>
      <c r="Q29" s="403">
        <v>
4300</v>
      </c>
      <c r="R29" s="404"/>
      <c r="S29" s="404"/>
      <c r="T29" s="404"/>
      <c r="U29" s="404"/>
      <c r="V29" s="405"/>
      <c r="W29" s="470"/>
      <c r="X29" s="471"/>
      <c r="Y29" s="472"/>
      <c r="Z29" s="400" t="s">
        <v>
185</v>
      </c>
      <c r="AA29" s="401"/>
      <c r="AB29" s="401"/>
      <c r="AC29" s="401"/>
      <c r="AD29" s="401"/>
      <c r="AE29" s="401"/>
      <c r="AF29" s="401"/>
      <c r="AG29" s="402"/>
      <c r="AH29" s="403">
        <v>
336</v>
      </c>
      <c r="AI29" s="404"/>
      <c r="AJ29" s="404"/>
      <c r="AK29" s="404"/>
      <c r="AL29" s="405"/>
      <c r="AM29" s="403">
        <v>
1078576</v>
      </c>
      <c r="AN29" s="404"/>
      <c r="AO29" s="404"/>
      <c r="AP29" s="404"/>
      <c r="AQ29" s="404"/>
      <c r="AR29" s="405"/>
      <c r="AS29" s="403">
        <v>
3210</v>
      </c>
      <c r="AT29" s="404"/>
      <c r="AU29" s="404"/>
      <c r="AV29" s="404"/>
      <c r="AW29" s="404"/>
      <c r="AX29" s="406"/>
      <c r="AY29" s="413"/>
      <c r="AZ29" s="414"/>
      <c r="BA29" s="414"/>
      <c r="BB29" s="415"/>
      <c r="BC29" s="407" t="s">
        <v>
186</v>
      </c>
      <c r="BD29" s="408"/>
      <c r="BE29" s="408"/>
      <c r="BF29" s="408"/>
      <c r="BG29" s="408"/>
      <c r="BH29" s="408"/>
      <c r="BI29" s="408"/>
      <c r="BJ29" s="408"/>
      <c r="BK29" s="408"/>
      <c r="BL29" s="408"/>
      <c r="BM29" s="409"/>
      <c r="BN29" s="427">
        <v>
2184</v>
      </c>
      <c r="BO29" s="428"/>
      <c r="BP29" s="428"/>
      <c r="BQ29" s="428"/>
      <c r="BR29" s="428"/>
      <c r="BS29" s="428"/>
      <c r="BT29" s="428"/>
      <c r="BU29" s="429"/>
      <c r="BV29" s="427">
        <v>
2182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
187</v>
      </c>
      <c r="X30" s="480"/>
      <c r="Y30" s="480"/>
      <c r="Z30" s="480"/>
      <c r="AA30" s="480"/>
      <c r="AB30" s="480"/>
      <c r="AC30" s="480"/>
      <c r="AD30" s="480"/>
      <c r="AE30" s="480"/>
      <c r="AF30" s="480"/>
      <c r="AG30" s="481"/>
      <c r="AH30" s="391">
        <v>
101.3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
50</v>
      </c>
      <c r="BD30" s="395"/>
      <c r="BE30" s="395"/>
      <c r="BF30" s="395"/>
      <c r="BG30" s="395"/>
      <c r="BH30" s="395"/>
      <c r="BI30" s="395"/>
      <c r="BJ30" s="395"/>
      <c r="BK30" s="395"/>
      <c r="BL30" s="395"/>
      <c r="BM30" s="396"/>
      <c r="BN30" s="430">
        <v>
1471942</v>
      </c>
      <c r="BO30" s="431"/>
      <c r="BP30" s="431"/>
      <c r="BQ30" s="431"/>
      <c r="BR30" s="431"/>
      <c r="BS30" s="431"/>
      <c r="BT30" s="431"/>
      <c r="BU30" s="432"/>
      <c r="BV30" s="430">
        <v>
2166833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
188</v>
      </c>
      <c r="D32" s="213"/>
      <c r="E32" s="213"/>
      <c r="F32" s="210"/>
      <c r="G32" s="210"/>
      <c r="H32" s="210"/>
      <c r="I32" s="210"/>
      <c r="J32" s="210"/>
      <c r="K32" s="210"/>
      <c r="L32" s="210"/>
      <c r="M32" s="210"/>
      <c r="N32" s="210"/>
      <c r="O32" s="210"/>
      <c r="P32" s="210"/>
      <c r="Q32" s="210"/>
      <c r="R32" s="210"/>
      <c r="S32" s="210"/>
      <c r="T32" s="210"/>
      <c r="U32" s="210" t="s">
        <v>
189</v>
      </c>
      <c r="V32" s="210"/>
      <c r="W32" s="210"/>
      <c r="X32" s="210"/>
      <c r="Y32" s="210"/>
      <c r="Z32" s="210"/>
      <c r="AA32" s="210"/>
      <c r="AB32" s="210"/>
      <c r="AC32" s="210"/>
      <c r="AD32" s="210"/>
      <c r="AE32" s="210"/>
      <c r="AF32" s="210"/>
      <c r="AG32" s="210"/>
      <c r="AH32" s="210"/>
      <c r="AI32" s="210"/>
      <c r="AJ32" s="210"/>
      <c r="AK32" s="210"/>
      <c r="AL32" s="210"/>
      <c r="AM32" s="214" t="s">
        <v>
190</v>
      </c>
      <c r="AN32" s="210"/>
      <c r="AO32" s="210"/>
      <c r="AP32" s="210"/>
      <c r="AQ32" s="210"/>
      <c r="AR32" s="210"/>
      <c r="AS32" s="214"/>
      <c r="AT32" s="214"/>
      <c r="AU32" s="214"/>
      <c r="AV32" s="214"/>
      <c r="AW32" s="214"/>
      <c r="AX32" s="214"/>
      <c r="AY32" s="214"/>
      <c r="AZ32" s="214"/>
      <c r="BA32" s="214"/>
      <c r="BB32" s="210"/>
      <c r="BC32" s="214"/>
      <c r="BD32" s="210"/>
      <c r="BE32" s="214" t="s">
        <v>
191</v>
      </c>
      <c r="BF32" s="210"/>
      <c r="BG32" s="210"/>
      <c r="BH32" s="210"/>
      <c r="BI32" s="210"/>
      <c r="BJ32" s="214"/>
      <c r="BK32" s="214"/>
      <c r="BL32" s="214"/>
      <c r="BM32" s="214"/>
      <c r="BN32" s="214"/>
      <c r="BO32" s="214"/>
      <c r="BP32" s="214"/>
      <c r="BQ32" s="214"/>
      <c r="BR32" s="210"/>
      <c r="BS32" s="210"/>
      <c r="BT32" s="210"/>
      <c r="BU32" s="210"/>
      <c r="BV32" s="210"/>
      <c r="BW32" s="210" t="s">
        <v>
192</v>
      </c>
      <c r="BX32" s="210"/>
      <c r="BY32" s="210"/>
      <c r="BZ32" s="210"/>
      <c r="CA32" s="210"/>
      <c r="CB32" s="214"/>
      <c r="CC32" s="214"/>
      <c r="CD32" s="214"/>
      <c r="CE32" s="214"/>
      <c r="CF32" s="214"/>
      <c r="CG32" s="214"/>
      <c r="CH32" s="214"/>
      <c r="CI32" s="214"/>
      <c r="CJ32" s="214"/>
      <c r="CK32" s="214"/>
      <c r="CL32" s="214"/>
      <c r="CM32" s="214"/>
      <c r="CN32" s="214"/>
      <c r="CO32" s="214" t="s">
        <v>
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
194</v>
      </c>
      <c r="D33" s="390"/>
      <c r="E33" s="389" t="s">
        <v>
195</v>
      </c>
      <c r="F33" s="389"/>
      <c r="G33" s="389"/>
      <c r="H33" s="389"/>
      <c r="I33" s="389"/>
      <c r="J33" s="389"/>
      <c r="K33" s="389"/>
      <c r="L33" s="389"/>
      <c r="M33" s="389"/>
      <c r="N33" s="389"/>
      <c r="O33" s="389"/>
      <c r="P33" s="389"/>
      <c r="Q33" s="389"/>
      <c r="R33" s="389"/>
      <c r="S33" s="389"/>
      <c r="T33" s="215"/>
      <c r="U33" s="390" t="s">
        <v>
194</v>
      </c>
      <c r="V33" s="390"/>
      <c r="W33" s="389" t="s">
        <v>
195</v>
      </c>
      <c r="X33" s="389"/>
      <c r="Y33" s="389"/>
      <c r="Z33" s="389"/>
      <c r="AA33" s="389"/>
      <c r="AB33" s="389"/>
      <c r="AC33" s="389"/>
      <c r="AD33" s="389"/>
      <c r="AE33" s="389"/>
      <c r="AF33" s="389"/>
      <c r="AG33" s="389"/>
      <c r="AH33" s="389"/>
      <c r="AI33" s="389"/>
      <c r="AJ33" s="389"/>
      <c r="AK33" s="389"/>
      <c r="AL33" s="215"/>
      <c r="AM33" s="390" t="s">
        <v>
194</v>
      </c>
      <c r="AN33" s="390"/>
      <c r="AO33" s="389" t="s">
        <v>
195</v>
      </c>
      <c r="AP33" s="389"/>
      <c r="AQ33" s="389"/>
      <c r="AR33" s="389"/>
      <c r="AS33" s="389"/>
      <c r="AT33" s="389"/>
      <c r="AU33" s="389"/>
      <c r="AV33" s="389"/>
      <c r="AW33" s="389"/>
      <c r="AX33" s="389"/>
      <c r="AY33" s="389"/>
      <c r="AZ33" s="389"/>
      <c r="BA33" s="389"/>
      <c r="BB33" s="389"/>
      <c r="BC33" s="389"/>
      <c r="BD33" s="216"/>
      <c r="BE33" s="389" t="s">
        <v>
196</v>
      </c>
      <c r="BF33" s="389"/>
      <c r="BG33" s="389" t="s">
        <v>
197</v>
      </c>
      <c r="BH33" s="389"/>
      <c r="BI33" s="389"/>
      <c r="BJ33" s="389"/>
      <c r="BK33" s="389"/>
      <c r="BL33" s="389"/>
      <c r="BM33" s="389"/>
      <c r="BN33" s="389"/>
      <c r="BO33" s="389"/>
      <c r="BP33" s="389"/>
      <c r="BQ33" s="389"/>
      <c r="BR33" s="389"/>
      <c r="BS33" s="389"/>
      <c r="BT33" s="389"/>
      <c r="BU33" s="389"/>
      <c r="BV33" s="216"/>
      <c r="BW33" s="390" t="s">
        <v>
196</v>
      </c>
      <c r="BX33" s="390"/>
      <c r="BY33" s="389" t="s">
        <v>
198</v>
      </c>
      <c r="BZ33" s="389"/>
      <c r="CA33" s="389"/>
      <c r="CB33" s="389"/>
      <c r="CC33" s="389"/>
      <c r="CD33" s="389"/>
      <c r="CE33" s="389"/>
      <c r="CF33" s="389"/>
      <c r="CG33" s="389"/>
      <c r="CH33" s="389"/>
      <c r="CI33" s="389"/>
      <c r="CJ33" s="389"/>
      <c r="CK33" s="389"/>
      <c r="CL33" s="389"/>
      <c r="CM33" s="389"/>
      <c r="CN33" s="215"/>
      <c r="CO33" s="390" t="s">
        <v>
194</v>
      </c>
      <c r="CP33" s="390"/>
      <c r="CQ33" s="389" t="s">
        <v>
199</v>
      </c>
      <c r="CR33" s="389"/>
      <c r="CS33" s="389"/>
      <c r="CT33" s="389"/>
      <c r="CU33" s="389"/>
      <c r="CV33" s="389"/>
      <c r="CW33" s="389"/>
      <c r="CX33" s="389"/>
      <c r="CY33" s="389"/>
      <c r="CZ33" s="389"/>
      <c r="DA33" s="389"/>
      <c r="DB33" s="389"/>
      <c r="DC33" s="389"/>
      <c r="DD33" s="389"/>
      <c r="DE33" s="389"/>
      <c r="DF33" s="215"/>
      <c r="DG33" s="388" t="s">
        <v>
200</v>
      </c>
      <c r="DH33" s="388"/>
      <c r="DI33" s="217"/>
      <c r="DJ33" s="185"/>
      <c r="DK33" s="185"/>
      <c r="DL33" s="185"/>
      <c r="DM33" s="185"/>
      <c r="DN33" s="185"/>
      <c r="DO33" s="185"/>
    </row>
    <row r="34" spans="1:119" ht="32.25" customHeight="1" x14ac:dyDescent="0.15">
      <c r="A34" s="186"/>
      <c r="B34" s="212"/>
      <c r="C34" s="386">
        <f>
IF(E34="","",1)</f>
        <v>
1</v>
      </c>
      <c r="D34" s="386"/>
      <c r="E34" s="385" t="str">
        <f>
IF('各会計、関係団体の財政状況及び健全化判断比率'!B7="","",'各会計、関係団体の財政状況及び健全化判断比率'!B7)</f>
        <v>
一般会計</v>
      </c>
      <c r="F34" s="385"/>
      <c r="G34" s="385"/>
      <c r="H34" s="385"/>
      <c r="I34" s="385"/>
      <c r="J34" s="385"/>
      <c r="K34" s="385"/>
      <c r="L34" s="385"/>
      <c r="M34" s="385"/>
      <c r="N34" s="385"/>
      <c r="O34" s="385"/>
      <c r="P34" s="385"/>
      <c r="Q34" s="385"/>
      <c r="R34" s="385"/>
      <c r="S34" s="385"/>
      <c r="T34" s="213"/>
      <c r="U34" s="386">
        <f>
IF(W34="","",MAX(C34:D43)+1)</f>
        <v>
3</v>
      </c>
      <c r="V34" s="386"/>
      <c r="W34" s="385" t="str">
        <f>
IF('各会計、関係団体の財政状況及び健全化判断比率'!B28="","",'各会計、関係団体の財政状況及び健全化判断比率'!B28)</f>
        <v>
羽村市国民健康保険事業会計</v>
      </c>
      <c r="X34" s="385"/>
      <c r="Y34" s="385"/>
      <c r="Z34" s="385"/>
      <c r="AA34" s="385"/>
      <c r="AB34" s="385"/>
      <c r="AC34" s="385"/>
      <c r="AD34" s="385"/>
      <c r="AE34" s="385"/>
      <c r="AF34" s="385"/>
      <c r="AG34" s="385"/>
      <c r="AH34" s="385"/>
      <c r="AI34" s="385"/>
      <c r="AJ34" s="385"/>
      <c r="AK34" s="385"/>
      <c r="AL34" s="213"/>
      <c r="AM34" s="386">
        <f>
IF(AO34="","",MAX(C34:D43,U34:V43)+1)</f>
        <v>
6</v>
      </c>
      <c r="AN34" s="386"/>
      <c r="AO34" s="385" t="str">
        <f>
IF('各会計、関係団体の財政状況及び健全化判断比率'!B31="","",'各会計、関係団体の財政状況及び健全化判断比率'!B31)</f>
        <v>
羽村市水道事業会計</v>
      </c>
      <c r="AP34" s="385"/>
      <c r="AQ34" s="385"/>
      <c r="AR34" s="385"/>
      <c r="AS34" s="385"/>
      <c r="AT34" s="385"/>
      <c r="AU34" s="385"/>
      <c r="AV34" s="385"/>
      <c r="AW34" s="385"/>
      <c r="AX34" s="385"/>
      <c r="AY34" s="385"/>
      <c r="AZ34" s="385"/>
      <c r="BA34" s="385"/>
      <c r="BB34" s="385"/>
      <c r="BC34" s="385"/>
      <c r="BD34" s="213"/>
      <c r="BE34" s="386">
        <f>
IF(BG34="","",MAX(C34:D43,U34:V43,AM34:AN43)+1)</f>
        <v>
7</v>
      </c>
      <c r="BF34" s="386"/>
      <c r="BG34" s="385" t="str">
        <f>
IF('各会計、関係団体の財政状況及び健全化判断比率'!B32="","",'各会計、関係団体の財政状況及び健全化判断比率'!B32)</f>
        <v>
羽村市下水道事業会計</v>
      </c>
      <c r="BH34" s="385"/>
      <c r="BI34" s="385"/>
      <c r="BJ34" s="385"/>
      <c r="BK34" s="385"/>
      <c r="BL34" s="385"/>
      <c r="BM34" s="385"/>
      <c r="BN34" s="385"/>
      <c r="BO34" s="385"/>
      <c r="BP34" s="385"/>
      <c r="BQ34" s="385"/>
      <c r="BR34" s="385"/>
      <c r="BS34" s="385"/>
      <c r="BT34" s="385"/>
      <c r="BU34" s="385"/>
      <c r="BV34" s="213"/>
      <c r="BW34" s="386">
        <f>
IF(BY34="","",MAX(C34:D43,U34:V43,AM34:AN43,BE34:BF43)+1)</f>
        <v>
8</v>
      </c>
      <c r="BX34" s="386"/>
      <c r="BY34" s="385" t="str">
        <f>
IF('各会計、関係団体の財政状況及び健全化判断比率'!B68="","",'各会計、関係団体の財政状況及び健全化判断比率'!B68)</f>
        <v>
東京たま広域資源循環組合</v>
      </c>
      <c r="BZ34" s="385"/>
      <c r="CA34" s="385"/>
      <c r="CB34" s="385"/>
      <c r="CC34" s="385"/>
      <c r="CD34" s="385"/>
      <c r="CE34" s="385"/>
      <c r="CF34" s="385"/>
      <c r="CG34" s="385"/>
      <c r="CH34" s="385"/>
      <c r="CI34" s="385"/>
      <c r="CJ34" s="385"/>
      <c r="CK34" s="385"/>
      <c r="CL34" s="385"/>
      <c r="CM34" s="385"/>
      <c r="CN34" s="213"/>
      <c r="CO34" s="386">
        <f>
IF(CQ34="","",MAX(C34:D43,U34:V43,AM34:AN43,BE34:BF43,BW34:BX43)+1)</f>
        <v>
18</v>
      </c>
      <c r="CP34" s="386"/>
      <c r="CQ34" s="385" t="str">
        <f>
IF('各会計、関係団体の財政状況及び健全化判断比率'!BS7="","",'各会計、関係団体の財政状況及び健全化判断比率'!BS7)</f>
        <v>
コナモーレ</v>
      </c>
      <c r="CR34" s="385"/>
      <c r="CS34" s="385"/>
      <c r="CT34" s="385"/>
      <c r="CU34" s="385"/>
      <c r="CV34" s="385"/>
      <c r="CW34" s="385"/>
      <c r="CX34" s="385"/>
      <c r="CY34" s="385"/>
      <c r="CZ34" s="385"/>
      <c r="DA34" s="385"/>
      <c r="DB34" s="385"/>
      <c r="DC34" s="385"/>
      <c r="DD34" s="385"/>
      <c r="DE34" s="385"/>
      <c r="DF34" s="210"/>
      <c r="DG34" s="387" t="str">
        <f>
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
IF(E35="","",C34+1)</f>
        <v>
2</v>
      </c>
      <c r="D35" s="386"/>
      <c r="E35" s="385" t="str">
        <f>
IF('各会計、関係団体の財政状況及び健全化判断比率'!B8="","",'各会計、関係団体の財政状況及び健全化判断比率'!B8)</f>
        <v>
羽村市福生都市計画事業羽村駅西口土地区画整理事業会計</v>
      </c>
      <c r="F35" s="385"/>
      <c r="G35" s="385"/>
      <c r="H35" s="385"/>
      <c r="I35" s="385"/>
      <c r="J35" s="385"/>
      <c r="K35" s="385"/>
      <c r="L35" s="385"/>
      <c r="M35" s="385"/>
      <c r="N35" s="385"/>
      <c r="O35" s="385"/>
      <c r="P35" s="385"/>
      <c r="Q35" s="385"/>
      <c r="R35" s="385"/>
      <c r="S35" s="385"/>
      <c r="T35" s="213"/>
      <c r="U35" s="386">
        <f>
IF(W35="","",U34+1)</f>
        <v>
4</v>
      </c>
      <c r="V35" s="386"/>
      <c r="W35" s="385" t="str">
        <f>
IF('各会計、関係団体の財政状況及び健全化判断比率'!B29="","",'各会計、関係団体の財政状況及び健全化判断比率'!B29)</f>
        <v>
羽村市介護保険事業会計</v>
      </c>
      <c r="X35" s="385"/>
      <c r="Y35" s="385"/>
      <c r="Z35" s="385"/>
      <c r="AA35" s="385"/>
      <c r="AB35" s="385"/>
      <c r="AC35" s="385"/>
      <c r="AD35" s="385"/>
      <c r="AE35" s="385"/>
      <c r="AF35" s="385"/>
      <c r="AG35" s="385"/>
      <c r="AH35" s="385"/>
      <c r="AI35" s="385"/>
      <c r="AJ35" s="385"/>
      <c r="AK35" s="385"/>
      <c r="AL35" s="213"/>
      <c r="AM35" s="386" t="str">
        <f t="shared" ref="AM35:AM43" si="0">
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
IF(BG35="","",BE34+1)</f>
        <v/>
      </c>
      <c r="BF35" s="386"/>
      <c r="BG35" s="385"/>
      <c r="BH35" s="385"/>
      <c r="BI35" s="385"/>
      <c r="BJ35" s="385"/>
      <c r="BK35" s="385"/>
      <c r="BL35" s="385"/>
      <c r="BM35" s="385"/>
      <c r="BN35" s="385"/>
      <c r="BO35" s="385"/>
      <c r="BP35" s="385"/>
      <c r="BQ35" s="385"/>
      <c r="BR35" s="385"/>
      <c r="BS35" s="385"/>
      <c r="BT35" s="385"/>
      <c r="BU35" s="385"/>
      <c r="BV35" s="213"/>
      <c r="BW35" s="386">
        <f t="shared" ref="BW35:BW43" si="2">
IF(BY35="","",BW34+1)</f>
        <v>
9</v>
      </c>
      <c r="BX35" s="386"/>
      <c r="BY35" s="385" t="str">
        <f>
IF('各会計、関係団体の財政状況及び健全化判断比率'!B69="","",'各会計、関係団体の財政状況及び健全化判断比率'!B69)</f>
        <v>
西多摩衛生組合</v>
      </c>
      <c r="BZ35" s="385"/>
      <c r="CA35" s="385"/>
      <c r="CB35" s="385"/>
      <c r="CC35" s="385"/>
      <c r="CD35" s="385"/>
      <c r="CE35" s="385"/>
      <c r="CF35" s="385"/>
      <c r="CG35" s="385"/>
      <c r="CH35" s="385"/>
      <c r="CI35" s="385"/>
      <c r="CJ35" s="385"/>
      <c r="CK35" s="385"/>
      <c r="CL35" s="385"/>
      <c r="CM35" s="385"/>
      <c r="CN35" s="213"/>
      <c r="CO35" s="386">
        <f t="shared" ref="CO35:CO43" si="3">
IF(CQ35="","",CO34+1)</f>
        <v>
19</v>
      </c>
      <c r="CP35" s="386"/>
      <c r="CQ35" s="385" t="str">
        <f>
IF('各会計、関係団体の財政状況及び健全化判断比率'!BS8="","",'各会計、関係団体の財政状況及び健全化判断比率'!BS8)</f>
        <v>
羽村市土地開発公社</v>
      </c>
      <c r="CR35" s="385"/>
      <c r="CS35" s="385"/>
      <c r="CT35" s="385"/>
      <c r="CU35" s="385"/>
      <c r="CV35" s="385"/>
      <c r="CW35" s="385"/>
      <c r="CX35" s="385"/>
      <c r="CY35" s="385"/>
      <c r="CZ35" s="385"/>
      <c r="DA35" s="385"/>
      <c r="DB35" s="385"/>
      <c r="DC35" s="385"/>
      <c r="DD35" s="385"/>
      <c r="DE35" s="385"/>
      <c r="DF35" s="210"/>
      <c r="DG35" s="387" t="str">
        <f>
IF('各会計、関係団体の財政状況及び健全化判断比率'!BR8="","",'各会計、関係団体の財政状況及び健全化判断比率'!BR8)</f>
        <v>
○</v>
      </c>
      <c r="DH35" s="387"/>
      <c r="DI35" s="217"/>
      <c r="DJ35" s="185"/>
      <c r="DK35" s="185"/>
      <c r="DL35" s="185"/>
      <c r="DM35" s="185"/>
      <c r="DN35" s="185"/>
      <c r="DO35" s="185"/>
    </row>
    <row r="36" spans="1:119" ht="32.25" customHeight="1" x14ac:dyDescent="0.15">
      <c r="A36" s="186"/>
      <c r="B36" s="212"/>
      <c r="C36" s="386" t="str">
        <f>
IF(E36="","",C35+1)</f>
        <v/>
      </c>
      <c r="D36" s="386"/>
      <c r="E36" s="385" t="str">
        <f>
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
IF(W36="","",U35+1)</f>
        <v>
5</v>
      </c>
      <c r="V36" s="386"/>
      <c r="W36" s="385" t="str">
        <f>
IF('各会計、関係団体の財政状況及び健全化判断比率'!B30="","",'各会計、関係団体の財政状況及び健全化判断比率'!B30)</f>
        <v>
羽村市後期高齢者医療会計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
10</v>
      </c>
      <c r="BX36" s="386"/>
      <c r="BY36" s="385" t="str">
        <f>
IF('各会計、関係団体の財政状況及び健全化判断比率'!B70="","",'各会計、関係団体の財政状況及び健全化判断比率'!B70)</f>
        <v>
瑞穂斎場組合</v>
      </c>
      <c r="BZ36" s="385"/>
      <c r="CA36" s="385"/>
      <c r="CB36" s="385"/>
      <c r="CC36" s="385"/>
      <c r="CD36" s="385"/>
      <c r="CE36" s="385"/>
      <c r="CF36" s="385"/>
      <c r="CG36" s="385"/>
      <c r="CH36" s="385"/>
      <c r="CI36" s="385"/>
      <c r="CJ36" s="385"/>
      <c r="CK36" s="385"/>
      <c r="CL36" s="385"/>
      <c r="CM36" s="385"/>
      <c r="CN36" s="213"/>
      <c r="CO36" s="386" t="str">
        <f t="shared" si="3"/>
        <v/>
      </c>
      <c r="CP36" s="386"/>
      <c r="CQ36" s="385" t="str">
        <f>
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
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
IF(E37="","",C36+1)</f>
        <v/>
      </c>
      <c r="D37" s="386"/>
      <c r="E37" s="385" t="str">
        <f>
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
11</v>
      </c>
      <c r="BX37" s="386"/>
      <c r="BY37" s="385" t="str">
        <f>
IF('各会計、関係団体の財政状況及び健全化判断比率'!B71="","",'各会計、関係団体の財政状況及び健全化判断比率'!B71)</f>
        <v>
羽村・瑞穂地区学校給食組合</v>
      </c>
      <c r="BZ37" s="385"/>
      <c r="CA37" s="385"/>
      <c r="CB37" s="385"/>
      <c r="CC37" s="385"/>
      <c r="CD37" s="385"/>
      <c r="CE37" s="385"/>
      <c r="CF37" s="385"/>
      <c r="CG37" s="385"/>
      <c r="CH37" s="385"/>
      <c r="CI37" s="385"/>
      <c r="CJ37" s="385"/>
      <c r="CK37" s="385"/>
      <c r="CL37" s="385"/>
      <c r="CM37" s="385"/>
      <c r="CN37" s="213"/>
      <c r="CO37" s="386" t="str">
        <f t="shared" si="3"/>
        <v/>
      </c>
      <c r="CP37" s="386"/>
      <c r="CQ37" s="385" t="str">
        <f>
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
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
IF(E38="","",C37+1)</f>
        <v/>
      </c>
      <c r="D38" s="386"/>
      <c r="E38" s="385" t="str">
        <f>
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
12</v>
      </c>
      <c r="BX38" s="386"/>
      <c r="BY38" s="385" t="str">
        <f>
IF('各会計、関係団体の財政状況及び健全化判断比率'!B72="","",'各会計、関係団体の財政状況及び健全化判断比率'!B72)</f>
        <v>
東京市町村総合事務組合（一般会計）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
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
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
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
13</v>
      </c>
      <c r="BX39" s="386"/>
      <c r="BY39" s="385" t="str">
        <f>
IF('各会計、関係団体の財政状況及び健全化判断比率'!B73="","",'各会計、関係団体の財政状況及び健全化判断比率'!B73)</f>
        <v>
東京市町村総合事務組合（東京都市町村民交通災害共済事業特別会計）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
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
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
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
14</v>
      </c>
      <c r="BX40" s="386"/>
      <c r="BY40" s="385" t="str">
        <f>
IF('各会計、関係団体の財政状況及び健全化判断比率'!B74="","",'各会計、関係団体の財政状況及び健全化判断比率'!B74)</f>
        <v>
青梅、羽村地区工業用水道企業団</v>
      </c>
      <c r="BZ40" s="385"/>
      <c r="CA40" s="385"/>
      <c r="CB40" s="385"/>
      <c r="CC40" s="385"/>
      <c r="CD40" s="385"/>
      <c r="CE40" s="385"/>
      <c r="CF40" s="385"/>
      <c r="CG40" s="385"/>
      <c r="CH40" s="385"/>
      <c r="CI40" s="385"/>
      <c r="CJ40" s="385"/>
      <c r="CK40" s="385"/>
      <c r="CL40" s="385"/>
      <c r="CM40" s="385"/>
      <c r="CN40" s="213"/>
      <c r="CO40" s="386" t="str">
        <f t="shared" si="3"/>
        <v/>
      </c>
      <c r="CP40" s="386"/>
      <c r="CQ40" s="385" t="str">
        <f>
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
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
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
15</v>
      </c>
      <c r="BX41" s="386"/>
      <c r="BY41" s="385" t="str">
        <f>
IF('各会計、関係団体の財政状況及び健全化判断比率'!B75="","",'各会計、関係団体の財政状況及び健全化判断比率'!B75)</f>
        <v>
福生病院組合</v>
      </c>
      <c r="BZ41" s="385"/>
      <c r="CA41" s="385"/>
      <c r="CB41" s="385"/>
      <c r="CC41" s="385"/>
      <c r="CD41" s="385"/>
      <c r="CE41" s="385"/>
      <c r="CF41" s="385"/>
      <c r="CG41" s="385"/>
      <c r="CH41" s="385"/>
      <c r="CI41" s="385"/>
      <c r="CJ41" s="385"/>
      <c r="CK41" s="385"/>
      <c r="CL41" s="385"/>
      <c r="CM41" s="385"/>
      <c r="CN41" s="213"/>
      <c r="CO41" s="386" t="str">
        <f t="shared" si="3"/>
        <v/>
      </c>
      <c r="CP41" s="386"/>
      <c r="CQ41" s="385" t="str">
        <f>
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
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
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
16</v>
      </c>
      <c r="BX42" s="386"/>
      <c r="BY42" s="385" t="str">
        <f>
IF('各会計、関係団体の財政状況及び健全化判断比率'!B76="","",'各会計、関係団体の財政状況及び健全化判断比率'!B76)</f>
        <v>
東京都市町村議会議員公務災害補償等組合</v>
      </c>
      <c r="BZ42" s="385"/>
      <c r="CA42" s="385"/>
      <c r="CB42" s="385"/>
      <c r="CC42" s="385"/>
      <c r="CD42" s="385"/>
      <c r="CE42" s="385"/>
      <c r="CF42" s="385"/>
      <c r="CG42" s="385"/>
      <c r="CH42" s="385"/>
      <c r="CI42" s="385"/>
      <c r="CJ42" s="385"/>
      <c r="CK42" s="385"/>
      <c r="CL42" s="385"/>
      <c r="CM42" s="385"/>
      <c r="CN42" s="213"/>
      <c r="CO42" s="386" t="str">
        <f t="shared" si="3"/>
        <v/>
      </c>
      <c r="CP42" s="386"/>
      <c r="CQ42" s="385" t="str">
        <f>
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
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
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
17</v>
      </c>
      <c r="BX43" s="386"/>
      <c r="BY43" s="385" t="str">
        <f>
IF('各会計、関係団体の財政状況及び健全化判断比率'!B77="","",'各会計、関係団体の財政状況及び健全化判断比率'!B77)</f>
        <v>
東京都市町村職員退職手当組合</v>
      </c>
      <c r="BZ43" s="385"/>
      <c r="CA43" s="385"/>
      <c r="CB43" s="385"/>
      <c r="CC43" s="385"/>
      <c r="CD43" s="385"/>
      <c r="CE43" s="385"/>
      <c r="CF43" s="385"/>
      <c r="CG43" s="385"/>
      <c r="CH43" s="385"/>
      <c r="CI43" s="385"/>
      <c r="CJ43" s="385"/>
      <c r="CK43" s="385"/>
      <c r="CL43" s="385"/>
      <c r="CM43" s="385"/>
      <c r="CN43" s="213"/>
      <c r="CO43" s="386" t="str">
        <f t="shared" si="3"/>
        <v/>
      </c>
      <c r="CP43" s="386"/>
      <c r="CQ43" s="385" t="str">
        <f>
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
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
201</v>
      </c>
      <c r="C46" s="185"/>
      <c r="D46" s="185"/>
      <c r="E46" s="185" t="s">
        <v>
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
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
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
205</v>
      </c>
    </row>
    <row r="50" spans="5:5" x14ac:dyDescent="0.15">
      <c r="E50" s="187" t="s">
        <v>
206</v>
      </c>
    </row>
    <row r="51" spans="5:5" x14ac:dyDescent="0.15">
      <c r="E51" s="187" t="s">
        <v>
207</v>
      </c>
    </row>
    <row r="52" spans="5:5" x14ac:dyDescent="0.15">
      <c r="E52" s="187" t="s">
        <v>
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uyI6cCSG+lWXX08wIDyiqJsVFCJd1L4Lnu18gvVVKpRp/b9NB1hlaTI7WDGSnbaYcqu1e3EEpgkBHQJdJ7/oA==" saltValue="gqR8s6j9YoozGX28dXK/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556</v>
      </c>
      <c r="G33" s="29" t="s">
        <v>
557</v>
      </c>
      <c r="H33" s="29" t="s">
        <v>
558</v>
      </c>
      <c r="I33" s="29" t="s">
        <v>
559</v>
      </c>
      <c r="J33" s="30" t="s">
        <v>
560</v>
      </c>
      <c r="K33" s="22"/>
      <c r="L33" s="22"/>
      <c r="M33" s="22"/>
      <c r="N33" s="22"/>
      <c r="O33" s="22"/>
      <c r="P33" s="22"/>
    </row>
    <row r="34" spans="1:16" ht="39" customHeight="1" x14ac:dyDescent="0.15">
      <c r="A34" s="22"/>
      <c r="B34" s="31"/>
      <c r="C34" s="1206" t="s">
        <v>
564</v>
      </c>
      <c r="D34" s="1206"/>
      <c r="E34" s="1207"/>
      <c r="F34" s="32">
        <v>
5.28</v>
      </c>
      <c r="G34" s="33">
        <v>
5.56</v>
      </c>
      <c r="H34" s="33">
        <v>
3.82</v>
      </c>
      <c r="I34" s="33">
        <v>
4.7</v>
      </c>
      <c r="J34" s="34">
        <v>
4.3600000000000003</v>
      </c>
      <c r="K34" s="22"/>
      <c r="L34" s="22"/>
      <c r="M34" s="22"/>
      <c r="N34" s="22"/>
      <c r="O34" s="22"/>
      <c r="P34" s="22"/>
    </row>
    <row r="35" spans="1:16" ht="39" customHeight="1" x14ac:dyDescent="0.15">
      <c r="A35" s="22"/>
      <c r="B35" s="35"/>
      <c r="C35" s="1200" t="s">
        <v>
565</v>
      </c>
      <c r="D35" s="1201"/>
      <c r="E35" s="1202"/>
      <c r="F35" s="36">
        <v>
2.54</v>
      </c>
      <c r="G35" s="37">
        <v>
2.54</v>
      </c>
      <c r="H35" s="37">
        <v>
3.33</v>
      </c>
      <c r="I35" s="37">
        <v>
3.96</v>
      </c>
      <c r="J35" s="38">
        <v>
3.58</v>
      </c>
      <c r="K35" s="22"/>
      <c r="L35" s="22"/>
      <c r="M35" s="22"/>
      <c r="N35" s="22"/>
      <c r="O35" s="22"/>
      <c r="P35" s="22"/>
    </row>
    <row r="36" spans="1:16" ht="39" customHeight="1" x14ac:dyDescent="0.15">
      <c r="A36" s="22"/>
      <c r="B36" s="35"/>
      <c r="C36" s="1200" t="s">
        <v>
566</v>
      </c>
      <c r="D36" s="1201"/>
      <c r="E36" s="1202"/>
      <c r="F36" s="36">
        <v>
2.5099999999999998</v>
      </c>
      <c r="G36" s="37">
        <v>
2.5499999999999998</v>
      </c>
      <c r="H36" s="37">
        <v>
2.58</v>
      </c>
      <c r="I36" s="37">
        <v>
2.95</v>
      </c>
      <c r="J36" s="38">
        <v>
1.4</v>
      </c>
      <c r="K36" s="22"/>
      <c r="L36" s="22"/>
      <c r="M36" s="22"/>
      <c r="N36" s="22"/>
      <c r="O36" s="22"/>
      <c r="P36" s="22"/>
    </row>
    <row r="37" spans="1:16" ht="39" customHeight="1" x14ac:dyDescent="0.15">
      <c r="A37" s="22"/>
      <c r="B37" s="35"/>
      <c r="C37" s="1200" t="s">
        <v>
567</v>
      </c>
      <c r="D37" s="1201"/>
      <c r="E37" s="1202"/>
      <c r="F37" s="36">
        <v>
0.04</v>
      </c>
      <c r="G37" s="37">
        <v>
0.27</v>
      </c>
      <c r="H37" s="37">
        <v>
0.12</v>
      </c>
      <c r="I37" s="37">
        <v>
0.66</v>
      </c>
      <c r="J37" s="38">
        <v>
0.72</v>
      </c>
      <c r="K37" s="22"/>
      <c r="L37" s="22"/>
      <c r="M37" s="22"/>
      <c r="N37" s="22"/>
      <c r="O37" s="22"/>
      <c r="P37" s="22"/>
    </row>
    <row r="38" spans="1:16" ht="39" customHeight="1" x14ac:dyDescent="0.15">
      <c r="A38" s="22"/>
      <c r="B38" s="35"/>
      <c r="C38" s="1200" t="s">
        <v>
568</v>
      </c>
      <c r="D38" s="1201"/>
      <c r="E38" s="1202"/>
      <c r="F38" s="36">
        <v>
0.83</v>
      </c>
      <c r="G38" s="37">
        <v>
0.76</v>
      </c>
      <c r="H38" s="37">
        <v>
1.73</v>
      </c>
      <c r="I38" s="37">
        <v>
2.1</v>
      </c>
      <c r="J38" s="38">
        <v>
0.68</v>
      </c>
      <c r="K38" s="22"/>
      <c r="L38" s="22"/>
      <c r="M38" s="22"/>
      <c r="N38" s="22"/>
      <c r="O38" s="22"/>
      <c r="P38" s="22"/>
    </row>
    <row r="39" spans="1:16" ht="39" customHeight="1" x14ac:dyDescent="0.15">
      <c r="A39" s="22"/>
      <c r="B39" s="35"/>
      <c r="C39" s="1200" t="s">
        <v>
569</v>
      </c>
      <c r="D39" s="1201"/>
      <c r="E39" s="1202"/>
      <c r="F39" s="36">
        <v>
7.0000000000000007E-2</v>
      </c>
      <c r="G39" s="37">
        <v>
7.0000000000000007E-2</v>
      </c>
      <c r="H39" s="37">
        <v>
0.31</v>
      </c>
      <c r="I39" s="37">
        <v>
0.12</v>
      </c>
      <c r="J39" s="38">
        <v>
0.32</v>
      </c>
      <c r="K39" s="22"/>
      <c r="L39" s="22"/>
      <c r="M39" s="22"/>
      <c r="N39" s="22"/>
      <c r="O39" s="22"/>
      <c r="P39" s="22"/>
    </row>
    <row r="40" spans="1:16" ht="39" customHeight="1" x14ac:dyDescent="0.15">
      <c r="A40" s="22"/>
      <c r="B40" s="35"/>
      <c r="C40" s="1200" t="s">
        <v>
570</v>
      </c>
      <c r="D40" s="1201"/>
      <c r="E40" s="1202"/>
      <c r="F40" s="36">
        <v>
0.31</v>
      </c>
      <c r="G40" s="37">
        <v>
0.17</v>
      </c>
      <c r="H40" s="37">
        <v>
0.13</v>
      </c>
      <c r="I40" s="37">
        <v>
0.15</v>
      </c>
      <c r="J40" s="38">
        <v>
0.25</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
571</v>
      </c>
      <c r="D42" s="1201"/>
      <c r="E42" s="1202"/>
      <c r="F42" s="36" t="s">
        <v>
515</v>
      </c>
      <c r="G42" s="37" t="s">
        <v>
515</v>
      </c>
      <c r="H42" s="37" t="s">
        <v>
515</v>
      </c>
      <c r="I42" s="37" t="s">
        <v>
515</v>
      </c>
      <c r="J42" s="38" t="s">
        <v>
515</v>
      </c>
      <c r="K42" s="22"/>
      <c r="L42" s="22"/>
      <c r="M42" s="22"/>
      <c r="N42" s="22"/>
      <c r="O42" s="22"/>
      <c r="P42" s="22"/>
    </row>
    <row r="43" spans="1:16" ht="39" customHeight="1" thickBot="1" x14ac:dyDescent="0.2">
      <c r="A43" s="22"/>
      <c r="B43" s="40"/>
      <c r="C43" s="1203" t="s">
        <v>
572</v>
      </c>
      <c r="D43" s="1204"/>
      <c r="E43" s="1205"/>
      <c r="F43" s="41" t="s">
        <v>
515</v>
      </c>
      <c r="G43" s="42" t="s">
        <v>
515</v>
      </c>
      <c r="H43" s="42" t="s">
        <v>
515</v>
      </c>
      <c r="I43" s="42" t="s">
        <v>
515</v>
      </c>
      <c r="J43" s="43" t="s">
        <v>
515</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J8hJhe3PzNReA4MqkkusmBuYciD9JD/pdDe8jo8MPxmfq8Pv2xHUsB6l5DwCGbzxszTyMjOiyH3EwqbSfDpiw==" saltValue="neYxIrZ6XcPkhDUfDSa4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556</v>
      </c>
      <c r="L44" s="56" t="s">
        <v>
557</v>
      </c>
      <c r="M44" s="56" t="s">
        <v>
558</v>
      </c>
      <c r="N44" s="56" t="s">
        <v>
559</v>
      </c>
      <c r="O44" s="57" t="s">
        <v>
560</v>
      </c>
      <c r="P44" s="48"/>
      <c r="Q44" s="48"/>
      <c r="R44" s="48"/>
      <c r="S44" s="48"/>
      <c r="T44" s="48"/>
      <c r="U44" s="48"/>
    </row>
    <row r="45" spans="1:21" ht="30.75" customHeight="1" x14ac:dyDescent="0.15">
      <c r="A45" s="48"/>
      <c r="B45" s="1226" t="s">
        <v>
11</v>
      </c>
      <c r="C45" s="1227"/>
      <c r="D45" s="58"/>
      <c r="E45" s="1232" t="s">
        <v>
12</v>
      </c>
      <c r="F45" s="1232"/>
      <c r="G45" s="1232"/>
      <c r="H45" s="1232"/>
      <c r="I45" s="1232"/>
      <c r="J45" s="1233"/>
      <c r="K45" s="59">
        <v>
1235</v>
      </c>
      <c r="L45" s="60">
        <v>
1206</v>
      </c>
      <c r="M45" s="60">
        <v>
1193</v>
      </c>
      <c r="N45" s="60">
        <v>
1161</v>
      </c>
      <c r="O45" s="61">
        <v>
1123</v>
      </c>
      <c r="P45" s="48"/>
      <c r="Q45" s="48"/>
      <c r="R45" s="48"/>
      <c r="S45" s="48"/>
      <c r="T45" s="48"/>
      <c r="U45" s="48"/>
    </row>
    <row r="46" spans="1:21" ht="30.75" customHeight="1" x14ac:dyDescent="0.15">
      <c r="A46" s="48"/>
      <c r="B46" s="1228"/>
      <c r="C46" s="1229"/>
      <c r="D46" s="62"/>
      <c r="E46" s="1210" t="s">
        <v>
13</v>
      </c>
      <c r="F46" s="1210"/>
      <c r="G46" s="1210"/>
      <c r="H46" s="1210"/>
      <c r="I46" s="1210"/>
      <c r="J46" s="1211"/>
      <c r="K46" s="63" t="s">
        <v>
515</v>
      </c>
      <c r="L46" s="64" t="s">
        <v>
515</v>
      </c>
      <c r="M46" s="64" t="s">
        <v>
515</v>
      </c>
      <c r="N46" s="64" t="s">
        <v>
515</v>
      </c>
      <c r="O46" s="65" t="s">
        <v>
515</v>
      </c>
      <c r="P46" s="48"/>
      <c r="Q46" s="48"/>
      <c r="R46" s="48"/>
      <c r="S46" s="48"/>
      <c r="T46" s="48"/>
      <c r="U46" s="48"/>
    </row>
    <row r="47" spans="1:21" ht="30.75" customHeight="1" x14ac:dyDescent="0.15">
      <c r="A47" s="48"/>
      <c r="B47" s="1228"/>
      <c r="C47" s="1229"/>
      <c r="D47" s="62"/>
      <c r="E47" s="1210" t="s">
        <v>
14</v>
      </c>
      <c r="F47" s="1210"/>
      <c r="G47" s="1210"/>
      <c r="H47" s="1210"/>
      <c r="I47" s="1210"/>
      <c r="J47" s="1211"/>
      <c r="K47" s="63" t="s">
        <v>
515</v>
      </c>
      <c r="L47" s="64" t="s">
        <v>
515</v>
      </c>
      <c r="M47" s="64" t="s">
        <v>
515</v>
      </c>
      <c r="N47" s="64" t="s">
        <v>
515</v>
      </c>
      <c r="O47" s="65" t="s">
        <v>
515</v>
      </c>
      <c r="P47" s="48"/>
      <c r="Q47" s="48"/>
      <c r="R47" s="48"/>
      <c r="S47" s="48"/>
      <c r="T47" s="48"/>
      <c r="U47" s="48"/>
    </row>
    <row r="48" spans="1:21" ht="30.75" customHeight="1" x14ac:dyDescent="0.15">
      <c r="A48" s="48"/>
      <c r="B48" s="1228"/>
      <c r="C48" s="1229"/>
      <c r="D48" s="62"/>
      <c r="E48" s="1210" t="s">
        <v>
15</v>
      </c>
      <c r="F48" s="1210"/>
      <c r="G48" s="1210"/>
      <c r="H48" s="1210"/>
      <c r="I48" s="1210"/>
      <c r="J48" s="1211"/>
      <c r="K48" s="63">
        <v>
371</v>
      </c>
      <c r="L48" s="64">
        <v>
377</v>
      </c>
      <c r="M48" s="64">
        <v>
378</v>
      </c>
      <c r="N48" s="64">
        <v>
372</v>
      </c>
      <c r="O48" s="65">
        <v>
356</v>
      </c>
      <c r="P48" s="48"/>
      <c r="Q48" s="48"/>
      <c r="R48" s="48"/>
      <c r="S48" s="48"/>
      <c r="T48" s="48"/>
      <c r="U48" s="48"/>
    </row>
    <row r="49" spans="1:21" ht="30.75" customHeight="1" x14ac:dyDescent="0.15">
      <c r="A49" s="48"/>
      <c r="B49" s="1228"/>
      <c r="C49" s="1229"/>
      <c r="D49" s="62"/>
      <c r="E49" s="1210" t="s">
        <v>
16</v>
      </c>
      <c r="F49" s="1210"/>
      <c r="G49" s="1210"/>
      <c r="H49" s="1210"/>
      <c r="I49" s="1210"/>
      <c r="J49" s="1211"/>
      <c r="K49" s="63">
        <v>
163</v>
      </c>
      <c r="L49" s="64">
        <v>
169</v>
      </c>
      <c r="M49" s="64">
        <v>
177</v>
      </c>
      <c r="N49" s="64">
        <v>
179</v>
      </c>
      <c r="O49" s="65">
        <v>
183</v>
      </c>
      <c r="P49" s="48"/>
      <c r="Q49" s="48"/>
      <c r="R49" s="48"/>
      <c r="S49" s="48"/>
      <c r="T49" s="48"/>
      <c r="U49" s="48"/>
    </row>
    <row r="50" spans="1:21" ht="30.75" customHeight="1" x14ac:dyDescent="0.15">
      <c r="A50" s="48"/>
      <c r="B50" s="1228"/>
      <c r="C50" s="1229"/>
      <c r="D50" s="62"/>
      <c r="E50" s="1210" t="s">
        <v>
17</v>
      </c>
      <c r="F50" s="1210"/>
      <c r="G50" s="1210"/>
      <c r="H50" s="1210"/>
      <c r="I50" s="1210"/>
      <c r="J50" s="1211"/>
      <c r="K50" s="63">
        <v>
3</v>
      </c>
      <c r="L50" s="64">
        <v>
6</v>
      </c>
      <c r="M50" s="64">
        <v>
8</v>
      </c>
      <c r="N50" s="64">
        <v>
44</v>
      </c>
      <c r="O50" s="65">
        <v>
3</v>
      </c>
      <c r="P50" s="48"/>
      <c r="Q50" s="48"/>
      <c r="R50" s="48"/>
      <c r="S50" s="48"/>
      <c r="T50" s="48"/>
      <c r="U50" s="48"/>
    </row>
    <row r="51" spans="1:21" ht="30.75" customHeight="1" x14ac:dyDescent="0.15">
      <c r="A51" s="48"/>
      <c r="B51" s="1230"/>
      <c r="C51" s="1231"/>
      <c r="D51" s="66"/>
      <c r="E51" s="1210" t="s">
        <v>
18</v>
      </c>
      <c r="F51" s="1210"/>
      <c r="G51" s="1210"/>
      <c r="H51" s="1210"/>
      <c r="I51" s="1210"/>
      <c r="J51" s="1211"/>
      <c r="K51" s="63" t="s">
        <v>
515</v>
      </c>
      <c r="L51" s="64" t="s">
        <v>
515</v>
      </c>
      <c r="M51" s="64" t="s">
        <v>
515</v>
      </c>
      <c r="N51" s="64" t="s">
        <v>
515</v>
      </c>
      <c r="O51" s="65" t="s">
        <v>
515</v>
      </c>
      <c r="P51" s="48"/>
      <c r="Q51" s="48"/>
      <c r="R51" s="48"/>
      <c r="S51" s="48"/>
      <c r="T51" s="48"/>
      <c r="U51" s="48"/>
    </row>
    <row r="52" spans="1:21" ht="30.75" customHeight="1" x14ac:dyDescent="0.15">
      <c r="A52" s="48"/>
      <c r="B52" s="1208" t="s">
        <v>
19</v>
      </c>
      <c r="C52" s="1209"/>
      <c r="D52" s="66"/>
      <c r="E52" s="1210" t="s">
        <v>
20</v>
      </c>
      <c r="F52" s="1210"/>
      <c r="G52" s="1210"/>
      <c r="H52" s="1210"/>
      <c r="I52" s="1210"/>
      <c r="J52" s="1211"/>
      <c r="K52" s="63">
        <v>
1697</v>
      </c>
      <c r="L52" s="64">
        <v>
1594</v>
      </c>
      <c r="M52" s="64">
        <v>
1516</v>
      </c>
      <c r="N52" s="64">
        <v>
1508</v>
      </c>
      <c r="O52" s="65">
        <v>
1529</v>
      </c>
      <c r="P52" s="48"/>
      <c r="Q52" s="48"/>
      <c r="R52" s="48"/>
      <c r="S52" s="48"/>
      <c r="T52" s="48"/>
      <c r="U52" s="48"/>
    </row>
    <row r="53" spans="1:21" ht="30.75" customHeight="1" thickBot="1" x14ac:dyDescent="0.2">
      <c r="A53" s="48"/>
      <c r="B53" s="1212" t="s">
        <v>
21</v>
      </c>
      <c r="C53" s="1213"/>
      <c r="D53" s="67"/>
      <c r="E53" s="1214" t="s">
        <v>
22</v>
      </c>
      <c r="F53" s="1214"/>
      <c r="G53" s="1214"/>
      <c r="H53" s="1214"/>
      <c r="I53" s="1214"/>
      <c r="J53" s="1215"/>
      <c r="K53" s="68">
        <v>
75</v>
      </c>
      <c r="L53" s="69">
        <v>
164</v>
      </c>
      <c r="M53" s="69">
        <v>
240</v>
      </c>
      <c r="N53" s="69">
        <v>
248</v>
      </c>
      <c r="O53" s="70">
        <v>
136</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
2</v>
      </c>
      <c r="K56" s="79" t="s">
        <v>
573</v>
      </c>
      <c r="L56" s="80" t="s">
        <v>
574</v>
      </c>
      <c r="M56" s="80" t="s">
        <v>
575</v>
      </c>
      <c r="N56" s="80" t="s">
        <v>
576</v>
      </c>
      <c r="O56" s="81" t="s">
        <v>
577</v>
      </c>
      <c r="P56" s="48"/>
      <c r="Q56" s="48"/>
      <c r="R56" s="48"/>
      <c r="S56" s="48"/>
      <c r="T56" s="48"/>
      <c r="U56" s="48"/>
    </row>
    <row r="57" spans="1:21" ht="31.5" customHeight="1" x14ac:dyDescent="0.15">
      <c r="B57" s="1216" t="s">
        <v>
25</v>
      </c>
      <c r="C57" s="1217"/>
      <c r="D57" s="1220" t="s">
        <v>
26</v>
      </c>
      <c r="E57" s="1221"/>
      <c r="F57" s="1221"/>
      <c r="G57" s="1221"/>
      <c r="H57" s="1221"/>
      <c r="I57" s="1221"/>
      <c r="J57" s="1222"/>
      <c r="K57" s="82" t="s">
        <v>
515</v>
      </c>
      <c r="L57" s="83" t="s">
        <v>
515</v>
      </c>
      <c r="M57" s="83" t="s">
        <v>
515</v>
      </c>
      <c r="N57" s="83" t="s">
        <v>
515</v>
      </c>
      <c r="O57" s="84" t="s">
        <v>
515</v>
      </c>
    </row>
    <row r="58" spans="1:21" ht="31.5" customHeight="1" thickBot="1" x14ac:dyDescent="0.2">
      <c r="B58" s="1218"/>
      <c r="C58" s="1219"/>
      <c r="D58" s="1223" t="s">
        <v>
27</v>
      </c>
      <c r="E58" s="1224"/>
      <c r="F58" s="1224"/>
      <c r="G58" s="1224"/>
      <c r="H58" s="1224"/>
      <c r="I58" s="1224"/>
      <c r="J58" s="1225"/>
      <c r="K58" s="85" t="s">
        <v>
515</v>
      </c>
      <c r="L58" s="86" t="s">
        <v>
515</v>
      </c>
      <c r="M58" s="86" t="s">
        <v>
515</v>
      </c>
      <c r="N58" s="86" t="s">
        <v>
515</v>
      </c>
      <c r="O58" s="87" t="s">
        <v>
515</v>
      </c>
    </row>
    <row r="59" spans="1:21" ht="24" customHeight="1" x14ac:dyDescent="0.15">
      <c r="B59" s="88"/>
      <c r="C59" s="88"/>
      <c r="D59" s="89" t="s">
        <v>
28</v>
      </c>
      <c r="E59" s="90"/>
      <c r="F59" s="90"/>
      <c r="G59" s="90"/>
      <c r="H59" s="90"/>
      <c r="I59" s="90"/>
      <c r="J59" s="90"/>
      <c r="K59" s="90"/>
      <c r="L59" s="90"/>
      <c r="M59" s="90"/>
      <c r="N59" s="90"/>
      <c r="O59" s="90"/>
    </row>
    <row r="60" spans="1:21" ht="24" customHeight="1" x14ac:dyDescent="0.15">
      <c r="B60" s="91"/>
      <c r="C60" s="91"/>
      <c r="D60" s="89" t="s">
        <v>
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Ry1NrqXzhknIqjDfjtUsfZVAyxuhUSFHePerX1xH6qT9OTbT8okAWdJ1PQ9Lf8dUB+YOf+SZgIUA+5GsifwhQ==" saltValue="IXBds6uGDo7pJ70bvIrC9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
9</v>
      </c>
    </row>
    <row r="40" spans="2:13" ht="27.75" customHeight="1" thickBot="1" x14ac:dyDescent="0.2">
      <c r="B40" s="94" t="s">
        <v>
10</v>
      </c>
      <c r="C40" s="95"/>
      <c r="D40" s="95"/>
      <c r="E40" s="96"/>
      <c r="F40" s="96"/>
      <c r="G40" s="96"/>
      <c r="H40" s="97" t="s">
        <v>
2</v>
      </c>
      <c r="I40" s="98" t="s">
        <v>
556</v>
      </c>
      <c r="J40" s="99" t="s">
        <v>
557</v>
      </c>
      <c r="K40" s="99" t="s">
        <v>
558</v>
      </c>
      <c r="L40" s="99" t="s">
        <v>
559</v>
      </c>
      <c r="M40" s="100" t="s">
        <v>
560</v>
      </c>
    </row>
    <row r="41" spans="2:13" ht="27.75" customHeight="1" x14ac:dyDescent="0.15">
      <c r="B41" s="1246" t="s">
        <v>
30</v>
      </c>
      <c r="C41" s="1247"/>
      <c r="D41" s="101"/>
      <c r="E41" s="1248" t="s">
        <v>
31</v>
      </c>
      <c r="F41" s="1248"/>
      <c r="G41" s="1248"/>
      <c r="H41" s="1249"/>
      <c r="I41" s="102">
        <v>
11686</v>
      </c>
      <c r="J41" s="103">
        <v>
10794</v>
      </c>
      <c r="K41" s="103">
        <v>
10808</v>
      </c>
      <c r="L41" s="103">
        <v>
10327</v>
      </c>
      <c r="M41" s="104">
        <v>
10445</v>
      </c>
    </row>
    <row r="42" spans="2:13" ht="27.75" customHeight="1" x14ac:dyDescent="0.15">
      <c r="B42" s="1236"/>
      <c r="C42" s="1237"/>
      <c r="D42" s="105"/>
      <c r="E42" s="1240" t="s">
        <v>
32</v>
      </c>
      <c r="F42" s="1240"/>
      <c r="G42" s="1240"/>
      <c r="H42" s="1241"/>
      <c r="I42" s="106">
        <v>
1258</v>
      </c>
      <c r="J42" s="107">
        <v>
1430</v>
      </c>
      <c r="K42" s="107">
        <v>
1523</v>
      </c>
      <c r="L42" s="107">
        <v>
1191</v>
      </c>
      <c r="M42" s="108">
        <v>
1065</v>
      </c>
    </row>
    <row r="43" spans="2:13" ht="27.75" customHeight="1" x14ac:dyDescent="0.15">
      <c r="B43" s="1236"/>
      <c r="C43" s="1237"/>
      <c r="D43" s="105"/>
      <c r="E43" s="1240" t="s">
        <v>
33</v>
      </c>
      <c r="F43" s="1240"/>
      <c r="G43" s="1240"/>
      <c r="H43" s="1241"/>
      <c r="I43" s="106">
        <v>
3394</v>
      </c>
      <c r="J43" s="107">
        <v>
3403</v>
      </c>
      <c r="K43" s="107">
        <v>
3416</v>
      </c>
      <c r="L43" s="107">
        <v>
3397</v>
      </c>
      <c r="M43" s="108">
        <v>
3336</v>
      </c>
    </row>
    <row r="44" spans="2:13" ht="27.75" customHeight="1" x14ac:dyDescent="0.15">
      <c r="B44" s="1236"/>
      <c r="C44" s="1237"/>
      <c r="D44" s="105"/>
      <c r="E44" s="1240" t="s">
        <v>
34</v>
      </c>
      <c r="F44" s="1240"/>
      <c r="G44" s="1240"/>
      <c r="H44" s="1241"/>
      <c r="I44" s="106">
        <v>
2177</v>
      </c>
      <c r="J44" s="107">
        <v>
2238</v>
      </c>
      <c r="K44" s="107">
        <v>
2179</v>
      </c>
      <c r="L44" s="107">
        <v>
1931</v>
      </c>
      <c r="M44" s="108">
        <v>
1703</v>
      </c>
    </row>
    <row r="45" spans="2:13" ht="27.75" customHeight="1" x14ac:dyDescent="0.15">
      <c r="B45" s="1236"/>
      <c r="C45" s="1237"/>
      <c r="D45" s="105"/>
      <c r="E45" s="1240" t="s">
        <v>
35</v>
      </c>
      <c r="F45" s="1240"/>
      <c r="G45" s="1240"/>
      <c r="H45" s="1241"/>
      <c r="I45" s="106">
        <v>
1288</v>
      </c>
      <c r="J45" s="107">
        <v>
1206</v>
      </c>
      <c r="K45" s="107">
        <v>
1160</v>
      </c>
      <c r="L45" s="107">
        <v>
1316</v>
      </c>
      <c r="M45" s="108">
        <v>
1217</v>
      </c>
    </row>
    <row r="46" spans="2:13" ht="27.75" customHeight="1" x14ac:dyDescent="0.15">
      <c r="B46" s="1236"/>
      <c r="C46" s="1237"/>
      <c r="D46" s="109"/>
      <c r="E46" s="1240" t="s">
        <v>
36</v>
      </c>
      <c r="F46" s="1240"/>
      <c r="G46" s="1240"/>
      <c r="H46" s="1241"/>
      <c r="I46" s="106" t="s">
        <v>
515</v>
      </c>
      <c r="J46" s="107" t="s">
        <v>
515</v>
      </c>
      <c r="K46" s="107" t="s">
        <v>
515</v>
      </c>
      <c r="L46" s="107" t="s">
        <v>
515</v>
      </c>
      <c r="M46" s="108" t="s">
        <v>
515</v>
      </c>
    </row>
    <row r="47" spans="2:13" ht="27.75" customHeight="1" x14ac:dyDescent="0.15">
      <c r="B47" s="1236"/>
      <c r="C47" s="1237"/>
      <c r="D47" s="110"/>
      <c r="E47" s="1250" t="s">
        <v>
37</v>
      </c>
      <c r="F47" s="1251"/>
      <c r="G47" s="1251"/>
      <c r="H47" s="1252"/>
      <c r="I47" s="106" t="s">
        <v>
515</v>
      </c>
      <c r="J47" s="107" t="s">
        <v>
515</v>
      </c>
      <c r="K47" s="107" t="s">
        <v>
515</v>
      </c>
      <c r="L47" s="107" t="s">
        <v>
515</v>
      </c>
      <c r="M47" s="108" t="s">
        <v>
515</v>
      </c>
    </row>
    <row r="48" spans="2:13" ht="27.75" customHeight="1" x14ac:dyDescent="0.15">
      <c r="B48" s="1236"/>
      <c r="C48" s="1237"/>
      <c r="D48" s="105"/>
      <c r="E48" s="1240" t="s">
        <v>
38</v>
      </c>
      <c r="F48" s="1240"/>
      <c r="G48" s="1240"/>
      <c r="H48" s="1241"/>
      <c r="I48" s="106" t="s">
        <v>
515</v>
      </c>
      <c r="J48" s="107" t="s">
        <v>
515</v>
      </c>
      <c r="K48" s="107" t="s">
        <v>
515</v>
      </c>
      <c r="L48" s="107" t="s">
        <v>
515</v>
      </c>
      <c r="M48" s="108" t="s">
        <v>
515</v>
      </c>
    </row>
    <row r="49" spans="2:13" ht="27.75" customHeight="1" x14ac:dyDescent="0.15">
      <c r="B49" s="1238"/>
      <c r="C49" s="1239"/>
      <c r="D49" s="105"/>
      <c r="E49" s="1240" t="s">
        <v>
39</v>
      </c>
      <c r="F49" s="1240"/>
      <c r="G49" s="1240"/>
      <c r="H49" s="1241"/>
      <c r="I49" s="106" t="s">
        <v>
515</v>
      </c>
      <c r="J49" s="107" t="s">
        <v>
515</v>
      </c>
      <c r="K49" s="107" t="s">
        <v>
515</v>
      </c>
      <c r="L49" s="107" t="s">
        <v>
515</v>
      </c>
      <c r="M49" s="108" t="s">
        <v>
515</v>
      </c>
    </row>
    <row r="50" spans="2:13" ht="27.75" customHeight="1" x14ac:dyDescent="0.15">
      <c r="B50" s="1234" t="s">
        <v>
40</v>
      </c>
      <c r="C50" s="1235"/>
      <c r="D50" s="111"/>
      <c r="E50" s="1240" t="s">
        <v>
41</v>
      </c>
      <c r="F50" s="1240"/>
      <c r="G50" s="1240"/>
      <c r="H50" s="1241"/>
      <c r="I50" s="106">
        <v>
5182</v>
      </c>
      <c r="J50" s="107">
        <v>
5011</v>
      </c>
      <c r="K50" s="107">
        <v>
4095</v>
      </c>
      <c r="L50" s="107">
        <v>
2780</v>
      </c>
      <c r="M50" s="108">
        <v>
2636</v>
      </c>
    </row>
    <row r="51" spans="2:13" ht="27.75" customHeight="1" x14ac:dyDescent="0.15">
      <c r="B51" s="1236"/>
      <c r="C51" s="1237"/>
      <c r="D51" s="105"/>
      <c r="E51" s="1240" t="s">
        <v>
42</v>
      </c>
      <c r="F51" s="1240"/>
      <c r="G51" s="1240"/>
      <c r="H51" s="1241"/>
      <c r="I51" s="106">
        <v>
5230</v>
      </c>
      <c r="J51" s="107">
        <v>
5096</v>
      </c>
      <c r="K51" s="107">
        <v>
5350</v>
      </c>
      <c r="L51" s="107">
        <v>
5139</v>
      </c>
      <c r="M51" s="108">
        <v>
4919</v>
      </c>
    </row>
    <row r="52" spans="2:13" ht="27.75" customHeight="1" x14ac:dyDescent="0.15">
      <c r="B52" s="1238"/>
      <c r="C52" s="1239"/>
      <c r="D52" s="105"/>
      <c r="E52" s="1240" t="s">
        <v>
43</v>
      </c>
      <c r="F52" s="1240"/>
      <c r="G52" s="1240"/>
      <c r="H52" s="1241"/>
      <c r="I52" s="106">
        <v>
11990</v>
      </c>
      <c r="J52" s="107">
        <v>
11266</v>
      </c>
      <c r="K52" s="107">
        <v>
10486</v>
      </c>
      <c r="L52" s="107">
        <v>
9698</v>
      </c>
      <c r="M52" s="108">
        <v>
9427</v>
      </c>
    </row>
    <row r="53" spans="2:13" ht="27.75" customHeight="1" thickBot="1" x14ac:dyDescent="0.2">
      <c r="B53" s="1242" t="s">
        <v>
44</v>
      </c>
      <c r="C53" s="1243"/>
      <c r="D53" s="112"/>
      <c r="E53" s="1244" t="s">
        <v>
45</v>
      </c>
      <c r="F53" s="1244"/>
      <c r="G53" s="1244"/>
      <c r="H53" s="1245"/>
      <c r="I53" s="113">
        <v>
-2600</v>
      </c>
      <c r="J53" s="114">
        <v>
-2301</v>
      </c>
      <c r="K53" s="114">
        <v>
-845</v>
      </c>
      <c r="L53" s="114">
        <v>
545</v>
      </c>
      <c r="M53" s="115">
        <v>
784</v>
      </c>
    </row>
    <row r="54" spans="2:13" ht="27.75" customHeight="1" x14ac:dyDescent="0.15">
      <c r="B54" s="116" t="s">
        <v>
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pupyX+li/+PRtN6aFUYVrPzhpem1wCdyuvlIVKML9BHL9xl23XGjodvsovpp1c42jzatdmZBcWdvQsy9yGFXw==" saltValue="iNRQG1OsmRNxghdGlwxD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
47</v>
      </c>
    </row>
    <row r="54" spans="2:8" ht="29.25" customHeight="1" thickBot="1" x14ac:dyDescent="0.25">
      <c r="B54" s="121" t="s">
        <v>
1</v>
      </c>
      <c r="C54" s="122"/>
      <c r="D54" s="122"/>
      <c r="E54" s="123" t="s">
        <v>
2</v>
      </c>
      <c r="F54" s="124" t="s">
        <v>
558</v>
      </c>
      <c r="G54" s="124" t="s">
        <v>
559</v>
      </c>
      <c r="H54" s="125" t="s">
        <v>
560</v>
      </c>
    </row>
    <row r="55" spans="2:8" ht="52.5" customHeight="1" x14ac:dyDescent="0.15">
      <c r="B55" s="126"/>
      <c r="C55" s="1261" t="s">
        <v>
48</v>
      </c>
      <c r="D55" s="1261"/>
      <c r="E55" s="1262"/>
      <c r="F55" s="127">
        <v>
1562</v>
      </c>
      <c r="G55" s="127">
        <v>
891</v>
      </c>
      <c r="H55" s="128">
        <v>
1264</v>
      </c>
    </row>
    <row r="56" spans="2:8" ht="52.5" customHeight="1" x14ac:dyDescent="0.15">
      <c r="B56" s="129"/>
      <c r="C56" s="1263" t="s">
        <v>
49</v>
      </c>
      <c r="D56" s="1263"/>
      <c r="E56" s="1264"/>
      <c r="F56" s="130">
        <v>
2</v>
      </c>
      <c r="G56" s="130">
        <v>
2</v>
      </c>
      <c r="H56" s="131">
        <v>
2</v>
      </c>
    </row>
    <row r="57" spans="2:8" ht="53.25" customHeight="1" x14ac:dyDescent="0.15">
      <c r="B57" s="129"/>
      <c r="C57" s="1265" t="s">
        <v>
50</v>
      </c>
      <c r="D57" s="1265"/>
      <c r="E57" s="1266"/>
      <c r="F57" s="132">
        <v>
2826</v>
      </c>
      <c r="G57" s="132">
        <v>
2167</v>
      </c>
      <c r="H57" s="133">
        <v>
1472</v>
      </c>
    </row>
    <row r="58" spans="2:8" ht="45.75" customHeight="1" x14ac:dyDescent="0.15">
      <c r="B58" s="134"/>
      <c r="C58" s="1253" t="s">
        <v>
593</v>
      </c>
      <c r="D58" s="1254"/>
      <c r="E58" s="1255"/>
      <c r="F58" s="135">
        <v>
1437</v>
      </c>
      <c r="G58" s="135">
        <v>
953</v>
      </c>
      <c r="H58" s="136">
        <v>
495</v>
      </c>
    </row>
    <row r="59" spans="2:8" ht="45.75" customHeight="1" x14ac:dyDescent="0.15">
      <c r="B59" s="134"/>
      <c r="C59" s="1253" t="s">
        <v>
594</v>
      </c>
      <c r="D59" s="1254"/>
      <c r="E59" s="1255"/>
      <c r="F59" s="135">
        <v>
332</v>
      </c>
      <c r="G59" s="135">
        <v>
397</v>
      </c>
      <c r="H59" s="136">
        <v>
383</v>
      </c>
    </row>
    <row r="60" spans="2:8" ht="45.75" customHeight="1" x14ac:dyDescent="0.15">
      <c r="B60" s="134"/>
      <c r="C60" s="1253" t="s">
        <v>
595</v>
      </c>
      <c r="D60" s="1254"/>
      <c r="E60" s="1255"/>
      <c r="F60" s="135">
        <v>
299</v>
      </c>
      <c r="G60" s="135">
        <v>
243</v>
      </c>
      <c r="H60" s="136">
        <v>
191</v>
      </c>
    </row>
    <row r="61" spans="2:8" ht="45.75" customHeight="1" x14ac:dyDescent="0.15">
      <c r="B61" s="134"/>
      <c r="C61" s="1253" t="s">
        <v>
596</v>
      </c>
      <c r="D61" s="1254"/>
      <c r="E61" s="1255"/>
      <c r="F61" s="135">
        <v>
152</v>
      </c>
      <c r="G61" s="135">
        <v>
153</v>
      </c>
      <c r="H61" s="136">
        <v>
153</v>
      </c>
    </row>
    <row r="62" spans="2:8" ht="45.75" customHeight="1" thickBot="1" x14ac:dyDescent="0.2">
      <c r="B62" s="137"/>
      <c r="C62" s="1256" t="s">
        <v>
597</v>
      </c>
      <c r="D62" s="1257"/>
      <c r="E62" s="1258"/>
      <c r="F62" s="138">
        <v>
180</v>
      </c>
      <c r="G62" s="138">
        <v>
129</v>
      </c>
      <c r="H62" s="139">
        <v>
94</v>
      </c>
    </row>
    <row r="63" spans="2:8" ht="52.5" customHeight="1" thickBot="1" x14ac:dyDescent="0.2">
      <c r="B63" s="140"/>
      <c r="C63" s="1259" t="s">
        <v>
51</v>
      </c>
      <c r="D63" s="1259"/>
      <c r="E63" s="1260"/>
      <c r="F63" s="141">
        <v>
4390</v>
      </c>
      <c r="G63" s="141">
        <v>
3060</v>
      </c>
      <c r="H63" s="142">
        <v>
2738</v>
      </c>
    </row>
    <row r="64" spans="2:8" ht="15" customHeight="1" x14ac:dyDescent="0.15"/>
    <row r="65" ht="0" hidden="1" customHeight="1" x14ac:dyDescent="0.15"/>
    <row r="66" ht="0" hidden="1" customHeight="1" x14ac:dyDescent="0.15"/>
  </sheetData>
  <sheetProtection algorithmName="SHA-512" hashValue="F62tSQyP9PW8VUFSm4AIBIELF8mTKU7gm5prZ+1rFl4u1GAZsC9hpHteqjCc0GSWnC4x/dpK5K+9uV6x4mgoPg==" saltValue="qn/3PuAzyYCFLiualItv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84B6B-AFF5-45FE-A444-438510CCB782}">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
598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
598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
599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
600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
601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
602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
556</v>
      </c>
      <c r="BQ50" s="1301"/>
      <c r="BR50" s="1301"/>
      <c r="BS50" s="1301"/>
      <c r="BT50" s="1301"/>
      <c r="BU50" s="1301"/>
      <c r="BV50" s="1301"/>
      <c r="BW50" s="1301"/>
      <c r="BX50" s="1301" t="s">
        <v>
557</v>
      </c>
      <c r="BY50" s="1301"/>
      <c r="BZ50" s="1301"/>
      <c r="CA50" s="1301"/>
      <c r="CB50" s="1301"/>
      <c r="CC50" s="1301"/>
      <c r="CD50" s="1301"/>
      <c r="CE50" s="1301"/>
      <c r="CF50" s="1301" t="s">
        <v>
558</v>
      </c>
      <c r="CG50" s="1301"/>
      <c r="CH50" s="1301"/>
      <c r="CI50" s="1301"/>
      <c r="CJ50" s="1301"/>
      <c r="CK50" s="1301"/>
      <c r="CL50" s="1301"/>
      <c r="CM50" s="1301"/>
      <c r="CN50" s="1301" t="s">
        <v>
559</v>
      </c>
      <c r="CO50" s="1301"/>
      <c r="CP50" s="1301"/>
      <c r="CQ50" s="1301"/>
      <c r="CR50" s="1301"/>
      <c r="CS50" s="1301"/>
      <c r="CT50" s="1301"/>
      <c r="CU50" s="1301"/>
      <c r="CV50" s="1301" t="s">
        <v>
560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
603</v>
      </c>
      <c r="AO51" s="1305"/>
      <c r="AP51" s="1305"/>
      <c r="AQ51" s="1305"/>
      <c r="AR51" s="1305"/>
      <c r="AS51" s="1305"/>
      <c r="AT51" s="1305"/>
      <c r="AU51" s="1305"/>
      <c r="AV51" s="1305"/>
      <c r="AW51" s="1305"/>
      <c r="AX51" s="1305"/>
      <c r="AY51" s="1305"/>
      <c r="AZ51" s="1305"/>
      <c r="BA51" s="1305"/>
      <c r="BB51" s="1305" t="s">
        <v>
604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v>
5.3</v>
      </c>
      <c r="CO51" s="1307"/>
      <c r="CP51" s="1307"/>
      <c r="CQ51" s="1307"/>
      <c r="CR51" s="1307"/>
      <c r="CS51" s="1307"/>
      <c r="CT51" s="1307"/>
      <c r="CU51" s="1307"/>
      <c r="CV51" s="1307">
        <v>
7.7</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
605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
58.1</v>
      </c>
      <c r="CG53" s="1307"/>
      <c r="CH53" s="1307"/>
      <c r="CI53" s="1307"/>
      <c r="CJ53" s="1307"/>
      <c r="CK53" s="1307"/>
      <c r="CL53" s="1307"/>
      <c r="CM53" s="1307"/>
      <c r="CN53" s="1307">
        <v>
60.1</v>
      </c>
      <c r="CO53" s="1307"/>
      <c r="CP53" s="1307"/>
      <c r="CQ53" s="1307"/>
      <c r="CR53" s="1307"/>
      <c r="CS53" s="1307"/>
      <c r="CT53" s="1307"/>
      <c r="CU53" s="1307"/>
      <c r="CV53" s="1307">
        <v>
61.6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
606</v>
      </c>
      <c r="AO55" s="1301"/>
      <c r="AP55" s="1301"/>
      <c r="AQ55" s="1301"/>
      <c r="AR55" s="1301"/>
      <c r="AS55" s="1301"/>
      <c r="AT55" s="1301"/>
      <c r="AU55" s="1301"/>
      <c r="AV55" s="1301"/>
      <c r="AW55" s="1301"/>
      <c r="AX55" s="1301"/>
      <c r="AY55" s="1301"/>
      <c r="AZ55" s="1301"/>
      <c r="BA55" s="1301"/>
      <c r="BB55" s="1305" t="s">
        <v>
604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
33.1</v>
      </c>
      <c r="CG55" s="1307"/>
      <c r="CH55" s="1307"/>
      <c r="CI55" s="1307"/>
      <c r="CJ55" s="1307"/>
      <c r="CK55" s="1307"/>
      <c r="CL55" s="1307"/>
      <c r="CM55" s="1307"/>
      <c r="CN55" s="1307">
        <v>
31.3</v>
      </c>
      <c r="CO55" s="1307"/>
      <c r="CP55" s="1307"/>
      <c r="CQ55" s="1307"/>
      <c r="CR55" s="1307"/>
      <c r="CS55" s="1307"/>
      <c r="CT55" s="1307"/>
      <c r="CU55" s="1307"/>
      <c r="CV55" s="1307">
        <v>
25.3</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
605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
57.2</v>
      </c>
      <c r="CG57" s="1307"/>
      <c r="CH57" s="1307"/>
      <c r="CI57" s="1307"/>
      <c r="CJ57" s="1307"/>
      <c r="CK57" s="1307"/>
      <c r="CL57" s="1307"/>
      <c r="CM57" s="1307"/>
      <c r="CN57" s="1307">
        <v>
58.5</v>
      </c>
      <c r="CO57" s="1307"/>
      <c r="CP57" s="1307"/>
      <c r="CQ57" s="1307"/>
      <c r="CR57" s="1307"/>
      <c r="CS57" s="1307"/>
      <c r="CT57" s="1307"/>
      <c r="CU57" s="1307"/>
      <c r="CV57" s="1307">
        <v>
59.9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
607</v>
      </c>
    </row>
    <row r="64" spans="1:109" x14ac:dyDescent="0.15">
      <c r="B64" s="1276"/>
      <c r="G64" s="1283"/>
      <c r="I64" s="1317"/>
      <c r="J64" s="1317"/>
      <c r="K64" s="1317"/>
      <c r="L64" s="1317"/>
      <c r="M64" s="1317"/>
      <c r="N64" s="1318"/>
      <c r="AM64" s="1283"/>
      <c r="AN64" s="1283" t="s">
        <v>
600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
608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
602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
556</v>
      </c>
      <c r="BQ72" s="1301"/>
      <c r="BR72" s="1301"/>
      <c r="BS72" s="1301"/>
      <c r="BT72" s="1301"/>
      <c r="BU72" s="1301"/>
      <c r="BV72" s="1301"/>
      <c r="BW72" s="1301"/>
      <c r="BX72" s="1301" t="s">
        <v>
557</v>
      </c>
      <c r="BY72" s="1301"/>
      <c r="BZ72" s="1301"/>
      <c r="CA72" s="1301"/>
      <c r="CB72" s="1301"/>
      <c r="CC72" s="1301"/>
      <c r="CD72" s="1301"/>
      <c r="CE72" s="1301"/>
      <c r="CF72" s="1301" t="s">
        <v>
558</v>
      </c>
      <c r="CG72" s="1301"/>
      <c r="CH72" s="1301"/>
      <c r="CI72" s="1301"/>
      <c r="CJ72" s="1301"/>
      <c r="CK72" s="1301"/>
      <c r="CL72" s="1301"/>
      <c r="CM72" s="1301"/>
      <c r="CN72" s="1301" t="s">
        <v>
559</v>
      </c>
      <c r="CO72" s="1301"/>
      <c r="CP72" s="1301"/>
      <c r="CQ72" s="1301"/>
      <c r="CR72" s="1301"/>
      <c r="CS72" s="1301"/>
      <c r="CT72" s="1301"/>
      <c r="CU72" s="1301"/>
      <c r="CV72" s="1301" t="s">
        <v>
560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
603</v>
      </c>
      <c r="AO73" s="1305"/>
      <c r="AP73" s="1305"/>
      <c r="AQ73" s="1305"/>
      <c r="AR73" s="1305"/>
      <c r="AS73" s="1305"/>
      <c r="AT73" s="1305"/>
      <c r="AU73" s="1305"/>
      <c r="AV73" s="1305"/>
      <c r="AW73" s="1305"/>
      <c r="AX73" s="1305"/>
      <c r="AY73" s="1305"/>
      <c r="AZ73" s="1305"/>
      <c r="BA73" s="1305"/>
      <c r="BB73" s="1305" t="s">
        <v>
604</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v>
5.3</v>
      </c>
      <c r="CO73" s="1307"/>
      <c r="CP73" s="1307"/>
      <c r="CQ73" s="1307"/>
      <c r="CR73" s="1307"/>
      <c r="CS73" s="1307"/>
      <c r="CT73" s="1307"/>
      <c r="CU73" s="1307"/>
      <c r="CV73" s="1307">
        <v>
7.7</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
609</v>
      </c>
      <c r="BC75" s="1305"/>
      <c r="BD75" s="1305"/>
      <c r="BE75" s="1305"/>
      <c r="BF75" s="1305"/>
      <c r="BG75" s="1305"/>
      <c r="BH75" s="1305"/>
      <c r="BI75" s="1305"/>
      <c r="BJ75" s="1305"/>
      <c r="BK75" s="1305"/>
      <c r="BL75" s="1305"/>
      <c r="BM75" s="1305"/>
      <c r="BN75" s="1305"/>
      <c r="BO75" s="1305"/>
      <c r="BP75" s="1307">
        <v>
1.4</v>
      </c>
      <c r="BQ75" s="1307"/>
      <c r="BR75" s="1307"/>
      <c r="BS75" s="1307"/>
      <c r="BT75" s="1307"/>
      <c r="BU75" s="1307"/>
      <c r="BV75" s="1307"/>
      <c r="BW75" s="1307"/>
      <c r="BX75" s="1307">
        <v>
1</v>
      </c>
      <c r="BY75" s="1307"/>
      <c r="BZ75" s="1307"/>
      <c r="CA75" s="1307"/>
      <c r="CB75" s="1307"/>
      <c r="CC75" s="1307"/>
      <c r="CD75" s="1307"/>
      <c r="CE75" s="1307"/>
      <c r="CF75" s="1307">
        <v>
1.5</v>
      </c>
      <c r="CG75" s="1307"/>
      <c r="CH75" s="1307"/>
      <c r="CI75" s="1307"/>
      <c r="CJ75" s="1307"/>
      <c r="CK75" s="1307"/>
      <c r="CL75" s="1307"/>
      <c r="CM75" s="1307"/>
      <c r="CN75" s="1307">
        <v>
2</v>
      </c>
      <c r="CO75" s="1307"/>
      <c r="CP75" s="1307"/>
      <c r="CQ75" s="1307"/>
      <c r="CR75" s="1307"/>
      <c r="CS75" s="1307"/>
      <c r="CT75" s="1307"/>
      <c r="CU75" s="1307"/>
      <c r="CV75" s="1307">
        <v>
2</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
606</v>
      </c>
      <c r="AO77" s="1301"/>
      <c r="AP77" s="1301"/>
      <c r="AQ77" s="1301"/>
      <c r="AR77" s="1301"/>
      <c r="AS77" s="1301"/>
      <c r="AT77" s="1301"/>
      <c r="AU77" s="1301"/>
      <c r="AV77" s="1301"/>
      <c r="AW77" s="1301"/>
      <c r="AX77" s="1301"/>
      <c r="AY77" s="1301"/>
      <c r="AZ77" s="1301"/>
      <c r="BA77" s="1301"/>
      <c r="BB77" s="1305" t="s">
        <v>
604</v>
      </c>
      <c r="BC77" s="1305"/>
      <c r="BD77" s="1305"/>
      <c r="BE77" s="1305"/>
      <c r="BF77" s="1305"/>
      <c r="BG77" s="1305"/>
      <c r="BH77" s="1305"/>
      <c r="BI77" s="1305"/>
      <c r="BJ77" s="1305"/>
      <c r="BK77" s="1305"/>
      <c r="BL77" s="1305"/>
      <c r="BM77" s="1305"/>
      <c r="BN77" s="1305"/>
      <c r="BO77" s="1305"/>
      <c r="BP77" s="1307">
        <v>
45.9</v>
      </c>
      <c r="BQ77" s="1307"/>
      <c r="BR77" s="1307"/>
      <c r="BS77" s="1307"/>
      <c r="BT77" s="1307"/>
      <c r="BU77" s="1307"/>
      <c r="BV77" s="1307"/>
      <c r="BW77" s="1307"/>
      <c r="BX77" s="1307">
        <v>
37.299999999999997</v>
      </c>
      <c r="BY77" s="1307"/>
      <c r="BZ77" s="1307"/>
      <c r="CA77" s="1307"/>
      <c r="CB77" s="1307"/>
      <c r="CC77" s="1307"/>
      <c r="CD77" s="1307"/>
      <c r="CE77" s="1307"/>
      <c r="CF77" s="1307">
        <v>
33.1</v>
      </c>
      <c r="CG77" s="1307"/>
      <c r="CH77" s="1307"/>
      <c r="CI77" s="1307"/>
      <c r="CJ77" s="1307"/>
      <c r="CK77" s="1307"/>
      <c r="CL77" s="1307"/>
      <c r="CM77" s="1307"/>
      <c r="CN77" s="1307">
        <v>
31.3</v>
      </c>
      <c r="CO77" s="1307"/>
      <c r="CP77" s="1307"/>
      <c r="CQ77" s="1307"/>
      <c r="CR77" s="1307"/>
      <c r="CS77" s="1307"/>
      <c r="CT77" s="1307"/>
      <c r="CU77" s="1307"/>
      <c r="CV77" s="1307">
        <v>
25.3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
609</v>
      </c>
      <c r="BC79" s="1305"/>
      <c r="BD79" s="1305"/>
      <c r="BE79" s="1305"/>
      <c r="BF79" s="1305"/>
      <c r="BG79" s="1305"/>
      <c r="BH79" s="1305"/>
      <c r="BI79" s="1305"/>
      <c r="BJ79" s="1305"/>
      <c r="BK79" s="1305"/>
      <c r="BL79" s="1305"/>
      <c r="BM79" s="1305"/>
      <c r="BN79" s="1305"/>
      <c r="BO79" s="1305"/>
      <c r="BP79" s="1307">
        <v>
8.8000000000000007</v>
      </c>
      <c r="BQ79" s="1307"/>
      <c r="BR79" s="1307"/>
      <c r="BS79" s="1307"/>
      <c r="BT79" s="1307"/>
      <c r="BU79" s="1307"/>
      <c r="BV79" s="1307"/>
      <c r="BW79" s="1307"/>
      <c r="BX79" s="1307">
        <v>
7.8</v>
      </c>
      <c r="BY79" s="1307"/>
      <c r="BZ79" s="1307"/>
      <c r="CA79" s="1307"/>
      <c r="CB79" s="1307"/>
      <c r="CC79" s="1307"/>
      <c r="CD79" s="1307"/>
      <c r="CE79" s="1307"/>
      <c r="CF79" s="1307">
        <v>
7.5</v>
      </c>
      <c r="CG79" s="1307"/>
      <c r="CH79" s="1307"/>
      <c r="CI79" s="1307"/>
      <c r="CJ79" s="1307"/>
      <c r="CK79" s="1307"/>
      <c r="CL79" s="1307"/>
      <c r="CM79" s="1307"/>
      <c r="CN79" s="1307">
        <v>
7.2</v>
      </c>
      <c r="CO79" s="1307"/>
      <c r="CP79" s="1307"/>
      <c r="CQ79" s="1307"/>
      <c r="CR79" s="1307"/>
      <c r="CS79" s="1307"/>
      <c r="CT79" s="1307"/>
      <c r="CU79" s="1307"/>
      <c r="CV79" s="1307">
        <v>
6.9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c6Rbbq52WlMDxjy3sjIdiInkitZ3Z9C1SQLErWXXiJW5DNo05CilQjDhPWRM7Nzs1w3Sx+Ygbt/oq7XqwcuoA==" saltValue="Tl6RverZ2sI1X/s4cIGZ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4809F-BC66-40CA-B7BB-42E3ACE629BF}">
  <sheetPr>
    <pageSetUpPr fitToPage="1"/>
  </sheetPr>
  <dimension ref="A1:DR135"/>
  <sheetViews>
    <sheetView showGridLines="0" zoomScale="89" zoomScaleNormal="89"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
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yBNDHaeC7BBa+3Xi8rgIN5Rh2ogeoU7nfy6x23RFyZPb9hGb4pGKmV3TVfFi0p1VqdMaLninHMhhgqkFkKG0g==" saltValue="dtrRDdA1CBkHffGadiQYf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31464-6A98-484C-967E-69897C2FEF6D}">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
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7vV7u8dJFQ/1KQO4nQ4BWEEY2nKrzBPIitrLD9SMFPv76Ywfnrs9IkDyDulMn6ow3CUQJIqk5WuN4MAPlQiqg==" saltValue="aMNxLz3oYw4pKoeae0Kv3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
52</v>
      </c>
      <c r="E2" s="154"/>
      <c r="F2" s="155" t="s">
        <v>
553</v>
      </c>
      <c r="G2" s="156"/>
      <c r="H2" s="157"/>
    </row>
    <row r="3" spans="1:8" x14ac:dyDescent="0.15">
      <c r="A3" s="153" t="s">
        <v>
546</v>
      </c>
      <c r="B3" s="158"/>
      <c r="C3" s="159"/>
      <c r="D3" s="160">
        <v>
21378</v>
      </c>
      <c r="E3" s="161"/>
      <c r="F3" s="162">
        <v>
66255</v>
      </c>
      <c r="G3" s="163"/>
      <c r="H3" s="164"/>
    </row>
    <row r="4" spans="1:8" x14ac:dyDescent="0.15">
      <c r="A4" s="165"/>
      <c r="B4" s="166"/>
      <c r="C4" s="167"/>
      <c r="D4" s="168">
        <v>
8843</v>
      </c>
      <c r="E4" s="169"/>
      <c r="F4" s="170">
        <v>
31822</v>
      </c>
      <c r="G4" s="171"/>
      <c r="H4" s="172"/>
    </row>
    <row r="5" spans="1:8" x14ac:dyDescent="0.15">
      <c r="A5" s="153" t="s">
        <v>
548</v>
      </c>
      <c r="B5" s="158"/>
      <c r="C5" s="159"/>
      <c r="D5" s="160">
        <v>
25132</v>
      </c>
      <c r="E5" s="161"/>
      <c r="F5" s="162">
        <v>
54227</v>
      </c>
      <c r="G5" s="163"/>
      <c r="H5" s="164"/>
    </row>
    <row r="6" spans="1:8" x14ac:dyDescent="0.15">
      <c r="A6" s="165"/>
      <c r="B6" s="166"/>
      <c r="C6" s="167"/>
      <c r="D6" s="168">
        <v>
7279</v>
      </c>
      <c r="E6" s="169"/>
      <c r="F6" s="170">
        <v>
29694</v>
      </c>
      <c r="G6" s="171"/>
      <c r="H6" s="172"/>
    </row>
    <row r="7" spans="1:8" x14ac:dyDescent="0.15">
      <c r="A7" s="153" t="s">
        <v>
549</v>
      </c>
      <c r="B7" s="158"/>
      <c r="C7" s="159"/>
      <c r="D7" s="160">
        <v>
39979</v>
      </c>
      <c r="E7" s="161"/>
      <c r="F7" s="162">
        <v>
57295</v>
      </c>
      <c r="G7" s="163"/>
      <c r="H7" s="164"/>
    </row>
    <row r="8" spans="1:8" x14ac:dyDescent="0.15">
      <c r="A8" s="165"/>
      <c r="B8" s="166"/>
      <c r="C8" s="167"/>
      <c r="D8" s="168">
        <v>
29100</v>
      </c>
      <c r="E8" s="169"/>
      <c r="F8" s="170">
        <v>
32771</v>
      </c>
      <c r="G8" s="171"/>
      <c r="H8" s="172"/>
    </row>
    <row r="9" spans="1:8" x14ac:dyDescent="0.15">
      <c r="A9" s="153" t="s">
        <v>
550</v>
      </c>
      <c r="B9" s="158"/>
      <c r="C9" s="159"/>
      <c r="D9" s="160">
        <v>
32158</v>
      </c>
      <c r="E9" s="161"/>
      <c r="F9" s="162">
        <v>
54110</v>
      </c>
      <c r="G9" s="163"/>
      <c r="H9" s="164"/>
    </row>
    <row r="10" spans="1:8" x14ac:dyDescent="0.15">
      <c r="A10" s="165"/>
      <c r="B10" s="166"/>
      <c r="C10" s="167"/>
      <c r="D10" s="168">
        <v>
19445</v>
      </c>
      <c r="E10" s="169"/>
      <c r="F10" s="170">
        <v>
30620</v>
      </c>
      <c r="G10" s="171"/>
      <c r="H10" s="172"/>
    </row>
    <row r="11" spans="1:8" x14ac:dyDescent="0.15">
      <c r="A11" s="153" t="s">
        <v>
551</v>
      </c>
      <c r="B11" s="158"/>
      <c r="C11" s="159"/>
      <c r="D11" s="160">
        <v>
33699</v>
      </c>
      <c r="E11" s="161"/>
      <c r="F11" s="162">
        <v>
54684</v>
      </c>
      <c r="G11" s="163"/>
      <c r="H11" s="164"/>
    </row>
    <row r="12" spans="1:8" x14ac:dyDescent="0.15">
      <c r="A12" s="165"/>
      <c r="B12" s="166"/>
      <c r="C12" s="173"/>
      <c r="D12" s="168">
        <v>
16476</v>
      </c>
      <c r="E12" s="169"/>
      <c r="F12" s="170">
        <v>
32829</v>
      </c>
      <c r="G12" s="171"/>
      <c r="H12" s="172"/>
    </row>
    <row r="13" spans="1:8" x14ac:dyDescent="0.15">
      <c r="A13" s="153"/>
      <c r="B13" s="158"/>
      <c r="C13" s="174"/>
      <c r="D13" s="175">
        <v>
30469</v>
      </c>
      <c r="E13" s="176"/>
      <c r="F13" s="177">
        <v>
57314</v>
      </c>
      <c r="G13" s="178"/>
      <c r="H13" s="164"/>
    </row>
    <row r="14" spans="1:8" x14ac:dyDescent="0.15">
      <c r="A14" s="165"/>
      <c r="B14" s="166"/>
      <c r="C14" s="167"/>
      <c r="D14" s="168">
        <v>
16229</v>
      </c>
      <c r="E14" s="169"/>
      <c r="F14" s="170">
        <v>
31547</v>
      </c>
      <c r="G14" s="171"/>
      <c r="H14" s="172"/>
    </row>
    <row r="17" spans="1:11" x14ac:dyDescent="0.15">
      <c r="A17" s="149" t="s">
        <v>
53</v>
      </c>
    </row>
    <row r="18" spans="1:11" x14ac:dyDescent="0.15">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15">
      <c r="A19" s="179" t="s">
        <v>
54</v>
      </c>
      <c r="B19" s="179">
        <f>
ROUND(VALUE(SUBSTITUTE(実質収支比率等に係る経年分析!F$48,"▲","-")),2)</f>
        <v>
5.32</v>
      </c>
      <c r="C19" s="179">
        <f>
ROUND(VALUE(SUBSTITUTE(実質収支比率等に係る経年分析!G$48,"▲","-")),2)</f>
        <v>
5.84</v>
      </c>
      <c r="D19" s="179">
        <f>
ROUND(VALUE(SUBSTITUTE(実質収支比率等に係る経年分析!H$48,"▲","-")),2)</f>
        <v>
3.96</v>
      </c>
      <c r="E19" s="179">
        <f>
ROUND(VALUE(SUBSTITUTE(実質収支比率等に係る経年分析!I$48,"▲","-")),2)</f>
        <v>
5.37</v>
      </c>
      <c r="F19" s="179">
        <f>
ROUND(VALUE(SUBSTITUTE(実質収支比率等に係る経年分析!J$48,"▲","-")),2)</f>
        <v>
5.09</v>
      </c>
    </row>
    <row r="20" spans="1:11" x14ac:dyDescent="0.15">
      <c r="A20" s="179" t="s">
        <v>
55</v>
      </c>
      <c r="B20" s="179">
        <f>
ROUND(VALUE(SUBSTITUTE(実質収支比率等に係る経年分析!F$47,"▲","-")),2)</f>
        <v>
26.38</v>
      </c>
      <c r="C20" s="179">
        <f>
ROUND(VALUE(SUBSTITUTE(実質収支比率等に係る経年分析!G$47,"▲","-")),2)</f>
        <v>
21.93</v>
      </c>
      <c r="D20" s="179">
        <f>
ROUND(VALUE(SUBSTITUTE(実質収支比率等に係る経年分析!H$47,"▲","-")),2)</f>
        <v>
13.51</v>
      </c>
      <c r="E20" s="179">
        <f>
ROUND(VALUE(SUBSTITUTE(実質収支比率等に係る経年分析!I$47,"▲","-")),2)</f>
        <v>
7.97</v>
      </c>
      <c r="F20" s="179">
        <f>
ROUND(VALUE(SUBSTITUTE(実質収支比率等に係る経年分析!J$47,"▲","-")),2)</f>
        <v>
11.31</v>
      </c>
    </row>
    <row r="21" spans="1:11" x14ac:dyDescent="0.15">
      <c r="A21" s="179" t="s">
        <v>
56</v>
      </c>
      <c r="B21" s="179">
        <f>
IF(ISNUMBER(VALUE(SUBSTITUTE(実質収支比率等に係る経年分析!F$49,"▲","-"))),ROUND(VALUE(SUBSTITUTE(実質収支比率等に係る経年分析!F$49,"▲","-")),2),NA())</f>
        <v>
3.74</v>
      </c>
      <c r="C21" s="179">
        <f>
IF(ISNUMBER(VALUE(SUBSTITUTE(実質収支比率等に係る経年分析!G$49,"▲","-"))),ROUND(VALUE(SUBSTITUTE(実質収支比率等に係る経年分析!G$49,"▲","-")),2),NA())</f>
        <v>
-2.23</v>
      </c>
      <c r="D21" s="179">
        <f>
IF(ISNUMBER(VALUE(SUBSTITUTE(実質収支比率等に係る経年分析!H$49,"▲","-"))),ROUND(VALUE(SUBSTITUTE(実質収支比率等に係る経年分析!H$49,"▲","-")),2),NA())</f>
        <v>
-10.56</v>
      </c>
      <c r="E21" s="179">
        <f>
IF(ISNUMBER(VALUE(SUBSTITUTE(実質収支比率等に係る経年分析!I$49,"▲","-"))),ROUND(VALUE(SUBSTITUTE(実質収支比率等に係る経年分析!I$49,"▲","-")),2),NA())</f>
        <v>
-4.71</v>
      </c>
      <c r="F21" s="179">
        <f>
IF(ISNUMBER(VALUE(SUBSTITUTE(実質収支比率等に係る経年分析!J$49,"▲","-"))),ROUND(VALUE(SUBSTITUTE(実質収支比率等に係る経年分析!J$49,"▲","-")),2),NA())</f>
        <v>
3.05</v>
      </c>
    </row>
    <row r="24" spans="1:11" x14ac:dyDescent="0.15">
      <c r="A24" s="149" t="s">
        <v>
57</v>
      </c>
    </row>
    <row r="25" spans="1:11" x14ac:dyDescent="0.15">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15">
      <c r="A26" s="180"/>
      <c r="B26" s="180" t="s">
        <v>
58</v>
      </c>
      <c r="C26" s="180" t="s">
        <v>
59</v>
      </c>
      <c r="D26" s="180" t="s">
        <v>
58</v>
      </c>
      <c r="E26" s="180" t="s">
        <v>
59</v>
      </c>
      <c r="F26" s="180" t="s">
        <v>
58</v>
      </c>
      <c r="G26" s="180" t="s">
        <v>
59</v>
      </c>
      <c r="H26" s="180" t="s">
        <v>
58</v>
      </c>
      <c r="I26" s="180" t="s">
        <v>
59</v>
      </c>
      <c r="J26" s="180" t="s">
        <v>
58</v>
      </c>
      <c r="K26" s="180" t="s">
        <v>
59</v>
      </c>
    </row>
    <row r="27" spans="1:11" x14ac:dyDescent="0.15">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15">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15">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15">
      <c r="A30" s="180" t="str">
        <f>
IF(連結実質赤字比率に係る赤字・黒字の構成分析!C$40="",NA(),連結実質赤字比率に係る赤字・黒字の構成分析!C$40)</f>
        <v>
羽村市後期高齢者医療会計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0.31</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0.17</v>
      </c>
      <c r="F30" s="180" t="e">
        <f>
IF(ROUND(VALUE(SUBSTITUTE(連結実質赤字比率に係る赤字・黒字の構成分析!H$40,"▲", "-")), 2) &lt; 0, ABS(ROUND(VALUE(SUBSTITUTE(連結実質赤字比率に係る赤字・黒字の構成分析!H$40,"▲", "-")), 2)), NA())</f>
        <v>
#N/A</v>
      </c>
      <c r="G30" s="180">
        <f>
IF(ROUND(VALUE(SUBSTITUTE(連結実質赤字比率に係る赤字・黒字の構成分析!H$40,"▲", "-")), 2) &gt;= 0, ABS(ROUND(VALUE(SUBSTITUTE(連結実質赤字比率に係る赤字・黒字の構成分析!H$40,"▲", "-")), 2)), NA())</f>
        <v>
0.13</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0.15</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0.25</v>
      </c>
    </row>
    <row r="31" spans="1:11" x14ac:dyDescent="0.15">
      <c r="A31" s="180" t="str">
        <f>
IF(連結実質赤字比率に係る赤字・黒字の構成分析!C$39="",NA(),連結実質赤字比率に係る赤字・黒字の構成分析!C$39)</f>
        <v>
羽村市下水道事業会計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7.0000000000000007E-2</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7.0000000000000007E-2</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0.31</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0.12</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0.32</v>
      </c>
    </row>
    <row r="32" spans="1:11" x14ac:dyDescent="0.15">
      <c r="A32" s="180" t="str">
        <f>
IF(連結実質赤字比率に係る赤字・黒字の構成分析!C$38="",NA(),連結実質赤字比率に係る赤字・黒字の構成分析!C$38)</f>
        <v>
羽村市介護保険事業会計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0.83</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0.76</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1.73</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2.1</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0.68</v>
      </c>
    </row>
    <row r="33" spans="1:16" x14ac:dyDescent="0.15">
      <c r="A33" s="180" t="str">
        <f>
IF(連結実質赤字比率に係る赤字・黒字の構成分析!C$37="",NA(),連結実質赤字比率に係る赤字・黒字の構成分析!C$37)</f>
        <v>
羽村市福生都市計画事業羽村駅西口土地区画整理事業会計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0.04</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0.27</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0.12</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0.66</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0.72</v>
      </c>
    </row>
    <row r="34" spans="1:16" x14ac:dyDescent="0.15">
      <c r="A34" s="180" t="str">
        <f>
IF(連結実質赤字比率に係る赤字・黒字の構成分析!C$36="",NA(),連結実質赤字比率に係る赤字・黒字の構成分析!C$36)</f>
        <v>
羽村市国民健康保険事業会計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2.5099999999999998</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2.5499999999999998</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2.58</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2.95</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1.4</v>
      </c>
    </row>
    <row r="35" spans="1:16" x14ac:dyDescent="0.15">
      <c r="A35" s="180" t="str">
        <f>
IF(連結実質赤字比率に係る赤字・黒字の構成分析!C$35="",NA(),連結実質赤字比率に係る赤字・黒字の構成分析!C$35)</f>
        <v>
羽村市水道事業会計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2.54</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2.54</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3.33</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3.96</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3.58</v>
      </c>
    </row>
    <row r="36" spans="1:16" x14ac:dyDescent="0.15">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5.28</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5.56</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3.82</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4.7</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4.3600000000000003</v>
      </c>
    </row>
    <row r="39" spans="1:16" x14ac:dyDescent="0.15">
      <c r="A39" s="149" t="s">
        <v>
60</v>
      </c>
    </row>
    <row r="40" spans="1:16" x14ac:dyDescent="0.15">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15">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15">
      <c r="A42" s="181" t="s">
        <v>
63</v>
      </c>
      <c r="B42" s="181"/>
      <c r="C42" s="181"/>
      <c r="D42" s="181">
        <f>
'実質公債費比率（分子）の構造'!K$52</f>
        <v>
1697</v>
      </c>
      <c r="E42" s="181"/>
      <c r="F42" s="181"/>
      <c r="G42" s="181">
        <f>
'実質公債費比率（分子）の構造'!L$52</f>
        <v>
1594</v>
      </c>
      <c r="H42" s="181"/>
      <c r="I42" s="181"/>
      <c r="J42" s="181">
        <f>
'実質公債費比率（分子）の構造'!M$52</f>
        <v>
1516</v>
      </c>
      <c r="K42" s="181"/>
      <c r="L42" s="181"/>
      <c r="M42" s="181">
        <f>
'実質公債費比率（分子）の構造'!N$52</f>
        <v>
1508</v>
      </c>
      <c r="N42" s="181"/>
      <c r="O42" s="181"/>
      <c r="P42" s="181">
        <f>
'実質公債費比率（分子）の構造'!O$52</f>
        <v>
1529</v>
      </c>
    </row>
    <row r="43" spans="1:16" x14ac:dyDescent="0.15">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15">
      <c r="A44" s="181" t="s">
        <v>
65</v>
      </c>
      <c r="B44" s="181">
        <f>
'実質公債費比率（分子）の構造'!K$50</f>
        <v>
3</v>
      </c>
      <c r="C44" s="181"/>
      <c r="D44" s="181"/>
      <c r="E44" s="181">
        <f>
'実質公債費比率（分子）の構造'!L$50</f>
        <v>
6</v>
      </c>
      <c r="F44" s="181"/>
      <c r="G44" s="181"/>
      <c r="H44" s="181">
        <f>
'実質公債費比率（分子）の構造'!M$50</f>
        <v>
8</v>
      </c>
      <c r="I44" s="181"/>
      <c r="J44" s="181"/>
      <c r="K44" s="181">
        <f>
'実質公債費比率（分子）の構造'!N$50</f>
        <v>
44</v>
      </c>
      <c r="L44" s="181"/>
      <c r="M44" s="181"/>
      <c r="N44" s="181">
        <f>
'実質公債費比率（分子）の構造'!O$50</f>
        <v>
3</v>
      </c>
      <c r="O44" s="181"/>
      <c r="P44" s="181"/>
    </row>
    <row r="45" spans="1:16" x14ac:dyDescent="0.15">
      <c r="A45" s="181" t="s">
        <v>
66</v>
      </c>
      <c r="B45" s="181">
        <f>
'実質公債費比率（分子）の構造'!K$49</f>
        <v>
163</v>
      </c>
      <c r="C45" s="181"/>
      <c r="D45" s="181"/>
      <c r="E45" s="181">
        <f>
'実質公債費比率（分子）の構造'!L$49</f>
        <v>
169</v>
      </c>
      <c r="F45" s="181"/>
      <c r="G45" s="181"/>
      <c r="H45" s="181">
        <f>
'実質公債費比率（分子）の構造'!M$49</f>
        <v>
177</v>
      </c>
      <c r="I45" s="181"/>
      <c r="J45" s="181"/>
      <c r="K45" s="181">
        <f>
'実質公債費比率（分子）の構造'!N$49</f>
        <v>
179</v>
      </c>
      <c r="L45" s="181"/>
      <c r="M45" s="181"/>
      <c r="N45" s="181">
        <f>
'実質公債費比率（分子）の構造'!O$49</f>
        <v>
183</v>
      </c>
      <c r="O45" s="181"/>
      <c r="P45" s="181"/>
    </row>
    <row r="46" spans="1:16" x14ac:dyDescent="0.15">
      <c r="A46" s="181" t="s">
        <v>
67</v>
      </c>
      <c r="B46" s="181">
        <f>
'実質公債費比率（分子）の構造'!K$48</f>
        <v>
371</v>
      </c>
      <c r="C46" s="181"/>
      <c r="D46" s="181"/>
      <c r="E46" s="181">
        <f>
'実質公債費比率（分子）の構造'!L$48</f>
        <v>
377</v>
      </c>
      <c r="F46" s="181"/>
      <c r="G46" s="181"/>
      <c r="H46" s="181">
        <f>
'実質公債費比率（分子）の構造'!M$48</f>
        <v>
378</v>
      </c>
      <c r="I46" s="181"/>
      <c r="J46" s="181"/>
      <c r="K46" s="181">
        <f>
'実質公債費比率（分子）の構造'!N$48</f>
        <v>
372</v>
      </c>
      <c r="L46" s="181"/>
      <c r="M46" s="181"/>
      <c r="N46" s="181">
        <f>
'実質公債費比率（分子）の構造'!O$48</f>
        <v>
356</v>
      </c>
      <c r="O46" s="181"/>
      <c r="P46" s="181"/>
    </row>
    <row r="47" spans="1:16" x14ac:dyDescent="0.15">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15">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15">
      <c r="A49" s="181" t="s">
        <v>
70</v>
      </c>
      <c r="B49" s="181">
        <f>
'実質公債費比率（分子）の構造'!K$45</f>
        <v>
1235</v>
      </c>
      <c r="C49" s="181"/>
      <c r="D49" s="181"/>
      <c r="E49" s="181">
        <f>
'実質公債費比率（分子）の構造'!L$45</f>
        <v>
1206</v>
      </c>
      <c r="F49" s="181"/>
      <c r="G49" s="181"/>
      <c r="H49" s="181">
        <f>
'実質公債費比率（分子）の構造'!M$45</f>
        <v>
1193</v>
      </c>
      <c r="I49" s="181"/>
      <c r="J49" s="181"/>
      <c r="K49" s="181">
        <f>
'実質公債費比率（分子）の構造'!N$45</f>
        <v>
1161</v>
      </c>
      <c r="L49" s="181"/>
      <c r="M49" s="181"/>
      <c r="N49" s="181">
        <f>
'実質公債費比率（分子）の構造'!O$45</f>
        <v>
1123</v>
      </c>
      <c r="O49" s="181"/>
      <c r="P49" s="181"/>
    </row>
    <row r="50" spans="1:16" x14ac:dyDescent="0.15">
      <c r="A50" s="181" t="s">
        <v>
71</v>
      </c>
      <c r="B50" s="181" t="e">
        <f>
NA()</f>
        <v>
#N/A</v>
      </c>
      <c r="C50" s="181">
        <f>
IF(ISNUMBER('実質公債費比率（分子）の構造'!K$53),'実質公債費比率（分子）の構造'!K$53,NA())</f>
        <v>
75</v>
      </c>
      <c r="D50" s="181" t="e">
        <f>
NA()</f>
        <v>
#N/A</v>
      </c>
      <c r="E50" s="181" t="e">
        <f>
NA()</f>
        <v>
#N/A</v>
      </c>
      <c r="F50" s="181">
        <f>
IF(ISNUMBER('実質公債費比率（分子）の構造'!L$53),'実質公債費比率（分子）の構造'!L$53,NA())</f>
        <v>
164</v>
      </c>
      <c r="G50" s="181" t="e">
        <f>
NA()</f>
        <v>
#N/A</v>
      </c>
      <c r="H50" s="181" t="e">
        <f>
NA()</f>
        <v>
#N/A</v>
      </c>
      <c r="I50" s="181">
        <f>
IF(ISNUMBER('実質公債費比率（分子）の構造'!M$53),'実質公債費比率（分子）の構造'!M$53,NA())</f>
        <v>
240</v>
      </c>
      <c r="J50" s="181" t="e">
        <f>
NA()</f>
        <v>
#N/A</v>
      </c>
      <c r="K50" s="181" t="e">
        <f>
NA()</f>
        <v>
#N/A</v>
      </c>
      <c r="L50" s="181">
        <f>
IF(ISNUMBER('実質公債費比率（分子）の構造'!N$53),'実質公債費比率（分子）の構造'!N$53,NA())</f>
        <v>
248</v>
      </c>
      <c r="M50" s="181" t="e">
        <f>
NA()</f>
        <v>
#N/A</v>
      </c>
      <c r="N50" s="181" t="e">
        <f>
NA()</f>
        <v>
#N/A</v>
      </c>
      <c r="O50" s="181">
        <f>
IF(ISNUMBER('実質公債費比率（分子）の構造'!O$53),'実質公債費比率（分子）の構造'!O$53,NA())</f>
        <v>
136</v>
      </c>
      <c r="P50" s="181" t="e">
        <f>
NA()</f>
        <v>
#N/A</v>
      </c>
    </row>
    <row r="53" spans="1:16" x14ac:dyDescent="0.15">
      <c r="A53" s="149" t="s">
        <v>
72</v>
      </c>
    </row>
    <row r="54" spans="1:16" x14ac:dyDescent="0.15">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15">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15">
      <c r="A56" s="180" t="s">
        <v>
43</v>
      </c>
      <c r="B56" s="180"/>
      <c r="C56" s="180"/>
      <c r="D56" s="180">
        <f>
'将来負担比率（分子）の構造'!I$52</f>
        <v>
11990</v>
      </c>
      <c r="E56" s="180"/>
      <c r="F56" s="180"/>
      <c r="G56" s="180">
        <f>
'将来負担比率（分子）の構造'!J$52</f>
        <v>
11266</v>
      </c>
      <c r="H56" s="180"/>
      <c r="I56" s="180"/>
      <c r="J56" s="180">
        <f>
'将来負担比率（分子）の構造'!K$52</f>
        <v>
10486</v>
      </c>
      <c r="K56" s="180"/>
      <c r="L56" s="180"/>
      <c r="M56" s="180">
        <f>
'将来負担比率（分子）の構造'!L$52</f>
        <v>
9698</v>
      </c>
      <c r="N56" s="180"/>
      <c r="O56" s="180"/>
      <c r="P56" s="180">
        <f>
'将来負担比率（分子）の構造'!M$52</f>
        <v>
9427</v>
      </c>
    </row>
    <row r="57" spans="1:16" x14ac:dyDescent="0.15">
      <c r="A57" s="180" t="s">
        <v>
42</v>
      </c>
      <c r="B57" s="180"/>
      <c r="C57" s="180"/>
      <c r="D57" s="180">
        <f>
'将来負担比率（分子）の構造'!I$51</f>
        <v>
5230</v>
      </c>
      <c r="E57" s="180"/>
      <c r="F57" s="180"/>
      <c r="G57" s="180">
        <f>
'将来負担比率（分子）の構造'!J$51</f>
        <v>
5096</v>
      </c>
      <c r="H57" s="180"/>
      <c r="I57" s="180"/>
      <c r="J57" s="180">
        <f>
'将来負担比率（分子）の構造'!K$51</f>
        <v>
5350</v>
      </c>
      <c r="K57" s="180"/>
      <c r="L57" s="180"/>
      <c r="M57" s="180">
        <f>
'将来負担比率（分子）の構造'!L$51</f>
        <v>
5139</v>
      </c>
      <c r="N57" s="180"/>
      <c r="O57" s="180"/>
      <c r="P57" s="180">
        <f>
'将来負担比率（分子）の構造'!M$51</f>
        <v>
4919</v>
      </c>
    </row>
    <row r="58" spans="1:16" x14ac:dyDescent="0.15">
      <c r="A58" s="180" t="s">
        <v>
41</v>
      </c>
      <c r="B58" s="180"/>
      <c r="C58" s="180"/>
      <c r="D58" s="180">
        <f>
'将来負担比率（分子）の構造'!I$50</f>
        <v>
5182</v>
      </c>
      <c r="E58" s="180"/>
      <c r="F58" s="180"/>
      <c r="G58" s="180">
        <f>
'将来負担比率（分子）の構造'!J$50</f>
        <v>
5011</v>
      </c>
      <c r="H58" s="180"/>
      <c r="I58" s="180"/>
      <c r="J58" s="180">
        <f>
'将来負担比率（分子）の構造'!K$50</f>
        <v>
4095</v>
      </c>
      <c r="K58" s="180"/>
      <c r="L58" s="180"/>
      <c r="M58" s="180">
        <f>
'将来負担比率（分子）の構造'!L$50</f>
        <v>
2780</v>
      </c>
      <c r="N58" s="180"/>
      <c r="O58" s="180"/>
      <c r="P58" s="180">
        <f>
'将来負担比率（分子）の構造'!M$50</f>
        <v>
2636</v>
      </c>
    </row>
    <row r="59" spans="1:16" x14ac:dyDescent="0.15">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15">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15">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15">
      <c r="A62" s="180" t="s">
        <v>
35</v>
      </c>
      <c r="B62" s="180">
        <f>
'将来負担比率（分子）の構造'!I$45</f>
        <v>
1288</v>
      </c>
      <c r="C62" s="180"/>
      <c r="D62" s="180"/>
      <c r="E62" s="180">
        <f>
'将来負担比率（分子）の構造'!J$45</f>
        <v>
1206</v>
      </c>
      <c r="F62" s="180"/>
      <c r="G62" s="180"/>
      <c r="H62" s="180">
        <f>
'将来負担比率（分子）の構造'!K$45</f>
        <v>
1160</v>
      </c>
      <c r="I62" s="180"/>
      <c r="J62" s="180"/>
      <c r="K62" s="180">
        <f>
'将来負担比率（分子）の構造'!L$45</f>
        <v>
1316</v>
      </c>
      <c r="L62" s="180"/>
      <c r="M62" s="180"/>
      <c r="N62" s="180">
        <f>
'将来負担比率（分子）の構造'!M$45</f>
        <v>
1217</v>
      </c>
      <c r="O62" s="180"/>
      <c r="P62" s="180"/>
    </row>
    <row r="63" spans="1:16" x14ac:dyDescent="0.15">
      <c r="A63" s="180" t="s">
        <v>
34</v>
      </c>
      <c r="B63" s="180">
        <f>
'将来負担比率（分子）の構造'!I$44</f>
        <v>
2177</v>
      </c>
      <c r="C63" s="180"/>
      <c r="D63" s="180"/>
      <c r="E63" s="180">
        <f>
'将来負担比率（分子）の構造'!J$44</f>
        <v>
2238</v>
      </c>
      <c r="F63" s="180"/>
      <c r="G63" s="180"/>
      <c r="H63" s="180">
        <f>
'将来負担比率（分子）の構造'!K$44</f>
        <v>
2179</v>
      </c>
      <c r="I63" s="180"/>
      <c r="J63" s="180"/>
      <c r="K63" s="180">
        <f>
'将来負担比率（分子）の構造'!L$44</f>
        <v>
1931</v>
      </c>
      <c r="L63" s="180"/>
      <c r="M63" s="180"/>
      <c r="N63" s="180">
        <f>
'将来負担比率（分子）の構造'!M$44</f>
        <v>
1703</v>
      </c>
      <c r="O63" s="180"/>
      <c r="P63" s="180"/>
    </row>
    <row r="64" spans="1:16" x14ac:dyDescent="0.15">
      <c r="A64" s="180" t="s">
        <v>
33</v>
      </c>
      <c r="B64" s="180">
        <f>
'将来負担比率（分子）の構造'!I$43</f>
        <v>
3394</v>
      </c>
      <c r="C64" s="180"/>
      <c r="D64" s="180"/>
      <c r="E64" s="180">
        <f>
'将来負担比率（分子）の構造'!J$43</f>
        <v>
3403</v>
      </c>
      <c r="F64" s="180"/>
      <c r="G64" s="180"/>
      <c r="H64" s="180">
        <f>
'将来負担比率（分子）の構造'!K$43</f>
        <v>
3416</v>
      </c>
      <c r="I64" s="180"/>
      <c r="J64" s="180"/>
      <c r="K64" s="180">
        <f>
'将来負担比率（分子）の構造'!L$43</f>
        <v>
3397</v>
      </c>
      <c r="L64" s="180"/>
      <c r="M64" s="180"/>
      <c r="N64" s="180">
        <f>
'将来負担比率（分子）の構造'!M$43</f>
        <v>
3336</v>
      </c>
      <c r="O64" s="180"/>
      <c r="P64" s="180"/>
    </row>
    <row r="65" spans="1:16" x14ac:dyDescent="0.15">
      <c r="A65" s="180" t="s">
        <v>
32</v>
      </c>
      <c r="B65" s="180">
        <f>
'将来負担比率（分子）の構造'!I$42</f>
        <v>
1258</v>
      </c>
      <c r="C65" s="180"/>
      <c r="D65" s="180"/>
      <c r="E65" s="180">
        <f>
'将来負担比率（分子）の構造'!J$42</f>
        <v>
1430</v>
      </c>
      <c r="F65" s="180"/>
      <c r="G65" s="180"/>
      <c r="H65" s="180">
        <f>
'将来負担比率（分子）の構造'!K$42</f>
        <v>
1523</v>
      </c>
      <c r="I65" s="180"/>
      <c r="J65" s="180"/>
      <c r="K65" s="180">
        <f>
'将来負担比率（分子）の構造'!L$42</f>
        <v>
1191</v>
      </c>
      <c r="L65" s="180"/>
      <c r="M65" s="180"/>
      <c r="N65" s="180">
        <f>
'将来負担比率（分子）の構造'!M$42</f>
        <v>
1065</v>
      </c>
      <c r="O65" s="180"/>
      <c r="P65" s="180"/>
    </row>
    <row r="66" spans="1:16" x14ac:dyDescent="0.15">
      <c r="A66" s="180" t="s">
        <v>
31</v>
      </c>
      <c r="B66" s="180">
        <f>
'将来負担比率（分子）の構造'!I$41</f>
        <v>
11686</v>
      </c>
      <c r="C66" s="180"/>
      <c r="D66" s="180"/>
      <c r="E66" s="180">
        <f>
'将来負担比率（分子）の構造'!J$41</f>
        <v>
10794</v>
      </c>
      <c r="F66" s="180"/>
      <c r="G66" s="180"/>
      <c r="H66" s="180">
        <f>
'将来負担比率（分子）の構造'!K$41</f>
        <v>
10808</v>
      </c>
      <c r="I66" s="180"/>
      <c r="J66" s="180"/>
      <c r="K66" s="180">
        <f>
'将来負担比率（分子）の構造'!L$41</f>
        <v>
10327</v>
      </c>
      <c r="L66" s="180"/>
      <c r="M66" s="180"/>
      <c r="N66" s="180">
        <f>
'将来負担比率（分子）の構造'!M$41</f>
        <v>
10445</v>
      </c>
      <c r="O66" s="180"/>
      <c r="P66" s="180"/>
    </row>
    <row r="67" spans="1:16" x14ac:dyDescent="0.15">
      <c r="A67" s="180" t="s">
        <v>
75</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545</v>
      </c>
      <c r="M67" s="180" t="e">
        <f>
NA()</f>
        <v>
#N/A</v>
      </c>
      <c r="N67" s="180" t="e">
        <f>
NA()</f>
        <v>
#N/A</v>
      </c>
      <c r="O67" s="180">
        <f>
IF(ISNUMBER('将来負担比率（分子）の構造'!M$53), IF('将来負担比率（分子）の構造'!M$53 &lt; 0, 0, '将来負担比率（分子）の構造'!M$53), NA())</f>
        <v>
784</v>
      </c>
      <c r="P67" s="180" t="e">
        <f>
NA()</f>
        <v>
#N/A</v>
      </c>
    </row>
    <row r="70" spans="1:16" x14ac:dyDescent="0.15">
      <c r="A70" s="182" t="s">
        <v>
76</v>
      </c>
      <c r="B70" s="182"/>
      <c r="C70" s="182"/>
      <c r="D70" s="182"/>
      <c r="E70" s="182"/>
      <c r="F70" s="182"/>
    </row>
    <row r="71" spans="1:16" x14ac:dyDescent="0.15">
      <c r="A71" s="183"/>
      <c r="B71" s="183" t="str">
        <f>
基金残高に係る経年分析!F54</f>
        <v>
H28</v>
      </c>
      <c r="C71" s="183" t="str">
        <f>
基金残高に係る経年分析!G54</f>
        <v>
H29</v>
      </c>
      <c r="D71" s="183" t="str">
        <f>
基金残高に係る経年分析!H54</f>
        <v>
H30</v>
      </c>
    </row>
    <row r="72" spans="1:16" x14ac:dyDescent="0.15">
      <c r="A72" s="183" t="s">
        <v>
77</v>
      </c>
      <c r="B72" s="184">
        <f>
基金残高に係る経年分析!F55</f>
        <v>
1562</v>
      </c>
      <c r="C72" s="184">
        <f>
基金残高に係る経年分析!G55</f>
        <v>
891</v>
      </c>
      <c r="D72" s="184">
        <f>
基金残高に係る経年分析!H55</f>
        <v>
1264</v>
      </c>
    </row>
    <row r="73" spans="1:16" x14ac:dyDescent="0.15">
      <c r="A73" s="183" t="s">
        <v>
78</v>
      </c>
      <c r="B73" s="184">
        <f>
基金残高に係る経年分析!F56</f>
        <v>
2</v>
      </c>
      <c r="C73" s="184">
        <f>
基金残高に係る経年分析!G56</f>
        <v>
2</v>
      </c>
      <c r="D73" s="184">
        <f>
基金残高に係る経年分析!H56</f>
        <v>
2</v>
      </c>
    </row>
    <row r="74" spans="1:16" x14ac:dyDescent="0.15">
      <c r="A74" s="183" t="s">
        <v>
79</v>
      </c>
      <c r="B74" s="184">
        <f>
基金残高に係る経年分析!F57</f>
        <v>
2826</v>
      </c>
      <c r="C74" s="184">
        <f>
基金残高に係る経年分析!G57</f>
        <v>
2167</v>
      </c>
      <c r="D74" s="184">
        <f>
基金残高に係る経年分析!H57</f>
        <v>
1472</v>
      </c>
    </row>
  </sheetData>
  <sheetProtection algorithmName="SHA-512" hashValue="0K27EHyjwh13QA00tAPwP50TkIpZ5W4z5yX7KACArhE8mzu76JWQyXw6KeBVXOm+dZWof82K26w7xLXJ3dgvCw==" saltValue="IIcxFN78CQghITTTeuOjc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
209</v>
      </c>
      <c r="DI1" s="756"/>
      <c r="DJ1" s="756"/>
      <c r="DK1" s="756"/>
      <c r="DL1" s="756"/>
      <c r="DM1" s="756"/>
      <c r="DN1" s="757"/>
      <c r="DO1" s="225"/>
      <c r="DP1" s="755" t="s">
        <v>
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
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
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
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
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
1</v>
      </c>
      <c r="C4" s="698"/>
      <c r="D4" s="698"/>
      <c r="E4" s="698"/>
      <c r="F4" s="698"/>
      <c r="G4" s="698"/>
      <c r="H4" s="698"/>
      <c r="I4" s="698"/>
      <c r="J4" s="698"/>
      <c r="K4" s="698"/>
      <c r="L4" s="698"/>
      <c r="M4" s="698"/>
      <c r="N4" s="698"/>
      <c r="O4" s="698"/>
      <c r="P4" s="698"/>
      <c r="Q4" s="699"/>
      <c r="R4" s="697" t="s">
        <v>
215</v>
      </c>
      <c r="S4" s="698"/>
      <c r="T4" s="698"/>
      <c r="U4" s="698"/>
      <c r="V4" s="698"/>
      <c r="W4" s="698"/>
      <c r="X4" s="698"/>
      <c r="Y4" s="699"/>
      <c r="Z4" s="697" t="s">
        <v>
216</v>
      </c>
      <c r="AA4" s="698"/>
      <c r="AB4" s="698"/>
      <c r="AC4" s="699"/>
      <c r="AD4" s="697" t="s">
        <v>
217</v>
      </c>
      <c r="AE4" s="698"/>
      <c r="AF4" s="698"/>
      <c r="AG4" s="698"/>
      <c r="AH4" s="698"/>
      <c r="AI4" s="698"/>
      <c r="AJ4" s="698"/>
      <c r="AK4" s="699"/>
      <c r="AL4" s="697" t="s">
        <v>
216</v>
      </c>
      <c r="AM4" s="698"/>
      <c r="AN4" s="698"/>
      <c r="AO4" s="699"/>
      <c r="AP4" s="758" t="s">
        <v>
218</v>
      </c>
      <c r="AQ4" s="758"/>
      <c r="AR4" s="758"/>
      <c r="AS4" s="758"/>
      <c r="AT4" s="758"/>
      <c r="AU4" s="758"/>
      <c r="AV4" s="758"/>
      <c r="AW4" s="758"/>
      <c r="AX4" s="758"/>
      <c r="AY4" s="758"/>
      <c r="AZ4" s="758"/>
      <c r="BA4" s="758"/>
      <c r="BB4" s="758"/>
      <c r="BC4" s="758"/>
      <c r="BD4" s="758"/>
      <c r="BE4" s="758"/>
      <c r="BF4" s="758"/>
      <c r="BG4" s="758" t="s">
        <v>
219</v>
      </c>
      <c r="BH4" s="758"/>
      <c r="BI4" s="758"/>
      <c r="BJ4" s="758"/>
      <c r="BK4" s="758"/>
      <c r="BL4" s="758"/>
      <c r="BM4" s="758"/>
      <c r="BN4" s="758"/>
      <c r="BO4" s="758" t="s">
        <v>
216</v>
      </c>
      <c r="BP4" s="758"/>
      <c r="BQ4" s="758"/>
      <c r="BR4" s="758"/>
      <c r="BS4" s="758" t="s">
        <v>
220</v>
      </c>
      <c r="BT4" s="758"/>
      <c r="BU4" s="758"/>
      <c r="BV4" s="758"/>
      <c r="BW4" s="758"/>
      <c r="BX4" s="758"/>
      <c r="BY4" s="758"/>
      <c r="BZ4" s="758"/>
      <c r="CA4" s="758"/>
      <c r="CB4" s="758"/>
      <c r="CD4" s="740" t="s">
        <v>
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
222</v>
      </c>
      <c r="C5" s="723"/>
      <c r="D5" s="723"/>
      <c r="E5" s="723"/>
      <c r="F5" s="723"/>
      <c r="G5" s="723"/>
      <c r="H5" s="723"/>
      <c r="I5" s="723"/>
      <c r="J5" s="723"/>
      <c r="K5" s="723"/>
      <c r="L5" s="723"/>
      <c r="M5" s="723"/>
      <c r="N5" s="723"/>
      <c r="O5" s="723"/>
      <c r="P5" s="723"/>
      <c r="Q5" s="724"/>
      <c r="R5" s="688">
        <v>
10523849</v>
      </c>
      <c r="S5" s="689"/>
      <c r="T5" s="689"/>
      <c r="U5" s="689"/>
      <c r="V5" s="689"/>
      <c r="W5" s="689"/>
      <c r="X5" s="689"/>
      <c r="Y5" s="735"/>
      <c r="Z5" s="753">
        <v>
44.8</v>
      </c>
      <c r="AA5" s="753"/>
      <c r="AB5" s="753"/>
      <c r="AC5" s="753"/>
      <c r="AD5" s="754">
        <v>
9700118</v>
      </c>
      <c r="AE5" s="754"/>
      <c r="AF5" s="754"/>
      <c r="AG5" s="754"/>
      <c r="AH5" s="754"/>
      <c r="AI5" s="754"/>
      <c r="AJ5" s="754"/>
      <c r="AK5" s="754"/>
      <c r="AL5" s="736">
        <v>
83.9</v>
      </c>
      <c r="AM5" s="705"/>
      <c r="AN5" s="705"/>
      <c r="AO5" s="737"/>
      <c r="AP5" s="722" t="s">
        <v>
223</v>
      </c>
      <c r="AQ5" s="723"/>
      <c r="AR5" s="723"/>
      <c r="AS5" s="723"/>
      <c r="AT5" s="723"/>
      <c r="AU5" s="723"/>
      <c r="AV5" s="723"/>
      <c r="AW5" s="723"/>
      <c r="AX5" s="723"/>
      <c r="AY5" s="723"/>
      <c r="AZ5" s="723"/>
      <c r="BA5" s="723"/>
      <c r="BB5" s="723"/>
      <c r="BC5" s="723"/>
      <c r="BD5" s="723"/>
      <c r="BE5" s="723"/>
      <c r="BF5" s="724"/>
      <c r="BG5" s="623">
        <v>
9700118</v>
      </c>
      <c r="BH5" s="626"/>
      <c r="BI5" s="626"/>
      <c r="BJ5" s="626"/>
      <c r="BK5" s="626"/>
      <c r="BL5" s="626"/>
      <c r="BM5" s="626"/>
      <c r="BN5" s="627"/>
      <c r="BO5" s="685">
        <v>
92.2</v>
      </c>
      <c r="BP5" s="685"/>
      <c r="BQ5" s="685"/>
      <c r="BR5" s="685"/>
      <c r="BS5" s="686">
        <v>
133326</v>
      </c>
      <c r="BT5" s="686"/>
      <c r="BU5" s="686"/>
      <c r="BV5" s="686"/>
      <c r="BW5" s="686"/>
      <c r="BX5" s="686"/>
      <c r="BY5" s="686"/>
      <c r="BZ5" s="686"/>
      <c r="CA5" s="686"/>
      <c r="CB5" s="727"/>
      <c r="CD5" s="740" t="s">
        <v>
218</v>
      </c>
      <c r="CE5" s="741"/>
      <c r="CF5" s="741"/>
      <c r="CG5" s="741"/>
      <c r="CH5" s="741"/>
      <c r="CI5" s="741"/>
      <c r="CJ5" s="741"/>
      <c r="CK5" s="741"/>
      <c r="CL5" s="741"/>
      <c r="CM5" s="741"/>
      <c r="CN5" s="741"/>
      <c r="CO5" s="741"/>
      <c r="CP5" s="741"/>
      <c r="CQ5" s="742"/>
      <c r="CR5" s="740" t="s">
        <v>
224</v>
      </c>
      <c r="CS5" s="741"/>
      <c r="CT5" s="741"/>
      <c r="CU5" s="741"/>
      <c r="CV5" s="741"/>
      <c r="CW5" s="741"/>
      <c r="CX5" s="741"/>
      <c r="CY5" s="742"/>
      <c r="CZ5" s="740" t="s">
        <v>
216</v>
      </c>
      <c r="DA5" s="741"/>
      <c r="DB5" s="741"/>
      <c r="DC5" s="742"/>
      <c r="DD5" s="740" t="s">
        <v>
225</v>
      </c>
      <c r="DE5" s="741"/>
      <c r="DF5" s="741"/>
      <c r="DG5" s="741"/>
      <c r="DH5" s="741"/>
      <c r="DI5" s="741"/>
      <c r="DJ5" s="741"/>
      <c r="DK5" s="741"/>
      <c r="DL5" s="741"/>
      <c r="DM5" s="741"/>
      <c r="DN5" s="741"/>
      <c r="DO5" s="741"/>
      <c r="DP5" s="742"/>
      <c r="DQ5" s="740" t="s">
        <v>
226</v>
      </c>
      <c r="DR5" s="741"/>
      <c r="DS5" s="741"/>
      <c r="DT5" s="741"/>
      <c r="DU5" s="741"/>
      <c r="DV5" s="741"/>
      <c r="DW5" s="741"/>
      <c r="DX5" s="741"/>
      <c r="DY5" s="741"/>
      <c r="DZ5" s="741"/>
      <c r="EA5" s="741"/>
      <c r="EB5" s="741"/>
      <c r="EC5" s="742"/>
    </row>
    <row r="6" spans="2:143" ht="11.25" customHeight="1" x14ac:dyDescent="0.15">
      <c r="B6" s="620" t="s">
        <v>
227</v>
      </c>
      <c r="C6" s="621"/>
      <c r="D6" s="621"/>
      <c r="E6" s="621"/>
      <c r="F6" s="621"/>
      <c r="G6" s="621"/>
      <c r="H6" s="621"/>
      <c r="I6" s="621"/>
      <c r="J6" s="621"/>
      <c r="K6" s="621"/>
      <c r="L6" s="621"/>
      <c r="M6" s="621"/>
      <c r="N6" s="621"/>
      <c r="O6" s="621"/>
      <c r="P6" s="621"/>
      <c r="Q6" s="622"/>
      <c r="R6" s="623">
        <v>
102080</v>
      </c>
      <c r="S6" s="626"/>
      <c r="T6" s="626"/>
      <c r="U6" s="626"/>
      <c r="V6" s="626"/>
      <c r="W6" s="626"/>
      <c r="X6" s="626"/>
      <c r="Y6" s="627"/>
      <c r="Z6" s="685">
        <v>
0.4</v>
      </c>
      <c r="AA6" s="685"/>
      <c r="AB6" s="685"/>
      <c r="AC6" s="685"/>
      <c r="AD6" s="686">
        <v>
102080</v>
      </c>
      <c r="AE6" s="686"/>
      <c r="AF6" s="686"/>
      <c r="AG6" s="686"/>
      <c r="AH6" s="686"/>
      <c r="AI6" s="686"/>
      <c r="AJ6" s="686"/>
      <c r="AK6" s="686"/>
      <c r="AL6" s="628">
        <v>
0.9</v>
      </c>
      <c r="AM6" s="629"/>
      <c r="AN6" s="629"/>
      <c r="AO6" s="687"/>
      <c r="AP6" s="620" t="s">
        <v>
228</v>
      </c>
      <c r="AQ6" s="621"/>
      <c r="AR6" s="621"/>
      <c r="AS6" s="621"/>
      <c r="AT6" s="621"/>
      <c r="AU6" s="621"/>
      <c r="AV6" s="621"/>
      <c r="AW6" s="621"/>
      <c r="AX6" s="621"/>
      <c r="AY6" s="621"/>
      <c r="AZ6" s="621"/>
      <c r="BA6" s="621"/>
      <c r="BB6" s="621"/>
      <c r="BC6" s="621"/>
      <c r="BD6" s="621"/>
      <c r="BE6" s="621"/>
      <c r="BF6" s="622"/>
      <c r="BG6" s="623">
        <v>
9700118</v>
      </c>
      <c r="BH6" s="626"/>
      <c r="BI6" s="626"/>
      <c r="BJ6" s="626"/>
      <c r="BK6" s="626"/>
      <c r="BL6" s="626"/>
      <c r="BM6" s="626"/>
      <c r="BN6" s="627"/>
      <c r="BO6" s="685">
        <v>
92.2</v>
      </c>
      <c r="BP6" s="685"/>
      <c r="BQ6" s="685"/>
      <c r="BR6" s="685"/>
      <c r="BS6" s="686">
        <v>
133326</v>
      </c>
      <c r="BT6" s="686"/>
      <c r="BU6" s="686"/>
      <c r="BV6" s="686"/>
      <c r="BW6" s="686"/>
      <c r="BX6" s="686"/>
      <c r="BY6" s="686"/>
      <c r="BZ6" s="686"/>
      <c r="CA6" s="686"/>
      <c r="CB6" s="727"/>
      <c r="CD6" s="694" t="s">
        <v>
229</v>
      </c>
      <c r="CE6" s="695"/>
      <c r="CF6" s="695"/>
      <c r="CG6" s="695"/>
      <c r="CH6" s="695"/>
      <c r="CI6" s="695"/>
      <c r="CJ6" s="695"/>
      <c r="CK6" s="695"/>
      <c r="CL6" s="695"/>
      <c r="CM6" s="695"/>
      <c r="CN6" s="695"/>
      <c r="CO6" s="695"/>
      <c r="CP6" s="695"/>
      <c r="CQ6" s="696"/>
      <c r="CR6" s="623">
        <v>
248867</v>
      </c>
      <c r="CS6" s="626"/>
      <c r="CT6" s="626"/>
      <c r="CU6" s="626"/>
      <c r="CV6" s="626"/>
      <c r="CW6" s="626"/>
      <c r="CX6" s="626"/>
      <c r="CY6" s="627"/>
      <c r="CZ6" s="736">
        <v>
1.1000000000000001</v>
      </c>
      <c r="DA6" s="705"/>
      <c r="DB6" s="705"/>
      <c r="DC6" s="739"/>
      <c r="DD6" s="631" t="s">
        <v>
230</v>
      </c>
      <c r="DE6" s="626"/>
      <c r="DF6" s="626"/>
      <c r="DG6" s="626"/>
      <c r="DH6" s="626"/>
      <c r="DI6" s="626"/>
      <c r="DJ6" s="626"/>
      <c r="DK6" s="626"/>
      <c r="DL6" s="626"/>
      <c r="DM6" s="626"/>
      <c r="DN6" s="626"/>
      <c r="DO6" s="626"/>
      <c r="DP6" s="627"/>
      <c r="DQ6" s="631">
        <v>
248867</v>
      </c>
      <c r="DR6" s="626"/>
      <c r="DS6" s="626"/>
      <c r="DT6" s="626"/>
      <c r="DU6" s="626"/>
      <c r="DV6" s="626"/>
      <c r="DW6" s="626"/>
      <c r="DX6" s="626"/>
      <c r="DY6" s="626"/>
      <c r="DZ6" s="626"/>
      <c r="EA6" s="626"/>
      <c r="EB6" s="626"/>
      <c r="EC6" s="666"/>
    </row>
    <row r="7" spans="2:143" ht="11.25" customHeight="1" x14ac:dyDescent="0.15">
      <c r="B7" s="620" t="s">
        <v>
231</v>
      </c>
      <c r="C7" s="621"/>
      <c r="D7" s="621"/>
      <c r="E7" s="621"/>
      <c r="F7" s="621"/>
      <c r="G7" s="621"/>
      <c r="H7" s="621"/>
      <c r="I7" s="621"/>
      <c r="J7" s="621"/>
      <c r="K7" s="621"/>
      <c r="L7" s="621"/>
      <c r="M7" s="621"/>
      <c r="N7" s="621"/>
      <c r="O7" s="621"/>
      <c r="P7" s="621"/>
      <c r="Q7" s="622"/>
      <c r="R7" s="623">
        <v>
15995</v>
      </c>
      <c r="S7" s="626"/>
      <c r="T7" s="626"/>
      <c r="U7" s="626"/>
      <c r="V7" s="626"/>
      <c r="W7" s="626"/>
      <c r="X7" s="626"/>
      <c r="Y7" s="627"/>
      <c r="Z7" s="685">
        <v>
0.1</v>
      </c>
      <c r="AA7" s="685"/>
      <c r="AB7" s="685"/>
      <c r="AC7" s="685"/>
      <c r="AD7" s="686">
        <v>
15995</v>
      </c>
      <c r="AE7" s="686"/>
      <c r="AF7" s="686"/>
      <c r="AG7" s="686"/>
      <c r="AH7" s="686"/>
      <c r="AI7" s="686"/>
      <c r="AJ7" s="686"/>
      <c r="AK7" s="686"/>
      <c r="AL7" s="628">
        <v>
0.1</v>
      </c>
      <c r="AM7" s="629"/>
      <c r="AN7" s="629"/>
      <c r="AO7" s="687"/>
      <c r="AP7" s="620" t="s">
        <v>
232</v>
      </c>
      <c r="AQ7" s="621"/>
      <c r="AR7" s="621"/>
      <c r="AS7" s="621"/>
      <c r="AT7" s="621"/>
      <c r="AU7" s="621"/>
      <c r="AV7" s="621"/>
      <c r="AW7" s="621"/>
      <c r="AX7" s="621"/>
      <c r="AY7" s="621"/>
      <c r="AZ7" s="621"/>
      <c r="BA7" s="621"/>
      <c r="BB7" s="621"/>
      <c r="BC7" s="621"/>
      <c r="BD7" s="621"/>
      <c r="BE7" s="621"/>
      <c r="BF7" s="622"/>
      <c r="BG7" s="623">
        <v>
4500812</v>
      </c>
      <c r="BH7" s="626"/>
      <c r="BI7" s="626"/>
      <c r="BJ7" s="626"/>
      <c r="BK7" s="626"/>
      <c r="BL7" s="626"/>
      <c r="BM7" s="626"/>
      <c r="BN7" s="627"/>
      <c r="BO7" s="685">
        <v>
42.8</v>
      </c>
      <c r="BP7" s="685"/>
      <c r="BQ7" s="685"/>
      <c r="BR7" s="685"/>
      <c r="BS7" s="686">
        <v>
133326</v>
      </c>
      <c r="BT7" s="686"/>
      <c r="BU7" s="686"/>
      <c r="BV7" s="686"/>
      <c r="BW7" s="686"/>
      <c r="BX7" s="686"/>
      <c r="BY7" s="686"/>
      <c r="BZ7" s="686"/>
      <c r="CA7" s="686"/>
      <c r="CB7" s="727"/>
      <c r="CD7" s="667" t="s">
        <v>
233</v>
      </c>
      <c r="CE7" s="664"/>
      <c r="CF7" s="664"/>
      <c r="CG7" s="664"/>
      <c r="CH7" s="664"/>
      <c r="CI7" s="664"/>
      <c r="CJ7" s="664"/>
      <c r="CK7" s="664"/>
      <c r="CL7" s="664"/>
      <c r="CM7" s="664"/>
      <c r="CN7" s="664"/>
      <c r="CO7" s="664"/>
      <c r="CP7" s="664"/>
      <c r="CQ7" s="665"/>
      <c r="CR7" s="623">
        <v>
2672462</v>
      </c>
      <c r="CS7" s="626"/>
      <c r="CT7" s="626"/>
      <c r="CU7" s="626"/>
      <c r="CV7" s="626"/>
      <c r="CW7" s="626"/>
      <c r="CX7" s="626"/>
      <c r="CY7" s="627"/>
      <c r="CZ7" s="685">
        <v>
11.7</v>
      </c>
      <c r="DA7" s="685"/>
      <c r="DB7" s="685"/>
      <c r="DC7" s="685"/>
      <c r="DD7" s="631">
        <v>
2103</v>
      </c>
      <c r="DE7" s="626"/>
      <c r="DF7" s="626"/>
      <c r="DG7" s="626"/>
      <c r="DH7" s="626"/>
      <c r="DI7" s="626"/>
      <c r="DJ7" s="626"/>
      <c r="DK7" s="626"/>
      <c r="DL7" s="626"/>
      <c r="DM7" s="626"/>
      <c r="DN7" s="626"/>
      <c r="DO7" s="626"/>
      <c r="DP7" s="627"/>
      <c r="DQ7" s="631">
        <v>
2474353</v>
      </c>
      <c r="DR7" s="626"/>
      <c r="DS7" s="626"/>
      <c r="DT7" s="626"/>
      <c r="DU7" s="626"/>
      <c r="DV7" s="626"/>
      <c r="DW7" s="626"/>
      <c r="DX7" s="626"/>
      <c r="DY7" s="626"/>
      <c r="DZ7" s="626"/>
      <c r="EA7" s="626"/>
      <c r="EB7" s="626"/>
      <c r="EC7" s="666"/>
    </row>
    <row r="8" spans="2:143" ht="11.25" customHeight="1" x14ac:dyDescent="0.15">
      <c r="B8" s="620" t="s">
        <v>
234</v>
      </c>
      <c r="C8" s="621"/>
      <c r="D8" s="621"/>
      <c r="E8" s="621"/>
      <c r="F8" s="621"/>
      <c r="G8" s="621"/>
      <c r="H8" s="621"/>
      <c r="I8" s="621"/>
      <c r="J8" s="621"/>
      <c r="K8" s="621"/>
      <c r="L8" s="621"/>
      <c r="M8" s="621"/>
      <c r="N8" s="621"/>
      <c r="O8" s="621"/>
      <c r="P8" s="621"/>
      <c r="Q8" s="622"/>
      <c r="R8" s="623">
        <v>
53214</v>
      </c>
      <c r="S8" s="626"/>
      <c r="T8" s="626"/>
      <c r="U8" s="626"/>
      <c r="V8" s="626"/>
      <c r="W8" s="626"/>
      <c r="X8" s="626"/>
      <c r="Y8" s="627"/>
      <c r="Z8" s="685">
        <v>
0.2</v>
      </c>
      <c r="AA8" s="685"/>
      <c r="AB8" s="685"/>
      <c r="AC8" s="685"/>
      <c r="AD8" s="686">
        <v>
53214</v>
      </c>
      <c r="AE8" s="686"/>
      <c r="AF8" s="686"/>
      <c r="AG8" s="686"/>
      <c r="AH8" s="686"/>
      <c r="AI8" s="686"/>
      <c r="AJ8" s="686"/>
      <c r="AK8" s="686"/>
      <c r="AL8" s="628">
        <v>
0.5</v>
      </c>
      <c r="AM8" s="629"/>
      <c r="AN8" s="629"/>
      <c r="AO8" s="687"/>
      <c r="AP8" s="620" t="s">
        <v>
235</v>
      </c>
      <c r="AQ8" s="621"/>
      <c r="AR8" s="621"/>
      <c r="AS8" s="621"/>
      <c r="AT8" s="621"/>
      <c r="AU8" s="621"/>
      <c r="AV8" s="621"/>
      <c r="AW8" s="621"/>
      <c r="AX8" s="621"/>
      <c r="AY8" s="621"/>
      <c r="AZ8" s="621"/>
      <c r="BA8" s="621"/>
      <c r="BB8" s="621"/>
      <c r="BC8" s="621"/>
      <c r="BD8" s="621"/>
      <c r="BE8" s="621"/>
      <c r="BF8" s="622"/>
      <c r="BG8" s="623">
        <v>
102222</v>
      </c>
      <c r="BH8" s="626"/>
      <c r="BI8" s="626"/>
      <c r="BJ8" s="626"/>
      <c r="BK8" s="626"/>
      <c r="BL8" s="626"/>
      <c r="BM8" s="626"/>
      <c r="BN8" s="627"/>
      <c r="BO8" s="685">
        <v>
1</v>
      </c>
      <c r="BP8" s="685"/>
      <c r="BQ8" s="685"/>
      <c r="BR8" s="685"/>
      <c r="BS8" s="631" t="s">
        <v>
236</v>
      </c>
      <c r="BT8" s="626"/>
      <c r="BU8" s="626"/>
      <c r="BV8" s="626"/>
      <c r="BW8" s="626"/>
      <c r="BX8" s="626"/>
      <c r="BY8" s="626"/>
      <c r="BZ8" s="626"/>
      <c r="CA8" s="626"/>
      <c r="CB8" s="666"/>
      <c r="CD8" s="667" t="s">
        <v>
237</v>
      </c>
      <c r="CE8" s="664"/>
      <c r="CF8" s="664"/>
      <c r="CG8" s="664"/>
      <c r="CH8" s="664"/>
      <c r="CI8" s="664"/>
      <c r="CJ8" s="664"/>
      <c r="CK8" s="664"/>
      <c r="CL8" s="664"/>
      <c r="CM8" s="664"/>
      <c r="CN8" s="664"/>
      <c r="CO8" s="664"/>
      <c r="CP8" s="664"/>
      <c r="CQ8" s="665"/>
      <c r="CR8" s="623">
        <v>
10572151</v>
      </c>
      <c r="CS8" s="626"/>
      <c r="CT8" s="626"/>
      <c r="CU8" s="626"/>
      <c r="CV8" s="626"/>
      <c r="CW8" s="626"/>
      <c r="CX8" s="626"/>
      <c r="CY8" s="627"/>
      <c r="CZ8" s="685">
        <v>
46.2</v>
      </c>
      <c r="DA8" s="685"/>
      <c r="DB8" s="685"/>
      <c r="DC8" s="685"/>
      <c r="DD8" s="631">
        <v>
254965</v>
      </c>
      <c r="DE8" s="626"/>
      <c r="DF8" s="626"/>
      <c r="DG8" s="626"/>
      <c r="DH8" s="626"/>
      <c r="DI8" s="626"/>
      <c r="DJ8" s="626"/>
      <c r="DK8" s="626"/>
      <c r="DL8" s="626"/>
      <c r="DM8" s="626"/>
      <c r="DN8" s="626"/>
      <c r="DO8" s="626"/>
      <c r="DP8" s="627"/>
      <c r="DQ8" s="631">
        <v>
5091845</v>
      </c>
      <c r="DR8" s="626"/>
      <c r="DS8" s="626"/>
      <c r="DT8" s="626"/>
      <c r="DU8" s="626"/>
      <c r="DV8" s="626"/>
      <c r="DW8" s="626"/>
      <c r="DX8" s="626"/>
      <c r="DY8" s="626"/>
      <c r="DZ8" s="626"/>
      <c r="EA8" s="626"/>
      <c r="EB8" s="626"/>
      <c r="EC8" s="666"/>
    </row>
    <row r="9" spans="2:143" ht="11.25" customHeight="1" x14ac:dyDescent="0.15">
      <c r="B9" s="620" t="s">
        <v>
238</v>
      </c>
      <c r="C9" s="621"/>
      <c r="D9" s="621"/>
      <c r="E9" s="621"/>
      <c r="F9" s="621"/>
      <c r="G9" s="621"/>
      <c r="H9" s="621"/>
      <c r="I9" s="621"/>
      <c r="J9" s="621"/>
      <c r="K9" s="621"/>
      <c r="L9" s="621"/>
      <c r="M9" s="621"/>
      <c r="N9" s="621"/>
      <c r="O9" s="621"/>
      <c r="P9" s="621"/>
      <c r="Q9" s="622"/>
      <c r="R9" s="623">
        <v>
43239</v>
      </c>
      <c r="S9" s="626"/>
      <c r="T9" s="626"/>
      <c r="U9" s="626"/>
      <c r="V9" s="626"/>
      <c r="W9" s="626"/>
      <c r="X9" s="626"/>
      <c r="Y9" s="627"/>
      <c r="Z9" s="685">
        <v>
0.2</v>
      </c>
      <c r="AA9" s="685"/>
      <c r="AB9" s="685"/>
      <c r="AC9" s="685"/>
      <c r="AD9" s="686">
        <v>
43239</v>
      </c>
      <c r="AE9" s="686"/>
      <c r="AF9" s="686"/>
      <c r="AG9" s="686"/>
      <c r="AH9" s="686"/>
      <c r="AI9" s="686"/>
      <c r="AJ9" s="686"/>
      <c r="AK9" s="686"/>
      <c r="AL9" s="628">
        <v>
0.4</v>
      </c>
      <c r="AM9" s="629"/>
      <c r="AN9" s="629"/>
      <c r="AO9" s="687"/>
      <c r="AP9" s="620" t="s">
        <v>
239</v>
      </c>
      <c r="AQ9" s="621"/>
      <c r="AR9" s="621"/>
      <c r="AS9" s="621"/>
      <c r="AT9" s="621"/>
      <c r="AU9" s="621"/>
      <c r="AV9" s="621"/>
      <c r="AW9" s="621"/>
      <c r="AX9" s="621"/>
      <c r="AY9" s="621"/>
      <c r="AZ9" s="621"/>
      <c r="BA9" s="621"/>
      <c r="BB9" s="621"/>
      <c r="BC9" s="621"/>
      <c r="BD9" s="621"/>
      <c r="BE9" s="621"/>
      <c r="BF9" s="622"/>
      <c r="BG9" s="623">
        <v>
3441763</v>
      </c>
      <c r="BH9" s="626"/>
      <c r="BI9" s="626"/>
      <c r="BJ9" s="626"/>
      <c r="BK9" s="626"/>
      <c r="BL9" s="626"/>
      <c r="BM9" s="626"/>
      <c r="BN9" s="627"/>
      <c r="BO9" s="685">
        <v>
32.700000000000003</v>
      </c>
      <c r="BP9" s="685"/>
      <c r="BQ9" s="685"/>
      <c r="BR9" s="685"/>
      <c r="BS9" s="631" t="s">
        <v>
230</v>
      </c>
      <c r="BT9" s="626"/>
      <c r="BU9" s="626"/>
      <c r="BV9" s="626"/>
      <c r="BW9" s="626"/>
      <c r="BX9" s="626"/>
      <c r="BY9" s="626"/>
      <c r="BZ9" s="626"/>
      <c r="CA9" s="626"/>
      <c r="CB9" s="666"/>
      <c r="CD9" s="667" t="s">
        <v>
240</v>
      </c>
      <c r="CE9" s="664"/>
      <c r="CF9" s="664"/>
      <c r="CG9" s="664"/>
      <c r="CH9" s="664"/>
      <c r="CI9" s="664"/>
      <c r="CJ9" s="664"/>
      <c r="CK9" s="664"/>
      <c r="CL9" s="664"/>
      <c r="CM9" s="664"/>
      <c r="CN9" s="664"/>
      <c r="CO9" s="664"/>
      <c r="CP9" s="664"/>
      <c r="CQ9" s="665"/>
      <c r="CR9" s="623">
        <v>
1954735</v>
      </c>
      <c r="CS9" s="626"/>
      <c r="CT9" s="626"/>
      <c r="CU9" s="626"/>
      <c r="CV9" s="626"/>
      <c r="CW9" s="626"/>
      <c r="CX9" s="626"/>
      <c r="CY9" s="627"/>
      <c r="CZ9" s="685">
        <v>
8.5</v>
      </c>
      <c r="DA9" s="685"/>
      <c r="DB9" s="685"/>
      <c r="DC9" s="685"/>
      <c r="DD9" s="631">
        <v>
59214</v>
      </c>
      <c r="DE9" s="626"/>
      <c r="DF9" s="626"/>
      <c r="DG9" s="626"/>
      <c r="DH9" s="626"/>
      <c r="DI9" s="626"/>
      <c r="DJ9" s="626"/>
      <c r="DK9" s="626"/>
      <c r="DL9" s="626"/>
      <c r="DM9" s="626"/>
      <c r="DN9" s="626"/>
      <c r="DO9" s="626"/>
      <c r="DP9" s="627"/>
      <c r="DQ9" s="631">
        <v>
1250858</v>
      </c>
      <c r="DR9" s="626"/>
      <c r="DS9" s="626"/>
      <c r="DT9" s="626"/>
      <c r="DU9" s="626"/>
      <c r="DV9" s="626"/>
      <c r="DW9" s="626"/>
      <c r="DX9" s="626"/>
      <c r="DY9" s="626"/>
      <c r="DZ9" s="626"/>
      <c r="EA9" s="626"/>
      <c r="EB9" s="626"/>
      <c r="EC9" s="666"/>
    </row>
    <row r="10" spans="2:143" ht="11.25" customHeight="1" x14ac:dyDescent="0.15">
      <c r="B10" s="620" t="s">
        <v>
241</v>
      </c>
      <c r="C10" s="621"/>
      <c r="D10" s="621"/>
      <c r="E10" s="621"/>
      <c r="F10" s="621"/>
      <c r="G10" s="621"/>
      <c r="H10" s="621"/>
      <c r="I10" s="621"/>
      <c r="J10" s="621"/>
      <c r="K10" s="621"/>
      <c r="L10" s="621"/>
      <c r="M10" s="621"/>
      <c r="N10" s="621"/>
      <c r="O10" s="621"/>
      <c r="P10" s="621"/>
      <c r="Q10" s="622"/>
      <c r="R10" s="623" t="s">
        <v>
236</v>
      </c>
      <c r="S10" s="626"/>
      <c r="T10" s="626"/>
      <c r="U10" s="626"/>
      <c r="V10" s="626"/>
      <c r="W10" s="626"/>
      <c r="X10" s="626"/>
      <c r="Y10" s="627"/>
      <c r="Z10" s="685" t="s">
        <v>
236</v>
      </c>
      <c r="AA10" s="685"/>
      <c r="AB10" s="685"/>
      <c r="AC10" s="685"/>
      <c r="AD10" s="686" t="s">
        <v>
236</v>
      </c>
      <c r="AE10" s="686"/>
      <c r="AF10" s="686"/>
      <c r="AG10" s="686"/>
      <c r="AH10" s="686"/>
      <c r="AI10" s="686"/>
      <c r="AJ10" s="686"/>
      <c r="AK10" s="686"/>
      <c r="AL10" s="628" t="s">
        <v>
230</v>
      </c>
      <c r="AM10" s="629"/>
      <c r="AN10" s="629"/>
      <c r="AO10" s="687"/>
      <c r="AP10" s="620" t="s">
        <v>
242</v>
      </c>
      <c r="AQ10" s="621"/>
      <c r="AR10" s="621"/>
      <c r="AS10" s="621"/>
      <c r="AT10" s="621"/>
      <c r="AU10" s="621"/>
      <c r="AV10" s="621"/>
      <c r="AW10" s="621"/>
      <c r="AX10" s="621"/>
      <c r="AY10" s="621"/>
      <c r="AZ10" s="621"/>
      <c r="BA10" s="621"/>
      <c r="BB10" s="621"/>
      <c r="BC10" s="621"/>
      <c r="BD10" s="621"/>
      <c r="BE10" s="621"/>
      <c r="BF10" s="622"/>
      <c r="BG10" s="623">
        <v>
160416</v>
      </c>
      <c r="BH10" s="626"/>
      <c r="BI10" s="626"/>
      <c r="BJ10" s="626"/>
      <c r="BK10" s="626"/>
      <c r="BL10" s="626"/>
      <c r="BM10" s="626"/>
      <c r="BN10" s="627"/>
      <c r="BO10" s="685">
        <v>
1.5</v>
      </c>
      <c r="BP10" s="685"/>
      <c r="BQ10" s="685"/>
      <c r="BR10" s="685"/>
      <c r="BS10" s="631" t="s">
        <v>
236</v>
      </c>
      <c r="BT10" s="626"/>
      <c r="BU10" s="626"/>
      <c r="BV10" s="626"/>
      <c r="BW10" s="626"/>
      <c r="BX10" s="626"/>
      <c r="BY10" s="626"/>
      <c r="BZ10" s="626"/>
      <c r="CA10" s="626"/>
      <c r="CB10" s="666"/>
      <c r="CD10" s="667" t="s">
        <v>
243</v>
      </c>
      <c r="CE10" s="664"/>
      <c r="CF10" s="664"/>
      <c r="CG10" s="664"/>
      <c r="CH10" s="664"/>
      <c r="CI10" s="664"/>
      <c r="CJ10" s="664"/>
      <c r="CK10" s="664"/>
      <c r="CL10" s="664"/>
      <c r="CM10" s="664"/>
      <c r="CN10" s="664"/>
      <c r="CO10" s="664"/>
      <c r="CP10" s="664"/>
      <c r="CQ10" s="665"/>
      <c r="CR10" s="623">
        <v>
148196</v>
      </c>
      <c r="CS10" s="626"/>
      <c r="CT10" s="626"/>
      <c r="CU10" s="626"/>
      <c r="CV10" s="626"/>
      <c r="CW10" s="626"/>
      <c r="CX10" s="626"/>
      <c r="CY10" s="627"/>
      <c r="CZ10" s="685">
        <v>
0.6</v>
      </c>
      <c r="DA10" s="685"/>
      <c r="DB10" s="685"/>
      <c r="DC10" s="685"/>
      <c r="DD10" s="631" t="s">
        <v>
236</v>
      </c>
      <c r="DE10" s="626"/>
      <c r="DF10" s="626"/>
      <c r="DG10" s="626"/>
      <c r="DH10" s="626"/>
      <c r="DI10" s="626"/>
      <c r="DJ10" s="626"/>
      <c r="DK10" s="626"/>
      <c r="DL10" s="626"/>
      <c r="DM10" s="626"/>
      <c r="DN10" s="626"/>
      <c r="DO10" s="626"/>
      <c r="DP10" s="627"/>
      <c r="DQ10" s="631">
        <v>
129854</v>
      </c>
      <c r="DR10" s="626"/>
      <c r="DS10" s="626"/>
      <c r="DT10" s="626"/>
      <c r="DU10" s="626"/>
      <c r="DV10" s="626"/>
      <c r="DW10" s="626"/>
      <c r="DX10" s="626"/>
      <c r="DY10" s="626"/>
      <c r="DZ10" s="626"/>
      <c r="EA10" s="626"/>
      <c r="EB10" s="626"/>
      <c r="EC10" s="666"/>
    </row>
    <row r="11" spans="2:143" ht="11.25" customHeight="1" x14ac:dyDescent="0.15">
      <c r="B11" s="620" t="s">
        <v>
244</v>
      </c>
      <c r="C11" s="621"/>
      <c r="D11" s="621"/>
      <c r="E11" s="621"/>
      <c r="F11" s="621"/>
      <c r="G11" s="621"/>
      <c r="H11" s="621"/>
      <c r="I11" s="621"/>
      <c r="J11" s="621"/>
      <c r="K11" s="621"/>
      <c r="L11" s="621"/>
      <c r="M11" s="621"/>
      <c r="N11" s="621"/>
      <c r="O11" s="621"/>
      <c r="P11" s="621"/>
      <c r="Q11" s="622"/>
      <c r="R11" s="623" t="s">
        <v>
236</v>
      </c>
      <c r="S11" s="626"/>
      <c r="T11" s="626"/>
      <c r="U11" s="626"/>
      <c r="V11" s="626"/>
      <c r="W11" s="626"/>
      <c r="X11" s="626"/>
      <c r="Y11" s="627"/>
      <c r="Z11" s="685" t="s">
        <v>
230</v>
      </c>
      <c r="AA11" s="685"/>
      <c r="AB11" s="685"/>
      <c r="AC11" s="685"/>
      <c r="AD11" s="686" t="s">
        <v>
236</v>
      </c>
      <c r="AE11" s="686"/>
      <c r="AF11" s="686"/>
      <c r="AG11" s="686"/>
      <c r="AH11" s="686"/>
      <c r="AI11" s="686"/>
      <c r="AJ11" s="686"/>
      <c r="AK11" s="686"/>
      <c r="AL11" s="628" t="s">
        <v>
236</v>
      </c>
      <c r="AM11" s="629"/>
      <c r="AN11" s="629"/>
      <c r="AO11" s="687"/>
      <c r="AP11" s="620" t="s">
        <v>
245</v>
      </c>
      <c r="AQ11" s="621"/>
      <c r="AR11" s="621"/>
      <c r="AS11" s="621"/>
      <c r="AT11" s="621"/>
      <c r="AU11" s="621"/>
      <c r="AV11" s="621"/>
      <c r="AW11" s="621"/>
      <c r="AX11" s="621"/>
      <c r="AY11" s="621"/>
      <c r="AZ11" s="621"/>
      <c r="BA11" s="621"/>
      <c r="BB11" s="621"/>
      <c r="BC11" s="621"/>
      <c r="BD11" s="621"/>
      <c r="BE11" s="621"/>
      <c r="BF11" s="622"/>
      <c r="BG11" s="623">
        <v>
796411</v>
      </c>
      <c r="BH11" s="626"/>
      <c r="BI11" s="626"/>
      <c r="BJ11" s="626"/>
      <c r="BK11" s="626"/>
      <c r="BL11" s="626"/>
      <c r="BM11" s="626"/>
      <c r="BN11" s="627"/>
      <c r="BO11" s="685">
        <v>
7.6</v>
      </c>
      <c r="BP11" s="685"/>
      <c r="BQ11" s="685"/>
      <c r="BR11" s="685"/>
      <c r="BS11" s="631">
        <v>
133326</v>
      </c>
      <c r="BT11" s="626"/>
      <c r="BU11" s="626"/>
      <c r="BV11" s="626"/>
      <c r="BW11" s="626"/>
      <c r="BX11" s="626"/>
      <c r="BY11" s="626"/>
      <c r="BZ11" s="626"/>
      <c r="CA11" s="626"/>
      <c r="CB11" s="666"/>
      <c r="CD11" s="667" t="s">
        <v>
246</v>
      </c>
      <c r="CE11" s="664"/>
      <c r="CF11" s="664"/>
      <c r="CG11" s="664"/>
      <c r="CH11" s="664"/>
      <c r="CI11" s="664"/>
      <c r="CJ11" s="664"/>
      <c r="CK11" s="664"/>
      <c r="CL11" s="664"/>
      <c r="CM11" s="664"/>
      <c r="CN11" s="664"/>
      <c r="CO11" s="664"/>
      <c r="CP11" s="664"/>
      <c r="CQ11" s="665"/>
      <c r="CR11" s="623">
        <v>
43032</v>
      </c>
      <c r="CS11" s="626"/>
      <c r="CT11" s="626"/>
      <c r="CU11" s="626"/>
      <c r="CV11" s="626"/>
      <c r="CW11" s="626"/>
      <c r="CX11" s="626"/>
      <c r="CY11" s="627"/>
      <c r="CZ11" s="685">
        <v>
0.2</v>
      </c>
      <c r="DA11" s="685"/>
      <c r="DB11" s="685"/>
      <c r="DC11" s="685"/>
      <c r="DD11" s="631" t="s">
        <v>
236</v>
      </c>
      <c r="DE11" s="626"/>
      <c r="DF11" s="626"/>
      <c r="DG11" s="626"/>
      <c r="DH11" s="626"/>
      <c r="DI11" s="626"/>
      <c r="DJ11" s="626"/>
      <c r="DK11" s="626"/>
      <c r="DL11" s="626"/>
      <c r="DM11" s="626"/>
      <c r="DN11" s="626"/>
      <c r="DO11" s="626"/>
      <c r="DP11" s="627"/>
      <c r="DQ11" s="631">
        <v>
29286</v>
      </c>
      <c r="DR11" s="626"/>
      <c r="DS11" s="626"/>
      <c r="DT11" s="626"/>
      <c r="DU11" s="626"/>
      <c r="DV11" s="626"/>
      <c r="DW11" s="626"/>
      <c r="DX11" s="626"/>
      <c r="DY11" s="626"/>
      <c r="DZ11" s="626"/>
      <c r="EA11" s="626"/>
      <c r="EB11" s="626"/>
      <c r="EC11" s="666"/>
    </row>
    <row r="12" spans="2:143" ht="11.25" customHeight="1" x14ac:dyDescent="0.15">
      <c r="B12" s="620" t="s">
        <v>
247</v>
      </c>
      <c r="C12" s="621"/>
      <c r="D12" s="621"/>
      <c r="E12" s="621"/>
      <c r="F12" s="621"/>
      <c r="G12" s="621"/>
      <c r="H12" s="621"/>
      <c r="I12" s="621"/>
      <c r="J12" s="621"/>
      <c r="K12" s="621"/>
      <c r="L12" s="621"/>
      <c r="M12" s="621"/>
      <c r="N12" s="621"/>
      <c r="O12" s="621"/>
      <c r="P12" s="621"/>
      <c r="Q12" s="622"/>
      <c r="R12" s="623">
        <v>
1032712</v>
      </c>
      <c r="S12" s="626"/>
      <c r="T12" s="626"/>
      <c r="U12" s="626"/>
      <c r="V12" s="626"/>
      <c r="W12" s="626"/>
      <c r="X12" s="626"/>
      <c r="Y12" s="627"/>
      <c r="Z12" s="685">
        <v>
4.4000000000000004</v>
      </c>
      <c r="AA12" s="685"/>
      <c r="AB12" s="685"/>
      <c r="AC12" s="685"/>
      <c r="AD12" s="686">
        <v>
1032712</v>
      </c>
      <c r="AE12" s="686"/>
      <c r="AF12" s="686"/>
      <c r="AG12" s="686"/>
      <c r="AH12" s="686"/>
      <c r="AI12" s="686"/>
      <c r="AJ12" s="686"/>
      <c r="AK12" s="686"/>
      <c r="AL12" s="628">
        <v>
8.9</v>
      </c>
      <c r="AM12" s="629"/>
      <c r="AN12" s="629"/>
      <c r="AO12" s="687"/>
      <c r="AP12" s="620" t="s">
        <v>
248</v>
      </c>
      <c r="AQ12" s="621"/>
      <c r="AR12" s="621"/>
      <c r="AS12" s="621"/>
      <c r="AT12" s="621"/>
      <c r="AU12" s="621"/>
      <c r="AV12" s="621"/>
      <c r="AW12" s="621"/>
      <c r="AX12" s="621"/>
      <c r="AY12" s="621"/>
      <c r="AZ12" s="621"/>
      <c r="BA12" s="621"/>
      <c r="BB12" s="621"/>
      <c r="BC12" s="621"/>
      <c r="BD12" s="621"/>
      <c r="BE12" s="621"/>
      <c r="BF12" s="622"/>
      <c r="BG12" s="623">
        <v>
4713594</v>
      </c>
      <c r="BH12" s="626"/>
      <c r="BI12" s="626"/>
      <c r="BJ12" s="626"/>
      <c r="BK12" s="626"/>
      <c r="BL12" s="626"/>
      <c r="BM12" s="626"/>
      <c r="BN12" s="627"/>
      <c r="BO12" s="685">
        <v>
44.8</v>
      </c>
      <c r="BP12" s="685"/>
      <c r="BQ12" s="685"/>
      <c r="BR12" s="685"/>
      <c r="BS12" s="631" t="s">
        <v>
236</v>
      </c>
      <c r="BT12" s="626"/>
      <c r="BU12" s="626"/>
      <c r="BV12" s="626"/>
      <c r="BW12" s="626"/>
      <c r="BX12" s="626"/>
      <c r="BY12" s="626"/>
      <c r="BZ12" s="626"/>
      <c r="CA12" s="626"/>
      <c r="CB12" s="666"/>
      <c r="CD12" s="667" t="s">
        <v>
249</v>
      </c>
      <c r="CE12" s="664"/>
      <c r="CF12" s="664"/>
      <c r="CG12" s="664"/>
      <c r="CH12" s="664"/>
      <c r="CI12" s="664"/>
      <c r="CJ12" s="664"/>
      <c r="CK12" s="664"/>
      <c r="CL12" s="664"/>
      <c r="CM12" s="664"/>
      <c r="CN12" s="664"/>
      <c r="CO12" s="664"/>
      <c r="CP12" s="664"/>
      <c r="CQ12" s="665"/>
      <c r="CR12" s="623">
        <v>
327112</v>
      </c>
      <c r="CS12" s="626"/>
      <c r="CT12" s="626"/>
      <c r="CU12" s="626"/>
      <c r="CV12" s="626"/>
      <c r="CW12" s="626"/>
      <c r="CX12" s="626"/>
      <c r="CY12" s="627"/>
      <c r="CZ12" s="685">
        <v>
1.4</v>
      </c>
      <c r="DA12" s="685"/>
      <c r="DB12" s="685"/>
      <c r="DC12" s="685"/>
      <c r="DD12" s="631">
        <v>
19400</v>
      </c>
      <c r="DE12" s="626"/>
      <c r="DF12" s="626"/>
      <c r="DG12" s="626"/>
      <c r="DH12" s="626"/>
      <c r="DI12" s="626"/>
      <c r="DJ12" s="626"/>
      <c r="DK12" s="626"/>
      <c r="DL12" s="626"/>
      <c r="DM12" s="626"/>
      <c r="DN12" s="626"/>
      <c r="DO12" s="626"/>
      <c r="DP12" s="627"/>
      <c r="DQ12" s="631">
        <v>
295421</v>
      </c>
      <c r="DR12" s="626"/>
      <c r="DS12" s="626"/>
      <c r="DT12" s="626"/>
      <c r="DU12" s="626"/>
      <c r="DV12" s="626"/>
      <c r="DW12" s="626"/>
      <c r="DX12" s="626"/>
      <c r="DY12" s="626"/>
      <c r="DZ12" s="626"/>
      <c r="EA12" s="626"/>
      <c r="EB12" s="626"/>
      <c r="EC12" s="666"/>
    </row>
    <row r="13" spans="2:143" ht="11.25" customHeight="1" x14ac:dyDescent="0.15">
      <c r="B13" s="620" t="s">
        <v>
250</v>
      </c>
      <c r="C13" s="621"/>
      <c r="D13" s="621"/>
      <c r="E13" s="621"/>
      <c r="F13" s="621"/>
      <c r="G13" s="621"/>
      <c r="H13" s="621"/>
      <c r="I13" s="621"/>
      <c r="J13" s="621"/>
      <c r="K13" s="621"/>
      <c r="L13" s="621"/>
      <c r="M13" s="621"/>
      <c r="N13" s="621"/>
      <c r="O13" s="621"/>
      <c r="P13" s="621"/>
      <c r="Q13" s="622"/>
      <c r="R13" s="623" t="s">
        <v>
236</v>
      </c>
      <c r="S13" s="626"/>
      <c r="T13" s="626"/>
      <c r="U13" s="626"/>
      <c r="V13" s="626"/>
      <c r="W13" s="626"/>
      <c r="X13" s="626"/>
      <c r="Y13" s="627"/>
      <c r="Z13" s="685" t="s">
        <v>
230</v>
      </c>
      <c r="AA13" s="685"/>
      <c r="AB13" s="685"/>
      <c r="AC13" s="685"/>
      <c r="AD13" s="686" t="s">
        <v>
230</v>
      </c>
      <c r="AE13" s="686"/>
      <c r="AF13" s="686"/>
      <c r="AG13" s="686"/>
      <c r="AH13" s="686"/>
      <c r="AI13" s="686"/>
      <c r="AJ13" s="686"/>
      <c r="AK13" s="686"/>
      <c r="AL13" s="628" t="s">
        <v>
236</v>
      </c>
      <c r="AM13" s="629"/>
      <c r="AN13" s="629"/>
      <c r="AO13" s="687"/>
      <c r="AP13" s="620" t="s">
        <v>
251</v>
      </c>
      <c r="AQ13" s="621"/>
      <c r="AR13" s="621"/>
      <c r="AS13" s="621"/>
      <c r="AT13" s="621"/>
      <c r="AU13" s="621"/>
      <c r="AV13" s="621"/>
      <c r="AW13" s="621"/>
      <c r="AX13" s="621"/>
      <c r="AY13" s="621"/>
      <c r="AZ13" s="621"/>
      <c r="BA13" s="621"/>
      <c r="BB13" s="621"/>
      <c r="BC13" s="621"/>
      <c r="BD13" s="621"/>
      <c r="BE13" s="621"/>
      <c r="BF13" s="622"/>
      <c r="BG13" s="623">
        <v>
4630278</v>
      </c>
      <c r="BH13" s="626"/>
      <c r="BI13" s="626"/>
      <c r="BJ13" s="626"/>
      <c r="BK13" s="626"/>
      <c r="BL13" s="626"/>
      <c r="BM13" s="626"/>
      <c r="BN13" s="627"/>
      <c r="BO13" s="685">
        <v>
44</v>
      </c>
      <c r="BP13" s="685"/>
      <c r="BQ13" s="685"/>
      <c r="BR13" s="685"/>
      <c r="BS13" s="631" t="s">
        <v>
236</v>
      </c>
      <c r="BT13" s="626"/>
      <c r="BU13" s="626"/>
      <c r="BV13" s="626"/>
      <c r="BW13" s="626"/>
      <c r="BX13" s="626"/>
      <c r="BY13" s="626"/>
      <c r="BZ13" s="626"/>
      <c r="CA13" s="626"/>
      <c r="CB13" s="666"/>
      <c r="CD13" s="667" t="s">
        <v>
252</v>
      </c>
      <c r="CE13" s="664"/>
      <c r="CF13" s="664"/>
      <c r="CG13" s="664"/>
      <c r="CH13" s="664"/>
      <c r="CI13" s="664"/>
      <c r="CJ13" s="664"/>
      <c r="CK13" s="664"/>
      <c r="CL13" s="664"/>
      <c r="CM13" s="664"/>
      <c r="CN13" s="664"/>
      <c r="CO13" s="664"/>
      <c r="CP13" s="664"/>
      <c r="CQ13" s="665"/>
      <c r="CR13" s="623">
        <v>
2775243</v>
      </c>
      <c r="CS13" s="626"/>
      <c r="CT13" s="626"/>
      <c r="CU13" s="626"/>
      <c r="CV13" s="626"/>
      <c r="CW13" s="626"/>
      <c r="CX13" s="626"/>
      <c r="CY13" s="627"/>
      <c r="CZ13" s="685">
        <v>
12.1</v>
      </c>
      <c r="DA13" s="685"/>
      <c r="DB13" s="685"/>
      <c r="DC13" s="685"/>
      <c r="DD13" s="631">
        <v>
1253688</v>
      </c>
      <c r="DE13" s="626"/>
      <c r="DF13" s="626"/>
      <c r="DG13" s="626"/>
      <c r="DH13" s="626"/>
      <c r="DI13" s="626"/>
      <c r="DJ13" s="626"/>
      <c r="DK13" s="626"/>
      <c r="DL13" s="626"/>
      <c r="DM13" s="626"/>
      <c r="DN13" s="626"/>
      <c r="DO13" s="626"/>
      <c r="DP13" s="627"/>
      <c r="DQ13" s="631">
        <v>
1217234</v>
      </c>
      <c r="DR13" s="626"/>
      <c r="DS13" s="626"/>
      <c r="DT13" s="626"/>
      <c r="DU13" s="626"/>
      <c r="DV13" s="626"/>
      <c r="DW13" s="626"/>
      <c r="DX13" s="626"/>
      <c r="DY13" s="626"/>
      <c r="DZ13" s="626"/>
      <c r="EA13" s="626"/>
      <c r="EB13" s="626"/>
      <c r="EC13" s="666"/>
    </row>
    <row r="14" spans="2:143" ht="11.25" customHeight="1" x14ac:dyDescent="0.15">
      <c r="B14" s="620" t="s">
        <v>
253</v>
      </c>
      <c r="C14" s="621"/>
      <c r="D14" s="621"/>
      <c r="E14" s="621"/>
      <c r="F14" s="621"/>
      <c r="G14" s="621"/>
      <c r="H14" s="621"/>
      <c r="I14" s="621"/>
      <c r="J14" s="621"/>
      <c r="K14" s="621"/>
      <c r="L14" s="621"/>
      <c r="M14" s="621"/>
      <c r="N14" s="621"/>
      <c r="O14" s="621"/>
      <c r="P14" s="621"/>
      <c r="Q14" s="622"/>
      <c r="R14" s="623" t="s">
        <v>
236</v>
      </c>
      <c r="S14" s="626"/>
      <c r="T14" s="626"/>
      <c r="U14" s="626"/>
      <c r="V14" s="626"/>
      <c r="W14" s="626"/>
      <c r="X14" s="626"/>
      <c r="Y14" s="627"/>
      <c r="Z14" s="685" t="s">
        <v>
230</v>
      </c>
      <c r="AA14" s="685"/>
      <c r="AB14" s="685"/>
      <c r="AC14" s="685"/>
      <c r="AD14" s="686" t="s">
        <v>
236</v>
      </c>
      <c r="AE14" s="686"/>
      <c r="AF14" s="686"/>
      <c r="AG14" s="686"/>
      <c r="AH14" s="686"/>
      <c r="AI14" s="686"/>
      <c r="AJ14" s="686"/>
      <c r="AK14" s="686"/>
      <c r="AL14" s="628" t="s">
        <v>
236</v>
      </c>
      <c r="AM14" s="629"/>
      <c r="AN14" s="629"/>
      <c r="AO14" s="687"/>
      <c r="AP14" s="620" t="s">
        <v>
254</v>
      </c>
      <c r="AQ14" s="621"/>
      <c r="AR14" s="621"/>
      <c r="AS14" s="621"/>
      <c r="AT14" s="621"/>
      <c r="AU14" s="621"/>
      <c r="AV14" s="621"/>
      <c r="AW14" s="621"/>
      <c r="AX14" s="621"/>
      <c r="AY14" s="621"/>
      <c r="AZ14" s="621"/>
      <c r="BA14" s="621"/>
      <c r="BB14" s="621"/>
      <c r="BC14" s="621"/>
      <c r="BD14" s="621"/>
      <c r="BE14" s="621"/>
      <c r="BF14" s="622"/>
      <c r="BG14" s="623">
        <v>
92286</v>
      </c>
      <c r="BH14" s="626"/>
      <c r="BI14" s="626"/>
      <c r="BJ14" s="626"/>
      <c r="BK14" s="626"/>
      <c r="BL14" s="626"/>
      <c r="BM14" s="626"/>
      <c r="BN14" s="627"/>
      <c r="BO14" s="685">
        <v>
0.9</v>
      </c>
      <c r="BP14" s="685"/>
      <c r="BQ14" s="685"/>
      <c r="BR14" s="685"/>
      <c r="BS14" s="631" t="s">
        <v>
236</v>
      </c>
      <c r="BT14" s="626"/>
      <c r="BU14" s="626"/>
      <c r="BV14" s="626"/>
      <c r="BW14" s="626"/>
      <c r="BX14" s="626"/>
      <c r="BY14" s="626"/>
      <c r="BZ14" s="626"/>
      <c r="CA14" s="626"/>
      <c r="CB14" s="666"/>
      <c r="CD14" s="667" t="s">
        <v>
255</v>
      </c>
      <c r="CE14" s="664"/>
      <c r="CF14" s="664"/>
      <c r="CG14" s="664"/>
      <c r="CH14" s="664"/>
      <c r="CI14" s="664"/>
      <c r="CJ14" s="664"/>
      <c r="CK14" s="664"/>
      <c r="CL14" s="664"/>
      <c r="CM14" s="664"/>
      <c r="CN14" s="664"/>
      <c r="CO14" s="664"/>
      <c r="CP14" s="664"/>
      <c r="CQ14" s="665"/>
      <c r="CR14" s="623">
        <v>
774699</v>
      </c>
      <c r="CS14" s="626"/>
      <c r="CT14" s="626"/>
      <c r="CU14" s="626"/>
      <c r="CV14" s="626"/>
      <c r="CW14" s="626"/>
      <c r="CX14" s="626"/>
      <c r="CY14" s="627"/>
      <c r="CZ14" s="685">
        <v>
3.4</v>
      </c>
      <c r="DA14" s="685"/>
      <c r="DB14" s="685"/>
      <c r="DC14" s="685"/>
      <c r="DD14" s="631">
        <v>
11176</v>
      </c>
      <c r="DE14" s="626"/>
      <c r="DF14" s="626"/>
      <c r="DG14" s="626"/>
      <c r="DH14" s="626"/>
      <c r="DI14" s="626"/>
      <c r="DJ14" s="626"/>
      <c r="DK14" s="626"/>
      <c r="DL14" s="626"/>
      <c r="DM14" s="626"/>
      <c r="DN14" s="626"/>
      <c r="DO14" s="626"/>
      <c r="DP14" s="627"/>
      <c r="DQ14" s="631">
        <v>
555506</v>
      </c>
      <c r="DR14" s="626"/>
      <c r="DS14" s="626"/>
      <c r="DT14" s="626"/>
      <c r="DU14" s="626"/>
      <c r="DV14" s="626"/>
      <c r="DW14" s="626"/>
      <c r="DX14" s="626"/>
      <c r="DY14" s="626"/>
      <c r="DZ14" s="626"/>
      <c r="EA14" s="626"/>
      <c r="EB14" s="626"/>
      <c r="EC14" s="666"/>
    </row>
    <row r="15" spans="2:143" ht="11.25" customHeight="1" x14ac:dyDescent="0.15">
      <c r="B15" s="620" t="s">
        <v>
256</v>
      </c>
      <c r="C15" s="621"/>
      <c r="D15" s="621"/>
      <c r="E15" s="621"/>
      <c r="F15" s="621"/>
      <c r="G15" s="621"/>
      <c r="H15" s="621"/>
      <c r="I15" s="621"/>
      <c r="J15" s="621"/>
      <c r="K15" s="621"/>
      <c r="L15" s="621"/>
      <c r="M15" s="621"/>
      <c r="N15" s="621"/>
      <c r="O15" s="621"/>
      <c r="P15" s="621"/>
      <c r="Q15" s="622"/>
      <c r="R15" s="623">
        <v>
61058</v>
      </c>
      <c r="S15" s="626"/>
      <c r="T15" s="626"/>
      <c r="U15" s="626"/>
      <c r="V15" s="626"/>
      <c r="W15" s="626"/>
      <c r="X15" s="626"/>
      <c r="Y15" s="627"/>
      <c r="Z15" s="685">
        <v>
0.3</v>
      </c>
      <c r="AA15" s="685"/>
      <c r="AB15" s="685"/>
      <c r="AC15" s="685"/>
      <c r="AD15" s="686">
        <v>
61058</v>
      </c>
      <c r="AE15" s="686"/>
      <c r="AF15" s="686"/>
      <c r="AG15" s="686"/>
      <c r="AH15" s="686"/>
      <c r="AI15" s="686"/>
      <c r="AJ15" s="686"/>
      <c r="AK15" s="686"/>
      <c r="AL15" s="628">
        <v>
0.5</v>
      </c>
      <c r="AM15" s="629"/>
      <c r="AN15" s="629"/>
      <c r="AO15" s="687"/>
      <c r="AP15" s="620" t="s">
        <v>
257</v>
      </c>
      <c r="AQ15" s="621"/>
      <c r="AR15" s="621"/>
      <c r="AS15" s="621"/>
      <c r="AT15" s="621"/>
      <c r="AU15" s="621"/>
      <c r="AV15" s="621"/>
      <c r="AW15" s="621"/>
      <c r="AX15" s="621"/>
      <c r="AY15" s="621"/>
      <c r="AZ15" s="621"/>
      <c r="BA15" s="621"/>
      <c r="BB15" s="621"/>
      <c r="BC15" s="621"/>
      <c r="BD15" s="621"/>
      <c r="BE15" s="621"/>
      <c r="BF15" s="622"/>
      <c r="BG15" s="623">
        <v>
393426</v>
      </c>
      <c r="BH15" s="626"/>
      <c r="BI15" s="626"/>
      <c r="BJ15" s="626"/>
      <c r="BK15" s="626"/>
      <c r="BL15" s="626"/>
      <c r="BM15" s="626"/>
      <c r="BN15" s="627"/>
      <c r="BO15" s="685">
        <v>
3.7</v>
      </c>
      <c r="BP15" s="685"/>
      <c r="BQ15" s="685"/>
      <c r="BR15" s="685"/>
      <c r="BS15" s="631" t="s">
        <v>
230</v>
      </c>
      <c r="BT15" s="626"/>
      <c r="BU15" s="626"/>
      <c r="BV15" s="626"/>
      <c r="BW15" s="626"/>
      <c r="BX15" s="626"/>
      <c r="BY15" s="626"/>
      <c r="BZ15" s="626"/>
      <c r="CA15" s="626"/>
      <c r="CB15" s="666"/>
      <c r="CD15" s="667" t="s">
        <v>
258</v>
      </c>
      <c r="CE15" s="664"/>
      <c r="CF15" s="664"/>
      <c r="CG15" s="664"/>
      <c r="CH15" s="664"/>
      <c r="CI15" s="664"/>
      <c r="CJ15" s="664"/>
      <c r="CK15" s="664"/>
      <c r="CL15" s="664"/>
      <c r="CM15" s="664"/>
      <c r="CN15" s="664"/>
      <c r="CO15" s="664"/>
      <c r="CP15" s="664"/>
      <c r="CQ15" s="665"/>
      <c r="CR15" s="623">
        <v>
2257964</v>
      </c>
      <c r="CS15" s="626"/>
      <c r="CT15" s="626"/>
      <c r="CU15" s="626"/>
      <c r="CV15" s="626"/>
      <c r="CW15" s="626"/>
      <c r="CX15" s="626"/>
      <c r="CY15" s="627"/>
      <c r="CZ15" s="685">
        <v>
9.9</v>
      </c>
      <c r="DA15" s="685"/>
      <c r="DB15" s="685"/>
      <c r="DC15" s="685"/>
      <c r="DD15" s="631">
        <v>
273357</v>
      </c>
      <c r="DE15" s="626"/>
      <c r="DF15" s="626"/>
      <c r="DG15" s="626"/>
      <c r="DH15" s="626"/>
      <c r="DI15" s="626"/>
      <c r="DJ15" s="626"/>
      <c r="DK15" s="626"/>
      <c r="DL15" s="626"/>
      <c r="DM15" s="626"/>
      <c r="DN15" s="626"/>
      <c r="DO15" s="626"/>
      <c r="DP15" s="627"/>
      <c r="DQ15" s="631">
        <v>
1688515</v>
      </c>
      <c r="DR15" s="626"/>
      <c r="DS15" s="626"/>
      <c r="DT15" s="626"/>
      <c r="DU15" s="626"/>
      <c r="DV15" s="626"/>
      <c r="DW15" s="626"/>
      <c r="DX15" s="626"/>
      <c r="DY15" s="626"/>
      <c r="DZ15" s="626"/>
      <c r="EA15" s="626"/>
      <c r="EB15" s="626"/>
      <c r="EC15" s="666"/>
    </row>
    <row r="16" spans="2:143" ht="11.25" customHeight="1" x14ac:dyDescent="0.15">
      <c r="B16" s="620" t="s">
        <v>
259</v>
      </c>
      <c r="C16" s="621"/>
      <c r="D16" s="621"/>
      <c r="E16" s="621"/>
      <c r="F16" s="621"/>
      <c r="G16" s="621"/>
      <c r="H16" s="621"/>
      <c r="I16" s="621"/>
      <c r="J16" s="621"/>
      <c r="K16" s="621"/>
      <c r="L16" s="621"/>
      <c r="M16" s="621"/>
      <c r="N16" s="621"/>
      <c r="O16" s="621"/>
      <c r="P16" s="621"/>
      <c r="Q16" s="622"/>
      <c r="R16" s="623" t="s">
        <v>
230</v>
      </c>
      <c r="S16" s="626"/>
      <c r="T16" s="626"/>
      <c r="U16" s="626"/>
      <c r="V16" s="626"/>
      <c r="W16" s="626"/>
      <c r="X16" s="626"/>
      <c r="Y16" s="627"/>
      <c r="Z16" s="685" t="s">
        <v>
236</v>
      </c>
      <c r="AA16" s="685"/>
      <c r="AB16" s="685"/>
      <c r="AC16" s="685"/>
      <c r="AD16" s="686" t="s">
        <v>
230</v>
      </c>
      <c r="AE16" s="686"/>
      <c r="AF16" s="686"/>
      <c r="AG16" s="686"/>
      <c r="AH16" s="686"/>
      <c r="AI16" s="686"/>
      <c r="AJ16" s="686"/>
      <c r="AK16" s="686"/>
      <c r="AL16" s="628" t="s">
        <v>
236</v>
      </c>
      <c r="AM16" s="629"/>
      <c r="AN16" s="629"/>
      <c r="AO16" s="687"/>
      <c r="AP16" s="620" t="s">
        <v>
260</v>
      </c>
      <c r="AQ16" s="621"/>
      <c r="AR16" s="621"/>
      <c r="AS16" s="621"/>
      <c r="AT16" s="621"/>
      <c r="AU16" s="621"/>
      <c r="AV16" s="621"/>
      <c r="AW16" s="621"/>
      <c r="AX16" s="621"/>
      <c r="AY16" s="621"/>
      <c r="AZ16" s="621"/>
      <c r="BA16" s="621"/>
      <c r="BB16" s="621"/>
      <c r="BC16" s="621"/>
      <c r="BD16" s="621"/>
      <c r="BE16" s="621"/>
      <c r="BF16" s="622"/>
      <c r="BG16" s="623" t="s">
        <v>
230</v>
      </c>
      <c r="BH16" s="626"/>
      <c r="BI16" s="626"/>
      <c r="BJ16" s="626"/>
      <c r="BK16" s="626"/>
      <c r="BL16" s="626"/>
      <c r="BM16" s="626"/>
      <c r="BN16" s="627"/>
      <c r="BO16" s="685" t="s">
        <v>
236</v>
      </c>
      <c r="BP16" s="685"/>
      <c r="BQ16" s="685"/>
      <c r="BR16" s="685"/>
      <c r="BS16" s="631" t="s">
        <v>
230</v>
      </c>
      <c r="BT16" s="626"/>
      <c r="BU16" s="626"/>
      <c r="BV16" s="626"/>
      <c r="BW16" s="626"/>
      <c r="BX16" s="626"/>
      <c r="BY16" s="626"/>
      <c r="BZ16" s="626"/>
      <c r="CA16" s="626"/>
      <c r="CB16" s="666"/>
      <c r="CD16" s="667" t="s">
        <v>
261</v>
      </c>
      <c r="CE16" s="664"/>
      <c r="CF16" s="664"/>
      <c r="CG16" s="664"/>
      <c r="CH16" s="664"/>
      <c r="CI16" s="664"/>
      <c r="CJ16" s="664"/>
      <c r="CK16" s="664"/>
      <c r="CL16" s="664"/>
      <c r="CM16" s="664"/>
      <c r="CN16" s="664"/>
      <c r="CO16" s="664"/>
      <c r="CP16" s="664"/>
      <c r="CQ16" s="665"/>
      <c r="CR16" s="623" t="s">
        <v>
236</v>
      </c>
      <c r="CS16" s="626"/>
      <c r="CT16" s="626"/>
      <c r="CU16" s="626"/>
      <c r="CV16" s="626"/>
      <c r="CW16" s="626"/>
      <c r="CX16" s="626"/>
      <c r="CY16" s="627"/>
      <c r="CZ16" s="685" t="s">
        <v>
230</v>
      </c>
      <c r="DA16" s="685"/>
      <c r="DB16" s="685"/>
      <c r="DC16" s="685"/>
      <c r="DD16" s="631" t="s">
        <v>
230</v>
      </c>
      <c r="DE16" s="626"/>
      <c r="DF16" s="626"/>
      <c r="DG16" s="626"/>
      <c r="DH16" s="626"/>
      <c r="DI16" s="626"/>
      <c r="DJ16" s="626"/>
      <c r="DK16" s="626"/>
      <c r="DL16" s="626"/>
      <c r="DM16" s="626"/>
      <c r="DN16" s="626"/>
      <c r="DO16" s="626"/>
      <c r="DP16" s="627"/>
      <c r="DQ16" s="631" t="s">
        <v>
230</v>
      </c>
      <c r="DR16" s="626"/>
      <c r="DS16" s="626"/>
      <c r="DT16" s="626"/>
      <c r="DU16" s="626"/>
      <c r="DV16" s="626"/>
      <c r="DW16" s="626"/>
      <c r="DX16" s="626"/>
      <c r="DY16" s="626"/>
      <c r="DZ16" s="626"/>
      <c r="EA16" s="626"/>
      <c r="EB16" s="626"/>
      <c r="EC16" s="666"/>
    </row>
    <row r="17" spans="2:133" ht="11.25" customHeight="1" x14ac:dyDescent="0.15">
      <c r="B17" s="620" t="s">
        <v>
262</v>
      </c>
      <c r="C17" s="621"/>
      <c r="D17" s="621"/>
      <c r="E17" s="621"/>
      <c r="F17" s="621"/>
      <c r="G17" s="621"/>
      <c r="H17" s="621"/>
      <c r="I17" s="621"/>
      <c r="J17" s="621"/>
      <c r="K17" s="621"/>
      <c r="L17" s="621"/>
      <c r="M17" s="621"/>
      <c r="N17" s="621"/>
      <c r="O17" s="621"/>
      <c r="P17" s="621"/>
      <c r="Q17" s="622"/>
      <c r="R17" s="623">
        <v>
44051</v>
      </c>
      <c r="S17" s="626"/>
      <c r="T17" s="626"/>
      <c r="U17" s="626"/>
      <c r="V17" s="626"/>
      <c r="W17" s="626"/>
      <c r="X17" s="626"/>
      <c r="Y17" s="627"/>
      <c r="Z17" s="685">
        <v>
0.2</v>
      </c>
      <c r="AA17" s="685"/>
      <c r="AB17" s="685"/>
      <c r="AC17" s="685"/>
      <c r="AD17" s="686">
        <v>
44051</v>
      </c>
      <c r="AE17" s="686"/>
      <c r="AF17" s="686"/>
      <c r="AG17" s="686"/>
      <c r="AH17" s="686"/>
      <c r="AI17" s="686"/>
      <c r="AJ17" s="686"/>
      <c r="AK17" s="686"/>
      <c r="AL17" s="628">
        <v>
0.4</v>
      </c>
      <c r="AM17" s="629"/>
      <c r="AN17" s="629"/>
      <c r="AO17" s="687"/>
      <c r="AP17" s="620" t="s">
        <v>
263</v>
      </c>
      <c r="AQ17" s="621"/>
      <c r="AR17" s="621"/>
      <c r="AS17" s="621"/>
      <c r="AT17" s="621"/>
      <c r="AU17" s="621"/>
      <c r="AV17" s="621"/>
      <c r="AW17" s="621"/>
      <c r="AX17" s="621"/>
      <c r="AY17" s="621"/>
      <c r="AZ17" s="621"/>
      <c r="BA17" s="621"/>
      <c r="BB17" s="621"/>
      <c r="BC17" s="621"/>
      <c r="BD17" s="621"/>
      <c r="BE17" s="621"/>
      <c r="BF17" s="622"/>
      <c r="BG17" s="623" t="s">
        <v>
236</v>
      </c>
      <c r="BH17" s="626"/>
      <c r="BI17" s="626"/>
      <c r="BJ17" s="626"/>
      <c r="BK17" s="626"/>
      <c r="BL17" s="626"/>
      <c r="BM17" s="626"/>
      <c r="BN17" s="627"/>
      <c r="BO17" s="685" t="s">
        <v>
236</v>
      </c>
      <c r="BP17" s="685"/>
      <c r="BQ17" s="685"/>
      <c r="BR17" s="685"/>
      <c r="BS17" s="631" t="s">
        <v>
230</v>
      </c>
      <c r="BT17" s="626"/>
      <c r="BU17" s="626"/>
      <c r="BV17" s="626"/>
      <c r="BW17" s="626"/>
      <c r="BX17" s="626"/>
      <c r="BY17" s="626"/>
      <c r="BZ17" s="626"/>
      <c r="CA17" s="626"/>
      <c r="CB17" s="666"/>
      <c r="CD17" s="667" t="s">
        <v>
264</v>
      </c>
      <c r="CE17" s="664"/>
      <c r="CF17" s="664"/>
      <c r="CG17" s="664"/>
      <c r="CH17" s="664"/>
      <c r="CI17" s="664"/>
      <c r="CJ17" s="664"/>
      <c r="CK17" s="664"/>
      <c r="CL17" s="664"/>
      <c r="CM17" s="664"/>
      <c r="CN17" s="664"/>
      <c r="CO17" s="664"/>
      <c r="CP17" s="664"/>
      <c r="CQ17" s="665"/>
      <c r="CR17" s="623">
        <v>
1123440</v>
      </c>
      <c r="CS17" s="626"/>
      <c r="CT17" s="626"/>
      <c r="CU17" s="626"/>
      <c r="CV17" s="626"/>
      <c r="CW17" s="626"/>
      <c r="CX17" s="626"/>
      <c r="CY17" s="627"/>
      <c r="CZ17" s="685">
        <v>
4.9000000000000004</v>
      </c>
      <c r="DA17" s="685"/>
      <c r="DB17" s="685"/>
      <c r="DC17" s="685"/>
      <c r="DD17" s="631" t="s">
        <v>
230</v>
      </c>
      <c r="DE17" s="626"/>
      <c r="DF17" s="626"/>
      <c r="DG17" s="626"/>
      <c r="DH17" s="626"/>
      <c r="DI17" s="626"/>
      <c r="DJ17" s="626"/>
      <c r="DK17" s="626"/>
      <c r="DL17" s="626"/>
      <c r="DM17" s="626"/>
      <c r="DN17" s="626"/>
      <c r="DO17" s="626"/>
      <c r="DP17" s="627"/>
      <c r="DQ17" s="631">
        <v>
1123440</v>
      </c>
      <c r="DR17" s="626"/>
      <c r="DS17" s="626"/>
      <c r="DT17" s="626"/>
      <c r="DU17" s="626"/>
      <c r="DV17" s="626"/>
      <c r="DW17" s="626"/>
      <c r="DX17" s="626"/>
      <c r="DY17" s="626"/>
      <c r="DZ17" s="626"/>
      <c r="EA17" s="626"/>
      <c r="EB17" s="626"/>
      <c r="EC17" s="666"/>
    </row>
    <row r="18" spans="2:133" ht="11.25" customHeight="1" x14ac:dyDescent="0.15">
      <c r="B18" s="620" t="s">
        <v>
265</v>
      </c>
      <c r="C18" s="621"/>
      <c r="D18" s="621"/>
      <c r="E18" s="621"/>
      <c r="F18" s="621"/>
      <c r="G18" s="621"/>
      <c r="H18" s="621"/>
      <c r="I18" s="621"/>
      <c r="J18" s="621"/>
      <c r="K18" s="621"/>
      <c r="L18" s="621"/>
      <c r="M18" s="621"/>
      <c r="N18" s="621"/>
      <c r="O18" s="621"/>
      <c r="P18" s="621"/>
      <c r="Q18" s="622"/>
      <c r="R18" s="623">
        <v>
269235</v>
      </c>
      <c r="S18" s="626"/>
      <c r="T18" s="626"/>
      <c r="U18" s="626"/>
      <c r="V18" s="626"/>
      <c r="W18" s="626"/>
      <c r="X18" s="626"/>
      <c r="Y18" s="627"/>
      <c r="Z18" s="685">
        <v>
1.1000000000000001</v>
      </c>
      <c r="AA18" s="685"/>
      <c r="AB18" s="685"/>
      <c r="AC18" s="685"/>
      <c r="AD18" s="686">
        <v>
187205</v>
      </c>
      <c r="AE18" s="686"/>
      <c r="AF18" s="686"/>
      <c r="AG18" s="686"/>
      <c r="AH18" s="686"/>
      <c r="AI18" s="686"/>
      <c r="AJ18" s="686"/>
      <c r="AK18" s="686"/>
      <c r="AL18" s="628">
        <v>
1.6</v>
      </c>
      <c r="AM18" s="629"/>
      <c r="AN18" s="629"/>
      <c r="AO18" s="687"/>
      <c r="AP18" s="620" t="s">
        <v>
266</v>
      </c>
      <c r="AQ18" s="621"/>
      <c r="AR18" s="621"/>
      <c r="AS18" s="621"/>
      <c r="AT18" s="621"/>
      <c r="AU18" s="621"/>
      <c r="AV18" s="621"/>
      <c r="AW18" s="621"/>
      <c r="AX18" s="621"/>
      <c r="AY18" s="621"/>
      <c r="AZ18" s="621"/>
      <c r="BA18" s="621"/>
      <c r="BB18" s="621"/>
      <c r="BC18" s="621"/>
      <c r="BD18" s="621"/>
      <c r="BE18" s="621"/>
      <c r="BF18" s="622"/>
      <c r="BG18" s="623" t="s">
        <v>
230</v>
      </c>
      <c r="BH18" s="626"/>
      <c r="BI18" s="626"/>
      <c r="BJ18" s="626"/>
      <c r="BK18" s="626"/>
      <c r="BL18" s="626"/>
      <c r="BM18" s="626"/>
      <c r="BN18" s="627"/>
      <c r="BO18" s="685" t="s">
        <v>
236</v>
      </c>
      <c r="BP18" s="685"/>
      <c r="BQ18" s="685"/>
      <c r="BR18" s="685"/>
      <c r="BS18" s="631" t="s">
        <v>
236</v>
      </c>
      <c r="BT18" s="626"/>
      <c r="BU18" s="626"/>
      <c r="BV18" s="626"/>
      <c r="BW18" s="626"/>
      <c r="BX18" s="626"/>
      <c r="BY18" s="626"/>
      <c r="BZ18" s="626"/>
      <c r="CA18" s="626"/>
      <c r="CB18" s="666"/>
      <c r="CD18" s="667" t="s">
        <v>
267</v>
      </c>
      <c r="CE18" s="664"/>
      <c r="CF18" s="664"/>
      <c r="CG18" s="664"/>
      <c r="CH18" s="664"/>
      <c r="CI18" s="664"/>
      <c r="CJ18" s="664"/>
      <c r="CK18" s="664"/>
      <c r="CL18" s="664"/>
      <c r="CM18" s="664"/>
      <c r="CN18" s="664"/>
      <c r="CO18" s="664"/>
      <c r="CP18" s="664"/>
      <c r="CQ18" s="665"/>
      <c r="CR18" s="623" t="s">
        <v>
236</v>
      </c>
      <c r="CS18" s="626"/>
      <c r="CT18" s="626"/>
      <c r="CU18" s="626"/>
      <c r="CV18" s="626"/>
      <c r="CW18" s="626"/>
      <c r="CX18" s="626"/>
      <c r="CY18" s="627"/>
      <c r="CZ18" s="685" t="s">
        <v>
236</v>
      </c>
      <c r="DA18" s="685"/>
      <c r="DB18" s="685"/>
      <c r="DC18" s="685"/>
      <c r="DD18" s="631" t="s">
        <v>
230</v>
      </c>
      <c r="DE18" s="626"/>
      <c r="DF18" s="626"/>
      <c r="DG18" s="626"/>
      <c r="DH18" s="626"/>
      <c r="DI18" s="626"/>
      <c r="DJ18" s="626"/>
      <c r="DK18" s="626"/>
      <c r="DL18" s="626"/>
      <c r="DM18" s="626"/>
      <c r="DN18" s="626"/>
      <c r="DO18" s="626"/>
      <c r="DP18" s="627"/>
      <c r="DQ18" s="631" t="s">
        <v>
236</v>
      </c>
      <c r="DR18" s="626"/>
      <c r="DS18" s="626"/>
      <c r="DT18" s="626"/>
      <c r="DU18" s="626"/>
      <c r="DV18" s="626"/>
      <c r="DW18" s="626"/>
      <c r="DX18" s="626"/>
      <c r="DY18" s="626"/>
      <c r="DZ18" s="626"/>
      <c r="EA18" s="626"/>
      <c r="EB18" s="626"/>
      <c r="EC18" s="666"/>
    </row>
    <row r="19" spans="2:133" ht="11.25" customHeight="1" x14ac:dyDescent="0.15">
      <c r="B19" s="620" t="s">
        <v>
268</v>
      </c>
      <c r="C19" s="621"/>
      <c r="D19" s="621"/>
      <c r="E19" s="621"/>
      <c r="F19" s="621"/>
      <c r="G19" s="621"/>
      <c r="H19" s="621"/>
      <c r="I19" s="621"/>
      <c r="J19" s="621"/>
      <c r="K19" s="621"/>
      <c r="L19" s="621"/>
      <c r="M19" s="621"/>
      <c r="N19" s="621"/>
      <c r="O19" s="621"/>
      <c r="P19" s="621"/>
      <c r="Q19" s="622"/>
      <c r="R19" s="623">
        <v>
187205</v>
      </c>
      <c r="S19" s="626"/>
      <c r="T19" s="626"/>
      <c r="U19" s="626"/>
      <c r="V19" s="626"/>
      <c r="W19" s="626"/>
      <c r="X19" s="626"/>
      <c r="Y19" s="627"/>
      <c r="Z19" s="685">
        <v>
0.8</v>
      </c>
      <c r="AA19" s="685"/>
      <c r="AB19" s="685"/>
      <c r="AC19" s="685"/>
      <c r="AD19" s="686">
        <v>
187205</v>
      </c>
      <c r="AE19" s="686"/>
      <c r="AF19" s="686"/>
      <c r="AG19" s="686"/>
      <c r="AH19" s="686"/>
      <c r="AI19" s="686"/>
      <c r="AJ19" s="686"/>
      <c r="AK19" s="686"/>
      <c r="AL19" s="628">
        <v>
1.6</v>
      </c>
      <c r="AM19" s="629"/>
      <c r="AN19" s="629"/>
      <c r="AO19" s="687"/>
      <c r="AP19" s="620" t="s">
        <v>
269</v>
      </c>
      <c r="AQ19" s="621"/>
      <c r="AR19" s="621"/>
      <c r="AS19" s="621"/>
      <c r="AT19" s="621"/>
      <c r="AU19" s="621"/>
      <c r="AV19" s="621"/>
      <c r="AW19" s="621"/>
      <c r="AX19" s="621"/>
      <c r="AY19" s="621"/>
      <c r="AZ19" s="621"/>
      <c r="BA19" s="621"/>
      <c r="BB19" s="621"/>
      <c r="BC19" s="621"/>
      <c r="BD19" s="621"/>
      <c r="BE19" s="621"/>
      <c r="BF19" s="622"/>
      <c r="BG19" s="623">
        <v>
823731</v>
      </c>
      <c r="BH19" s="626"/>
      <c r="BI19" s="626"/>
      <c r="BJ19" s="626"/>
      <c r="BK19" s="626"/>
      <c r="BL19" s="626"/>
      <c r="BM19" s="626"/>
      <c r="BN19" s="627"/>
      <c r="BO19" s="685">
        <v>
7.8</v>
      </c>
      <c r="BP19" s="685"/>
      <c r="BQ19" s="685"/>
      <c r="BR19" s="685"/>
      <c r="BS19" s="631" t="s">
        <v>
230</v>
      </c>
      <c r="BT19" s="626"/>
      <c r="BU19" s="626"/>
      <c r="BV19" s="626"/>
      <c r="BW19" s="626"/>
      <c r="BX19" s="626"/>
      <c r="BY19" s="626"/>
      <c r="BZ19" s="626"/>
      <c r="CA19" s="626"/>
      <c r="CB19" s="666"/>
      <c r="CD19" s="667" t="s">
        <v>
270</v>
      </c>
      <c r="CE19" s="664"/>
      <c r="CF19" s="664"/>
      <c r="CG19" s="664"/>
      <c r="CH19" s="664"/>
      <c r="CI19" s="664"/>
      <c r="CJ19" s="664"/>
      <c r="CK19" s="664"/>
      <c r="CL19" s="664"/>
      <c r="CM19" s="664"/>
      <c r="CN19" s="664"/>
      <c r="CO19" s="664"/>
      <c r="CP19" s="664"/>
      <c r="CQ19" s="665"/>
      <c r="CR19" s="623" t="s">
        <v>
230</v>
      </c>
      <c r="CS19" s="626"/>
      <c r="CT19" s="626"/>
      <c r="CU19" s="626"/>
      <c r="CV19" s="626"/>
      <c r="CW19" s="626"/>
      <c r="CX19" s="626"/>
      <c r="CY19" s="627"/>
      <c r="CZ19" s="685" t="s">
        <v>
236</v>
      </c>
      <c r="DA19" s="685"/>
      <c r="DB19" s="685"/>
      <c r="DC19" s="685"/>
      <c r="DD19" s="631" t="s">
        <v>
230</v>
      </c>
      <c r="DE19" s="626"/>
      <c r="DF19" s="626"/>
      <c r="DG19" s="626"/>
      <c r="DH19" s="626"/>
      <c r="DI19" s="626"/>
      <c r="DJ19" s="626"/>
      <c r="DK19" s="626"/>
      <c r="DL19" s="626"/>
      <c r="DM19" s="626"/>
      <c r="DN19" s="626"/>
      <c r="DO19" s="626"/>
      <c r="DP19" s="627"/>
      <c r="DQ19" s="631" t="s">
        <v>
230</v>
      </c>
      <c r="DR19" s="626"/>
      <c r="DS19" s="626"/>
      <c r="DT19" s="626"/>
      <c r="DU19" s="626"/>
      <c r="DV19" s="626"/>
      <c r="DW19" s="626"/>
      <c r="DX19" s="626"/>
      <c r="DY19" s="626"/>
      <c r="DZ19" s="626"/>
      <c r="EA19" s="626"/>
      <c r="EB19" s="626"/>
      <c r="EC19" s="666"/>
    </row>
    <row r="20" spans="2:133" ht="11.25" customHeight="1" x14ac:dyDescent="0.15">
      <c r="B20" s="620" t="s">
        <v>
271</v>
      </c>
      <c r="C20" s="621"/>
      <c r="D20" s="621"/>
      <c r="E20" s="621"/>
      <c r="F20" s="621"/>
      <c r="G20" s="621"/>
      <c r="H20" s="621"/>
      <c r="I20" s="621"/>
      <c r="J20" s="621"/>
      <c r="K20" s="621"/>
      <c r="L20" s="621"/>
      <c r="M20" s="621"/>
      <c r="N20" s="621"/>
      <c r="O20" s="621"/>
      <c r="P20" s="621"/>
      <c r="Q20" s="622"/>
      <c r="R20" s="623">
        <v>
81973</v>
      </c>
      <c r="S20" s="626"/>
      <c r="T20" s="626"/>
      <c r="U20" s="626"/>
      <c r="V20" s="626"/>
      <c r="W20" s="626"/>
      <c r="X20" s="626"/>
      <c r="Y20" s="627"/>
      <c r="Z20" s="685">
        <v>
0.3</v>
      </c>
      <c r="AA20" s="685"/>
      <c r="AB20" s="685"/>
      <c r="AC20" s="685"/>
      <c r="AD20" s="686" t="s">
        <v>
236</v>
      </c>
      <c r="AE20" s="686"/>
      <c r="AF20" s="686"/>
      <c r="AG20" s="686"/>
      <c r="AH20" s="686"/>
      <c r="AI20" s="686"/>
      <c r="AJ20" s="686"/>
      <c r="AK20" s="686"/>
      <c r="AL20" s="628" t="s">
        <v>
236</v>
      </c>
      <c r="AM20" s="629"/>
      <c r="AN20" s="629"/>
      <c r="AO20" s="687"/>
      <c r="AP20" s="620" t="s">
        <v>
272</v>
      </c>
      <c r="AQ20" s="621"/>
      <c r="AR20" s="621"/>
      <c r="AS20" s="621"/>
      <c r="AT20" s="621"/>
      <c r="AU20" s="621"/>
      <c r="AV20" s="621"/>
      <c r="AW20" s="621"/>
      <c r="AX20" s="621"/>
      <c r="AY20" s="621"/>
      <c r="AZ20" s="621"/>
      <c r="BA20" s="621"/>
      <c r="BB20" s="621"/>
      <c r="BC20" s="621"/>
      <c r="BD20" s="621"/>
      <c r="BE20" s="621"/>
      <c r="BF20" s="622"/>
      <c r="BG20" s="623">
        <v>
823731</v>
      </c>
      <c r="BH20" s="626"/>
      <c r="BI20" s="626"/>
      <c r="BJ20" s="626"/>
      <c r="BK20" s="626"/>
      <c r="BL20" s="626"/>
      <c r="BM20" s="626"/>
      <c r="BN20" s="627"/>
      <c r="BO20" s="685">
        <v>
7.8</v>
      </c>
      <c r="BP20" s="685"/>
      <c r="BQ20" s="685"/>
      <c r="BR20" s="685"/>
      <c r="BS20" s="631" t="s">
        <v>
236</v>
      </c>
      <c r="BT20" s="626"/>
      <c r="BU20" s="626"/>
      <c r="BV20" s="626"/>
      <c r="BW20" s="626"/>
      <c r="BX20" s="626"/>
      <c r="BY20" s="626"/>
      <c r="BZ20" s="626"/>
      <c r="CA20" s="626"/>
      <c r="CB20" s="666"/>
      <c r="CD20" s="667" t="s">
        <v>
273</v>
      </c>
      <c r="CE20" s="664"/>
      <c r="CF20" s="664"/>
      <c r="CG20" s="664"/>
      <c r="CH20" s="664"/>
      <c r="CI20" s="664"/>
      <c r="CJ20" s="664"/>
      <c r="CK20" s="664"/>
      <c r="CL20" s="664"/>
      <c r="CM20" s="664"/>
      <c r="CN20" s="664"/>
      <c r="CO20" s="664"/>
      <c r="CP20" s="664"/>
      <c r="CQ20" s="665"/>
      <c r="CR20" s="623">
        <v>
22897901</v>
      </c>
      <c r="CS20" s="626"/>
      <c r="CT20" s="626"/>
      <c r="CU20" s="626"/>
      <c r="CV20" s="626"/>
      <c r="CW20" s="626"/>
      <c r="CX20" s="626"/>
      <c r="CY20" s="627"/>
      <c r="CZ20" s="685">
        <v>
100</v>
      </c>
      <c r="DA20" s="685"/>
      <c r="DB20" s="685"/>
      <c r="DC20" s="685"/>
      <c r="DD20" s="631">
        <v>
1873903</v>
      </c>
      <c r="DE20" s="626"/>
      <c r="DF20" s="626"/>
      <c r="DG20" s="626"/>
      <c r="DH20" s="626"/>
      <c r="DI20" s="626"/>
      <c r="DJ20" s="626"/>
      <c r="DK20" s="626"/>
      <c r="DL20" s="626"/>
      <c r="DM20" s="626"/>
      <c r="DN20" s="626"/>
      <c r="DO20" s="626"/>
      <c r="DP20" s="627"/>
      <c r="DQ20" s="631">
        <v>
14105179</v>
      </c>
      <c r="DR20" s="626"/>
      <c r="DS20" s="626"/>
      <c r="DT20" s="626"/>
      <c r="DU20" s="626"/>
      <c r="DV20" s="626"/>
      <c r="DW20" s="626"/>
      <c r="DX20" s="626"/>
      <c r="DY20" s="626"/>
      <c r="DZ20" s="626"/>
      <c r="EA20" s="626"/>
      <c r="EB20" s="626"/>
      <c r="EC20" s="666"/>
    </row>
    <row r="21" spans="2:133" ht="11.25" customHeight="1" x14ac:dyDescent="0.15">
      <c r="B21" s="620" t="s">
        <v>
274</v>
      </c>
      <c r="C21" s="621"/>
      <c r="D21" s="621"/>
      <c r="E21" s="621"/>
      <c r="F21" s="621"/>
      <c r="G21" s="621"/>
      <c r="H21" s="621"/>
      <c r="I21" s="621"/>
      <c r="J21" s="621"/>
      <c r="K21" s="621"/>
      <c r="L21" s="621"/>
      <c r="M21" s="621"/>
      <c r="N21" s="621"/>
      <c r="O21" s="621"/>
      <c r="P21" s="621"/>
      <c r="Q21" s="622"/>
      <c r="R21" s="623">
        <v>
57</v>
      </c>
      <c r="S21" s="626"/>
      <c r="T21" s="626"/>
      <c r="U21" s="626"/>
      <c r="V21" s="626"/>
      <c r="W21" s="626"/>
      <c r="X21" s="626"/>
      <c r="Y21" s="627"/>
      <c r="Z21" s="685">
        <v>
0</v>
      </c>
      <c r="AA21" s="685"/>
      <c r="AB21" s="685"/>
      <c r="AC21" s="685"/>
      <c r="AD21" s="686" t="s">
        <v>
236</v>
      </c>
      <c r="AE21" s="686"/>
      <c r="AF21" s="686"/>
      <c r="AG21" s="686"/>
      <c r="AH21" s="686"/>
      <c r="AI21" s="686"/>
      <c r="AJ21" s="686"/>
      <c r="AK21" s="686"/>
      <c r="AL21" s="628" t="s">
        <v>
230</v>
      </c>
      <c r="AM21" s="629"/>
      <c r="AN21" s="629"/>
      <c r="AO21" s="687"/>
      <c r="AP21" s="731" t="s">
        <v>
275</v>
      </c>
      <c r="AQ21" s="738"/>
      <c r="AR21" s="738"/>
      <c r="AS21" s="738"/>
      <c r="AT21" s="738"/>
      <c r="AU21" s="738"/>
      <c r="AV21" s="738"/>
      <c r="AW21" s="738"/>
      <c r="AX21" s="738"/>
      <c r="AY21" s="738"/>
      <c r="AZ21" s="738"/>
      <c r="BA21" s="738"/>
      <c r="BB21" s="738"/>
      <c r="BC21" s="738"/>
      <c r="BD21" s="738"/>
      <c r="BE21" s="738"/>
      <c r="BF21" s="733"/>
      <c r="BG21" s="623" t="s">
        <v>
236</v>
      </c>
      <c r="BH21" s="626"/>
      <c r="BI21" s="626"/>
      <c r="BJ21" s="626"/>
      <c r="BK21" s="626"/>
      <c r="BL21" s="626"/>
      <c r="BM21" s="626"/>
      <c r="BN21" s="627"/>
      <c r="BO21" s="685" t="s">
        <v>
230</v>
      </c>
      <c r="BP21" s="685"/>
      <c r="BQ21" s="685"/>
      <c r="BR21" s="685"/>
      <c r="BS21" s="631" t="s">
        <v>
236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
276</v>
      </c>
      <c r="C22" s="621"/>
      <c r="D22" s="621"/>
      <c r="E22" s="621"/>
      <c r="F22" s="621"/>
      <c r="G22" s="621"/>
      <c r="H22" s="621"/>
      <c r="I22" s="621"/>
      <c r="J22" s="621"/>
      <c r="K22" s="621"/>
      <c r="L22" s="621"/>
      <c r="M22" s="621"/>
      <c r="N22" s="621"/>
      <c r="O22" s="621"/>
      <c r="P22" s="621"/>
      <c r="Q22" s="622"/>
      <c r="R22" s="623">
        <v>
12145433</v>
      </c>
      <c r="S22" s="626"/>
      <c r="T22" s="626"/>
      <c r="U22" s="626"/>
      <c r="V22" s="626"/>
      <c r="W22" s="626"/>
      <c r="X22" s="626"/>
      <c r="Y22" s="627"/>
      <c r="Z22" s="685">
        <v>
51.8</v>
      </c>
      <c r="AA22" s="685"/>
      <c r="AB22" s="685"/>
      <c r="AC22" s="685"/>
      <c r="AD22" s="686">
        <v>
11239672</v>
      </c>
      <c r="AE22" s="686"/>
      <c r="AF22" s="686"/>
      <c r="AG22" s="686"/>
      <c r="AH22" s="686"/>
      <c r="AI22" s="686"/>
      <c r="AJ22" s="686"/>
      <c r="AK22" s="686"/>
      <c r="AL22" s="628">
        <v>
97.3</v>
      </c>
      <c r="AM22" s="629"/>
      <c r="AN22" s="629"/>
      <c r="AO22" s="687"/>
      <c r="AP22" s="731" t="s">
        <v>
277</v>
      </c>
      <c r="AQ22" s="738"/>
      <c r="AR22" s="738"/>
      <c r="AS22" s="738"/>
      <c r="AT22" s="738"/>
      <c r="AU22" s="738"/>
      <c r="AV22" s="738"/>
      <c r="AW22" s="738"/>
      <c r="AX22" s="738"/>
      <c r="AY22" s="738"/>
      <c r="AZ22" s="738"/>
      <c r="BA22" s="738"/>
      <c r="BB22" s="738"/>
      <c r="BC22" s="738"/>
      <c r="BD22" s="738"/>
      <c r="BE22" s="738"/>
      <c r="BF22" s="733"/>
      <c r="BG22" s="623" t="s">
        <v>
230</v>
      </c>
      <c r="BH22" s="626"/>
      <c r="BI22" s="626"/>
      <c r="BJ22" s="626"/>
      <c r="BK22" s="626"/>
      <c r="BL22" s="626"/>
      <c r="BM22" s="626"/>
      <c r="BN22" s="627"/>
      <c r="BO22" s="685" t="s">
        <v>
236</v>
      </c>
      <c r="BP22" s="685"/>
      <c r="BQ22" s="685"/>
      <c r="BR22" s="685"/>
      <c r="BS22" s="631" t="s">
        <v>
236</v>
      </c>
      <c r="BT22" s="626"/>
      <c r="BU22" s="626"/>
      <c r="BV22" s="626"/>
      <c r="BW22" s="626"/>
      <c r="BX22" s="626"/>
      <c r="BY22" s="626"/>
      <c r="BZ22" s="626"/>
      <c r="CA22" s="626"/>
      <c r="CB22" s="666"/>
      <c r="CD22" s="740" t="s">
        <v>
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
279</v>
      </c>
      <c r="C23" s="621"/>
      <c r="D23" s="621"/>
      <c r="E23" s="621"/>
      <c r="F23" s="621"/>
      <c r="G23" s="621"/>
      <c r="H23" s="621"/>
      <c r="I23" s="621"/>
      <c r="J23" s="621"/>
      <c r="K23" s="621"/>
      <c r="L23" s="621"/>
      <c r="M23" s="621"/>
      <c r="N23" s="621"/>
      <c r="O23" s="621"/>
      <c r="P23" s="621"/>
      <c r="Q23" s="622"/>
      <c r="R23" s="623">
        <v>
6896</v>
      </c>
      <c r="S23" s="626"/>
      <c r="T23" s="626"/>
      <c r="U23" s="626"/>
      <c r="V23" s="626"/>
      <c r="W23" s="626"/>
      <c r="X23" s="626"/>
      <c r="Y23" s="627"/>
      <c r="Z23" s="685">
        <v>
0</v>
      </c>
      <c r="AA23" s="685"/>
      <c r="AB23" s="685"/>
      <c r="AC23" s="685"/>
      <c r="AD23" s="686">
        <v>
6896</v>
      </c>
      <c r="AE23" s="686"/>
      <c r="AF23" s="686"/>
      <c r="AG23" s="686"/>
      <c r="AH23" s="686"/>
      <c r="AI23" s="686"/>
      <c r="AJ23" s="686"/>
      <c r="AK23" s="686"/>
      <c r="AL23" s="628">
        <v>
0.1</v>
      </c>
      <c r="AM23" s="629"/>
      <c r="AN23" s="629"/>
      <c r="AO23" s="687"/>
      <c r="AP23" s="731" t="s">
        <v>
280</v>
      </c>
      <c r="AQ23" s="738"/>
      <c r="AR23" s="738"/>
      <c r="AS23" s="738"/>
      <c r="AT23" s="738"/>
      <c r="AU23" s="738"/>
      <c r="AV23" s="738"/>
      <c r="AW23" s="738"/>
      <c r="AX23" s="738"/>
      <c r="AY23" s="738"/>
      <c r="AZ23" s="738"/>
      <c r="BA23" s="738"/>
      <c r="BB23" s="738"/>
      <c r="BC23" s="738"/>
      <c r="BD23" s="738"/>
      <c r="BE23" s="738"/>
      <c r="BF23" s="733"/>
      <c r="BG23" s="623">
        <v>
823731</v>
      </c>
      <c r="BH23" s="626"/>
      <c r="BI23" s="626"/>
      <c r="BJ23" s="626"/>
      <c r="BK23" s="626"/>
      <c r="BL23" s="626"/>
      <c r="BM23" s="626"/>
      <c r="BN23" s="627"/>
      <c r="BO23" s="685">
        <v>
7.8</v>
      </c>
      <c r="BP23" s="685"/>
      <c r="BQ23" s="685"/>
      <c r="BR23" s="685"/>
      <c r="BS23" s="631" t="s">
        <v>
236</v>
      </c>
      <c r="BT23" s="626"/>
      <c r="BU23" s="626"/>
      <c r="BV23" s="626"/>
      <c r="BW23" s="626"/>
      <c r="BX23" s="626"/>
      <c r="BY23" s="626"/>
      <c r="BZ23" s="626"/>
      <c r="CA23" s="626"/>
      <c r="CB23" s="666"/>
      <c r="CD23" s="740" t="s">
        <v>
218</v>
      </c>
      <c r="CE23" s="741"/>
      <c r="CF23" s="741"/>
      <c r="CG23" s="741"/>
      <c r="CH23" s="741"/>
      <c r="CI23" s="741"/>
      <c r="CJ23" s="741"/>
      <c r="CK23" s="741"/>
      <c r="CL23" s="741"/>
      <c r="CM23" s="741"/>
      <c r="CN23" s="741"/>
      <c r="CO23" s="741"/>
      <c r="CP23" s="741"/>
      <c r="CQ23" s="742"/>
      <c r="CR23" s="740" t="s">
        <v>
281</v>
      </c>
      <c r="CS23" s="741"/>
      <c r="CT23" s="741"/>
      <c r="CU23" s="741"/>
      <c r="CV23" s="741"/>
      <c r="CW23" s="741"/>
      <c r="CX23" s="741"/>
      <c r="CY23" s="742"/>
      <c r="CZ23" s="740" t="s">
        <v>
282</v>
      </c>
      <c r="DA23" s="741"/>
      <c r="DB23" s="741"/>
      <c r="DC23" s="742"/>
      <c r="DD23" s="740" t="s">
        <v>
283</v>
      </c>
      <c r="DE23" s="741"/>
      <c r="DF23" s="741"/>
      <c r="DG23" s="741"/>
      <c r="DH23" s="741"/>
      <c r="DI23" s="741"/>
      <c r="DJ23" s="741"/>
      <c r="DK23" s="742"/>
      <c r="DL23" s="749" t="s">
        <v>
284</v>
      </c>
      <c r="DM23" s="750"/>
      <c r="DN23" s="750"/>
      <c r="DO23" s="750"/>
      <c r="DP23" s="750"/>
      <c r="DQ23" s="750"/>
      <c r="DR23" s="750"/>
      <c r="DS23" s="750"/>
      <c r="DT23" s="750"/>
      <c r="DU23" s="750"/>
      <c r="DV23" s="751"/>
      <c r="DW23" s="740" t="s">
        <v>
285</v>
      </c>
      <c r="DX23" s="741"/>
      <c r="DY23" s="741"/>
      <c r="DZ23" s="741"/>
      <c r="EA23" s="741"/>
      <c r="EB23" s="741"/>
      <c r="EC23" s="742"/>
    </row>
    <row r="24" spans="2:133" ht="11.25" customHeight="1" x14ac:dyDescent="0.15">
      <c r="B24" s="620" t="s">
        <v>
286</v>
      </c>
      <c r="C24" s="621"/>
      <c r="D24" s="621"/>
      <c r="E24" s="621"/>
      <c r="F24" s="621"/>
      <c r="G24" s="621"/>
      <c r="H24" s="621"/>
      <c r="I24" s="621"/>
      <c r="J24" s="621"/>
      <c r="K24" s="621"/>
      <c r="L24" s="621"/>
      <c r="M24" s="621"/>
      <c r="N24" s="621"/>
      <c r="O24" s="621"/>
      <c r="P24" s="621"/>
      <c r="Q24" s="622"/>
      <c r="R24" s="623">
        <v>
233714</v>
      </c>
      <c r="S24" s="626"/>
      <c r="T24" s="626"/>
      <c r="U24" s="626"/>
      <c r="V24" s="626"/>
      <c r="W24" s="626"/>
      <c r="X24" s="626"/>
      <c r="Y24" s="627"/>
      <c r="Z24" s="685">
        <v>
1</v>
      </c>
      <c r="AA24" s="685"/>
      <c r="AB24" s="685"/>
      <c r="AC24" s="685"/>
      <c r="AD24" s="686">
        <v>
10298</v>
      </c>
      <c r="AE24" s="686"/>
      <c r="AF24" s="686"/>
      <c r="AG24" s="686"/>
      <c r="AH24" s="686"/>
      <c r="AI24" s="686"/>
      <c r="AJ24" s="686"/>
      <c r="AK24" s="686"/>
      <c r="AL24" s="628">
        <v>
0.1</v>
      </c>
      <c r="AM24" s="629"/>
      <c r="AN24" s="629"/>
      <c r="AO24" s="687"/>
      <c r="AP24" s="731" t="s">
        <v>
287</v>
      </c>
      <c r="AQ24" s="738"/>
      <c r="AR24" s="738"/>
      <c r="AS24" s="738"/>
      <c r="AT24" s="738"/>
      <c r="AU24" s="738"/>
      <c r="AV24" s="738"/>
      <c r="AW24" s="738"/>
      <c r="AX24" s="738"/>
      <c r="AY24" s="738"/>
      <c r="AZ24" s="738"/>
      <c r="BA24" s="738"/>
      <c r="BB24" s="738"/>
      <c r="BC24" s="738"/>
      <c r="BD24" s="738"/>
      <c r="BE24" s="738"/>
      <c r="BF24" s="733"/>
      <c r="BG24" s="623" t="s">
        <v>
230</v>
      </c>
      <c r="BH24" s="626"/>
      <c r="BI24" s="626"/>
      <c r="BJ24" s="626"/>
      <c r="BK24" s="626"/>
      <c r="BL24" s="626"/>
      <c r="BM24" s="626"/>
      <c r="BN24" s="627"/>
      <c r="BO24" s="685" t="s">
        <v>
236</v>
      </c>
      <c r="BP24" s="685"/>
      <c r="BQ24" s="685"/>
      <c r="BR24" s="685"/>
      <c r="BS24" s="631" t="s">
        <v>
236</v>
      </c>
      <c r="BT24" s="626"/>
      <c r="BU24" s="626"/>
      <c r="BV24" s="626"/>
      <c r="BW24" s="626"/>
      <c r="BX24" s="626"/>
      <c r="BY24" s="626"/>
      <c r="BZ24" s="626"/>
      <c r="CA24" s="626"/>
      <c r="CB24" s="666"/>
      <c r="CD24" s="694" t="s">
        <v>
288</v>
      </c>
      <c r="CE24" s="695"/>
      <c r="CF24" s="695"/>
      <c r="CG24" s="695"/>
      <c r="CH24" s="695"/>
      <c r="CI24" s="695"/>
      <c r="CJ24" s="695"/>
      <c r="CK24" s="695"/>
      <c r="CL24" s="695"/>
      <c r="CM24" s="695"/>
      <c r="CN24" s="695"/>
      <c r="CO24" s="695"/>
      <c r="CP24" s="695"/>
      <c r="CQ24" s="696"/>
      <c r="CR24" s="688">
        <v>
11540610</v>
      </c>
      <c r="CS24" s="689"/>
      <c r="CT24" s="689"/>
      <c r="CU24" s="689"/>
      <c r="CV24" s="689"/>
      <c r="CW24" s="689"/>
      <c r="CX24" s="689"/>
      <c r="CY24" s="735"/>
      <c r="CZ24" s="736">
        <v>
50.4</v>
      </c>
      <c r="DA24" s="705"/>
      <c r="DB24" s="705"/>
      <c r="DC24" s="739"/>
      <c r="DD24" s="734">
        <v>
6615160</v>
      </c>
      <c r="DE24" s="689"/>
      <c r="DF24" s="689"/>
      <c r="DG24" s="689"/>
      <c r="DH24" s="689"/>
      <c r="DI24" s="689"/>
      <c r="DJ24" s="689"/>
      <c r="DK24" s="735"/>
      <c r="DL24" s="734">
        <v>
6590982</v>
      </c>
      <c r="DM24" s="689"/>
      <c r="DN24" s="689"/>
      <c r="DO24" s="689"/>
      <c r="DP24" s="689"/>
      <c r="DQ24" s="689"/>
      <c r="DR24" s="689"/>
      <c r="DS24" s="689"/>
      <c r="DT24" s="689"/>
      <c r="DU24" s="689"/>
      <c r="DV24" s="735"/>
      <c r="DW24" s="736">
        <v>
54.4</v>
      </c>
      <c r="DX24" s="705"/>
      <c r="DY24" s="705"/>
      <c r="DZ24" s="705"/>
      <c r="EA24" s="705"/>
      <c r="EB24" s="705"/>
      <c r="EC24" s="737"/>
    </row>
    <row r="25" spans="2:133" ht="11.25" customHeight="1" x14ac:dyDescent="0.15">
      <c r="B25" s="620" t="s">
        <v>
289</v>
      </c>
      <c r="C25" s="621"/>
      <c r="D25" s="621"/>
      <c r="E25" s="621"/>
      <c r="F25" s="621"/>
      <c r="G25" s="621"/>
      <c r="H25" s="621"/>
      <c r="I25" s="621"/>
      <c r="J25" s="621"/>
      <c r="K25" s="621"/>
      <c r="L25" s="621"/>
      <c r="M25" s="621"/>
      <c r="N25" s="621"/>
      <c r="O25" s="621"/>
      <c r="P25" s="621"/>
      <c r="Q25" s="622"/>
      <c r="R25" s="623">
        <v>
204762</v>
      </c>
      <c r="S25" s="626"/>
      <c r="T25" s="626"/>
      <c r="U25" s="626"/>
      <c r="V25" s="626"/>
      <c r="W25" s="626"/>
      <c r="X25" s="626"/>
      <c r="Y25" s="627"/>
      <c r="Z25" s="685">
        <v>
0.9</v>
      </c>
      <c r="AA25" s="685"/>
      <c r="AB25" s="685"/>
      <c r="AC25" s="685"/>
      <c r="AD25" s="686">
        <v>
28170</v>
      </c>
      <c r="AE25" s="686"/>
      <c r="AF25" s="686"/>
      <c r="AG25" s="686"/>
      <c r="AH25" s="686"/>
      <c r="AI25" s="686"/>
      <c r="AJ25" s="686"/>
      <c r="AK25" s="686"/>
      <c r="AL25" s="628">
        <v>
0.2</v>
      </c>
      <c r="AM25" s="629"/>
      <c r="AN25" s="629"/>
      <c r="AO25" s="687"/>
      <c r="AP25" s="731" t="s">
        <v>
290</v>
      </c>
      <c r="AQ25" s="738"/>
      <c r="AR25" s="738"/>
      <c r="AS25" s="738"/>
      <c r="AT25" s="738"/>
      <c r="AU25" s="738"/>
      <c r="AV25" s="738"/>
      <c r="AW25" s="738"/>
      <c r="AX25" s="738"/>
      <c r="AY25" s="738"/>
      <c r="AZ25" s="738"/>
      <c r="BA25" s="738"/>
      <c r="BB25" s="738"/>
      <c r="BC25" s="738"/>
      <c r="BD25" s="738"/>
      <c r="BE25" s="738"/>
      <c r="BF25" s="733"/>
      <c r="BG25" s="623" t="s">
        <v>
236</v>
      </c>
      <c r="BH25" s="626"/>
      <c r="BI25" s="626"/>
      <c r="BJ25" s="626"/>
      <c r="BK25" s="626"/>
      <c r="BL25" s="626"/>
      <c r="BM25" s="626"/>
      <c r="BN25" s="627"/>
      <c r="BO25" s="685" t="s">
        <v>
230</v>
      </c>
      <c r="BP25" s="685"/>
      <c r="BQ25" s="685"/>
      <c r="BR25" s="685"/>
      <c r="BS25" s="631" t="s">
        <v>
236</v>
      </c>
      <c r="BT25" s="626"/>
      <c r="BU25" s="626"/>
      <c r="BV25" s="626"/>
      <c r="BW25" s="626"/>
      <c r="BX25" s="626"/>
      <c r="BY25" s="626"/>
      <c r="BZ25" s="626"/>
      <c r="CA25" s="626"/>
      <c r="CB25" s="666"/>
      <c r="CD25" s="667" t="s">
        <v>
291</v>
      </c>
      <c r="CE25" s="664"/>
      <c r="CF25" s="664"/>
      <c r="CG25" s="664"/>
      <c r="CH25" s="664"/>
      <c r="CI25" s="664"/>
      <c r="CJ25" s="664"/>
      <c r="CK25" s="664"/>
      <c r="CL25" s="664"/>
      <c r="CM25" s="664"/>
      <c r="CN25" s="664"/>
      <c r="CO25" s="664"/>
      <c r="CP25" s="664"/>
      <c r="CQ25" s="665"/>
      <c r="CR25" s="623">
        <v>
3450893</v>
      </c>
      <c r="CS25" s="624"/>
      <c r="CT25" s="624"/>
      <c r="CU25" s="624"/>
      <c r="CV25" s="624"/>
      <c r="CW25" s="624"/>
      <c r="CX25" s="624"/>
      <c r="CY25" s="625"/>
      <c r="CZ25" s="628">
        <v>
15.1</v>
      </c>
      <c r="DA25" s="657"/>
      <c r="DB25" s="657"/>
      <c r="DC25" s="658"/>
      <c r="DD25" s="631">
        <v>
3115974</v>
      </c>
      <c r="DE25" s="624"/>
      <c r="DF25" s="624"/>
      <c r="DG25" s="624"/>
      <c r="DH25" s="624"/>
      <c r="DI25" s="624"/>
      <c r="DJ25" s="624"/>
      <c r="DK25" s="625"/>
      <c r="DL25" s="631">
        <v>
3091796</v>
      </c>
      <c r="DM25" s="624"/>
      <c r="DN25" s="624"/>
      <c r="DO25" s="624"/>
      <c r="DP25" s="624"/>
      <c r="DQ25" s="624"/>
      <c r="DR25" s="624"/>
      <c r="DS25" s="624"/>
      <c r="DT25" s="624"/>
      <c r="DU25" s="624"/>
      <c r="DV25" s="625"/>
      <c r="DW25" s="628">
        <v>
25.5</v>
      </c>
      <c r="DX25" s="657"/>
      <c r="DY25" s="657"/>
      <c r="DZ25" s="657"/>
      <c r="EA25" s="657"/>
      <c r="EB25" s="657"/>
      <c r="EC25" s="659"/>
    </row>
    <row r="26" spans="2:133" ht="11.25" customHeight="1" x14ac:dyDescent="0.15">
      <c r="B26" s="620" t="s">
        <v>
292</v>
      </c>
      <c r="C26" s="621"/>
      <c r="D26" s="621"/>
      <c r="E26" s="621"/>
      <c r="F26" s="621"/>
      <c r="G26" s="621"/>
      <c r="H26" s="621"/>
      <c r="I26" s="621"/>
      <c r="J26" s="621"/>
      <c r="K26" s="621"/>
      <c r="L26" s="621"/>
      <c r="M26" s="621"/>
      <c r="N26" s="621"/>
      <c r="O26" s="621"/>
      <c r="P26" s="621"/>
      <c r="Q26" s="622"/>
      <c r="R26" s="623">
        <v>
203844</v>
      </c>
      <c r="S26" s="626"/>
      <c r="T26" s="626"/>
      <c r="U26" s="626"/>
      <c r="V26" s="626"/>
      <c r="W26" s="626"/>
      <c r="X26" s="626"/>
      <c r="Y26" s="627"/>
      <c r="Z26" s="685">
        <v>
0.9</v>
      </c>
      <c r="AA26" s="685"/>
      <c r="AB26" s="685"/>
      <c r="AC26" s="685"/>
      <c r="AD26" s="686" t="s">
        <v>
230</v>
      </c>
      <c r="AE26" s="686"/>
      <c r="AF26" s="686"/>
      <c r="AG26" s="686"/>
      <c r="AH26" s="686"/>
      <c r="AI26" s="686"/>
      <c r="AJ26" s="686"/>
      <c r="AK26" s="686"/>
      <c r="AL26" s="628" t="s">
        <v>
236</v>
      </c>
      <c r="AM26" s="629"/>
      <c r="AN26" s="629"/>
      <c r="AO26" s="687"/>
      <c r="AP26" s="731" t="s">
        <v>
293</v>
      </c>
      <c r="AQ26" s="732"/>
      <c r="AR26" s="732"/>
      <c r="AS26" s="732"/>
      <c r="AT26" s="732"/>
      <c r="AU26" s="732"/>
      <c r="AV26" s="732"/>
      <c r="AW26" s="732"/>
      <c r="AX26" s="732"/>
      <c r="AY26" s="732"/>
      <c r="AZ26" s="732"/>
      <c r="BA26" s="732"/>
      <c r="BB26" s="732"/>
      <c r="BC26" s="732"/>
      <c r="BD26" s="732"/>
      <c r="BE26" s="732"/>
      <c r="BF26" s="733"/>
      <c r="BG26" s="623" t="s">
        <v>
230</v>
      </c>
      <c r="BH26" s="626"/>
      <c r="BI26" s="626"/>
      <c r="BJ26" s="626"/>
      <c r="BK26" s="626"/>
      <c r="BL26" s="626"/>
      <c r="BM26" s="626"/>
      <c r="BN26" s="627"/>
      <c r="BO26" s="685" t="s">
        <v>
236</v>
      </c>
      <c r="BP26" s="685"/>
      <c r="BQ26" s="685"/>
      <c r="BR26" s="685"/>
      <c r="BS26" s="631" t="s">
        <v>
236</v>
      </c>
      <c r="BT26" s="626"/>
      <c r="BU26" s="626"/>
      <c r="BV26" s="626"/>
      <c r="BW26" s="626"/>
      <c r="BX26" s="626"/>
      <c r="BY26" s="626"/>
      <c r="BZ26" s="626"/>
      <c r="CA26" s="626"/>
      <c r="CB26" s="666"/>
      <c r="CD26" s="667" t="s">
        <v>
294</v>
      </c>
      <c r="CE26" s="664"/>
      <c r="CF26" s="664"/>
      <c r="CG26" s="664"/>
      <c r="CH26" s="664"/>
      <c r="CI26" s="664"/>
      <c r="CJ26" s="664"/>
      <c r="CK26" s="664"/>
      <c r="CL26" s="664"/>
      <c r="CM26" s="664"/>
      <c r="CN26" s="664"/>
      <c r="CO26" s="664"/>
      <c r="CP26" s="664"/>
      <c r="CQ26" s="665"/>
      <c r="CR26" s="623">
        <v>
2172837</v>
      </c>
      <c r="CS26" s="626"/>
      <c r="CT26" s="626"/>
      <c r="CU26" s="626"/>
      <c r="CV26" s="626"/>
      <c r="CW26" s="626"/>
      <c r="CX26" s="626"/>
      <c r="CY26" s="627"/>
      <c r="CZ26" s="628">
        <v>
9.5</v>
      </c>
      <c r="DA26" s="657"/>
      <c r="DB26" s="657"/>
      <c r="DC26" s="658"/>
      <c r="DD26" s="631">
        <v>
1970045</v>
      </c>
      <c r="DE26" s="626"/>
      <c r="DF26" s="626"/>
      <c r="DG26" s="626"/>
      <c r="DH26" s="626"/>
      <c r="DI26" s="626"/>
      <c r="DJ26" s="626"/>
      <c r="DK26" s="627"/>
      <c r="DL26" s="631" t="s">
        <v>
236</v>
      </c>
      <c r="DM26" s="626"/>
      <c r="DN26" s="626"/>
      <c r="DO26" s="626"/>
      <c r="DP26" s="626"/>
      <c r="DQ26" s="626"/>
      <c r="DR26" s="626"/>
      <c r="DS26" s="626"/>
      <c r="DT26" s="626"/>
      <c r="DU26" s="626"/>
      <c r="DV26" s="627"/>
      <c r="DW26" s="628" t="s">
        <v>
236</v>
      </c>
      <c r="DX26" s="657"/>
      <c r="DY26" s="657"/>
      <c r="DZ26" s="657"/>
      <c r="EA26" s="657"/>
      <c r="EB26" s="657"/>
      <c r="EC26" s="659"/>
    </row>
    <row r="27" spans="2:133" ht="11.25" customHeight="1" x14ac:dyDescent="0.15">
      <c r="B27" s="620" t="s">
        <v>
295</v>
      </c>
      <c r="C27" s="621"/>
      <c r="D27" s="621"/>
      <c r="E27" s="621"/>
      <c r="F27" s="621"/>
      <c r="G27" s="621"/>
      <c r="H27" s="621"/>
      <c r="I27" s="621"/>
      <c r="J27" s="621"/>
      <c r="K27" s="621"/>
      <c r="L27" s="621"/>
      <c r="M27" s="621"/>
      <c r="N27" s="621"/>
      <c r="O27" s="621"/>
      <c r="P27" s="621"/>
      <c r="Q27" s="622"/>
      <c r="R27" s="623">
        <v>
3656172</v>
      </c>
      <c r="S27" s="626"/>
      <c r="T27" s="626"/>
      <c r="U27" s="626"/>
      <c r="V27" s="626"/>
      <c r="W27" s="626"/>
      <c r="X27" s="626"/>
      <c r="Y27" s="627"/>
      <c r="Z27" s="685">
        <v>
15.6</v>
      </c>
      <c r="AA27" s="685"/>
      <c r="AB27" s="685"/>
      <c r="AC27" s="685"/>
      <c r="AD27" s="686" t="s">
        <v>
236</v>
      </c>
      <c r="AE27" s="686"/>
      <c r="AF27" s="686"/>
      <c r="AG27" s="686"/>
      <c r="AH27" s="686"/>
      <c r="AI27" s="686"/>
      <c r="AJ27" s="686"/>
      <c r="AK27" s="686"/>
      <c r="AL27" s="628" t="s">
        <v>
236</v>
      </c>
      <c r="AM27" s="629"/>
      <c r="AN27" s="629"/>
      <c r="AO27" s="687"/>
      <c r="AP27" s="620" t="s">
        <v>
296</v>
      </c>
      <c r="AQ27" s="621"/>
      <c r="AR27" s="621"/>
      <c r="AS27" s="621"/>
      <c r="AT27" s="621"/>
      <c r="AU27" s="621"/>
      <c r="AV27" s="621"/>
      <c r="AW27" s="621"/>
      <c r="AX27" s="621"/>
      <c r="AY27" s="621"/>
      <c r="AZ27" s="621"/>
      <c r="BA27" s="621"/>
      <c r="BB27" s="621"/>
      <c r="BC27" s="621"/>
      <c r="BD27" s="621"/>
      <c r="BE27" s="621"/>
      <c r="BF27" s="622"/>
      <c r="BG27" s="623">
        <v>
10523849</v>
      </c>
      <c r="BH27" s="626"/>
      <c r="BI27" s="626"/>
      <c r="BJ27" s="626"/>
      <c r="BK27" s="626"/>
      <c r="BL27" s="626"/>
      <c r="BM27" s="626"/>
      <c r="BN27" s="627"/>
      <c r="BO27" s="685">
        <v>
100</v>
      </c>
      <c r="BP27" s="685"/>
      <c r="BQ27" s="685"/>
      <c r="BR27" s="685"/>
      <c r="BS27" s="631">
        <v>
133326</v>
      </c>
      <c r="BT27" s="626"/>
      <c r="BU27" s="626"/>
      <c r="BV27" s="626"/>
      <c r="BW27" s="626"/>
      <c r="BX27" s="626"/>
      <c r="BY27" s="626"/>
      <c r="BZ27" s="626"/>
      <c r="CA27" s="626"/>
      <c r="CB27" s="666"/>
      <c r="CD27" s="667" t="s">
        <v>
297</v>
      </c>
      <c r="CE27" s="664"/>
      <c r="CF27" s="664"/>
      <c r="CG27" s="664"/>
      <c r="CH27" s="664"/>
      <c r="CI27" s="664"/>
      <c r="CJ27" s="664"/>
      <c r="CK27" s="664"/>
      <c r="CL27" s="664"/>
      <c r="CM27" s="664"/>
      <c r="CN27" s="664"/>
      <c r="CO27" s="664"/>
      <c r="CP27" s="664"/>
      <c r="CQ27" s="665"/>
      <c r="CR27" s="623">
        <v>
6966277</v>
      </c>
      <c r="CS27" s="624"/>
      <c r="CT27" s="624"/>
      <c r="CU27" s="624"/>
      <c r="CV27" s="624"/>
      <c r="CW27" s="624"/>
      <c r="CX27" s="624"/>
      <c r="CY27" s="625"/>
      <c r="CZ27" s="628">
        <v>
30.4</v>
      </c>
      <c r="DA27" s="657"/>
      <c r="DB27" s="657"/>
      <c r="DC27" s="658"/>
      <c r="DD27" s="631">
        <v>
2375746</v>
      </c>
      <c r="DE27" s="624"/>
      <c r="DF27" s="624"/>
      <c r="DG27" s="624"/>
      <c r="DH27" s="624"/>
      <c r="DI27" s="624"/>
      <c r="DJ27" s="624"/>
      <c r="DK27" s="625"/>
      <c r="DL27" s="631">
        <v>
2375746</v>
      </c>
      <c r="DM27" s="624"/>
      <c r="DN27" s="624"/>
      <c r="DO27" s="624"/>
      <c r="DP27" s="624"/>
      <c r="DQ27" s="624"/>
      <c r="DR27" s="624"/>
      <c r="DS27" s="624"/>
      <c r="DT27" s="624"/>
      <c r="DU27" s="624"/>
      <c r="DV27" s="625"/>
      <c r="DW27" s="628">
        <v>
19.600000000000001</v>
      </c>
      <c r="DX27" s="657"/>
      <c r="DY27" s="657"/>
      <c r="DZ27" s="657"/>
      <c r="EA27" s="657"/>
      <c r="EB27" s="657"/>
      <c r="EC27" s="659"/>
    </row>
    <row r="28" spans="2:133" ht="11.25" customHeight="1" x14ac:dyDescent="0.15">
      <c r="B28" s="728" t="s">
        <v>
298</v>
      </c>
      <c r="C28" s="729"/>
      <c r="D28" s="729"/>
      <c r="E28" s="729"/>
      <c r="F28" s="729"/>
      <c r="G28" s="729"/>
      <c r="H28" s="729"/>
      <c r="I28" s="729"/>
      <c r="J28" s="729"/>
      <c r="K28" s="729"/>
      <c r="L28" s="729"/>
      <c r="M28" s="729"/>
      <c r="N28" s="729"/>
      <c r="O28" s="729"/>
      <c r="P28" s="729"/>
      <c r="Q28" s="730"/>
      <c r="R28" s="623">
        <v>
251153</v>
      </c>
      <c r="S28" s="626"/>
      <c r="T28" s="626"/>
      <c r="U28" s="626"/>
      <c r="V28" s="626"/>
      <c r="W28" s="626"/>
      <c r="X28" s="626"/>
      <c r="Y28" s="627"/>
      <c r="Z28" s="685">
        <v>
1.1000000000000001</v>
      </c>
      <c r="AA28" s="685"/>
      <c r="AB28" s="685"/>
      <c r="AC28" s="685"/>
      <c r="AD28" s="686">
        <v>
251153</v>
      </c>
      <c r="AE28" s="686"/>
      <c r="AF28" s="686"/>
      <c r="AG28" s="686"/>
      <c r="AH28" s="686"/>
      <c r="AI28" s="686"/>
      <c r="AJ28" s="686"/>
      <c r="AK28" s="686"/>
      <c r="AL28" s="628">
        <v>
2.2000000000000002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
299</v>
      </c>
      <c r="CE28" s="664"/>
      <c r="CF28" s="664"/>
      <c r="CG28" s="664"/>
      <c r="CH28" s="664"/>
      <c r="CI28" s="664"/>
      <c r="CJ28" s="664"/>
      <c r="CK28" s="664"/>
      <c r="CL28" s="664"/>
      <c r="CM28" s="664"/>
      <c r="CN28" s="664"/>
      <c r="CO28" s="664"/>
      <c r="CP28" s="664"/>
      <c r="CQ28" s="665"/>
      <c r="CR28" s="623">
        <v>
1123440</v>
      </c>
      <c r="CS28" s="626"/>
      <c r="CT28" s="626"/>
      <c r="CU28" s="626"/>
      <c r="CV28" s="626"/>
      <c r="CW28" s="626"/>
      <c r="CX28" s="626"/>
      <c r="CY28" s="627"/>
      <c r="CZ28" s="628">
        <v>
4.9000000000000004</v>
      </c>
      <c r="DA28" s="657"/>
      <c r="DB28" s="657"/>
      <c r="DC28" s="658"/>
      <c r="DD28" s="631">
        <v>
1123440</v>
      </c>
      <c r="DE28" s="626"/>
      <c r="DF28" s="626"/>
      <c r="DG28" s="626"/>
      <c r="DH28" s="626"/>
      <c r="DI28" s="626"/>
      <c r="DJ28" s="626"/>
      <c r="DK28" s="627"/>
      <c r="DL28" s="631">
        <v>
1123440</v>
      </c>
      <c r="DM28" s="626"/>
      <c r="DN28" s="626"/>
      <c r="DO28" s="626"/>
      <c r="DP28" s="626"/>
      <c r="DQ28" s="626"/>
      <c r="DR28" s="626"/>
      <c r="DS28" s="626"/>
      <c r="DT28" s="626"/>
      <c r="DU28" s="626"/>
      <c r="DV28" s="627"/>
      <c r="DW28" s="628">
        <v>
9.3000000000000007</v>
      </c>
      <c r="DX28" s="657"/>
      <c r="DY28" s="657"/>
      <c r="DZ28" s="657"/>
      <c r="EA28" s="657"/>
      <c r="EB28" s="657"/>
      <c r="EC28" s="659"/>
    </row>
    <row r="29" spans="2:133" ht="11.25" customHeight="1" x14ac:dyDescent="0.15">
      <c r="B29" s="620" t="s">
        <v>
300</v>
      </c>
      <c r="C29" s="621"/>
      <c r="D29" s="621"/>
      <c r="E29" s="621"/>
      <c r="F29" s="621"/>
      <c r="G29" s="621"/>
      <c r="H29" s="621"/>
      <c r="I29" s="621"/>
      <c r="J29" s="621"/>
      <c r="K29" s="621"/>
      <c r="L29" s="621"/>
      <c r="M29" s="621"/>
      <c r="N29" s="621"/>
      <c r="O29" s="621"/>
      <c r="P29" s="621"/>
      <c r="Q29" s="622"/>
      <c r="R29" s="623">
        <v>
3465137</v>
      </c>
      <c r="S29" s="626"/>
      <c r="T29" s="626"/>
      <c r="U29" s="626"/>
      <c r="V29" s="626"/>
      <c r="W29" s="626"/>
      <c r="X29" s="626"/>
      <c r="Y29" s="627"/>
      <c r="Z29" s="685">
        <v>
14.8</v>
      </c>
      <c r="AA29" s="685"/>
      <c r="AB29" s="685"/>
      <c r="AC29" s="685"/>
      <c r="AD29" s="686" t="s">
        <v>
236</v>
      </c>
      <c r="AE29" s="686"/>
      <c r="AF29" s="686"/>
      <c r="AG29" s="686"/>
      <c r="AH29" s="686"/>
      <c r="AI29" s="686"/>
      <c r="AJ29" s="686"/>
      <c r="AK29" s="686"/>
      <c r="AL29" s="628" t="s">
        <v>
230</v>
      </c>
      <c r="AM29" s="629"/>
      <c r="AN29" s="629"/>
      <c r="AO29" s="687"/>
      <c r="AP29" s="697" t="s">
        <v>
218</v>
      </c>
      <c r="AQ29" s="698"/>
      <c r="AR29" s="698"/>
      <c r="AS29" s="698"/>
      <c r="AT29" s="698"/>
      <c r="AU29" s="698"/>
      <c r="AV29" s="698"/>
      <c r="AW29" s="698"/>
      <c r="AX29" s="698"/>
      <c r="AY29" s="698"/>
      <c r="AZ29" s="698"/>
      <c r="BA29" s="698"/>
      <c r="BB29" s="698"/>
      <c r="BC29" s="698"/>
      <c r="BD29" s="698"/>
      <c r="BE29" s="698"/>
      <c r="BF29" s="699"/>
      <c r="BG29" s="697" t="s">
        <v>
301</v>
      </c>
      <c r="BH29" s="725"/>
      <c r="BI29" s="725"/>
      <c r="BJ29" s="725"/>
      <c r="BK29" s="725"/>
      <c r="BL29" s="725"/>
      <c r="BM29" s="725"/>
      <c r="BN29" s="725"/>
      <c r="BO29" s="725"/>
      <c r="BP29" s="725"/>
      <c r="BQ29" s="726"/>
      <c r="BR29" s="697" t="s">
        <v>
302</v>
      </c>
      <c r="BS29" s="725"/>
      <c r="BT29" s="725"/>
      <c r="BU29" s="725"/>
      <c r="BV29" s="725"/>
      <c r="BW29" s="725"/>
      <c r="BX29" s="725"/>
      <c r="BY29" s="725"/>
      <c r="BZ29" s="725"/>
      <c r="CA29" s="725"/>
      <c r="CB29" s="726"/>
      <c r="CD29" s="707" t="s">
        <v>
303</v>
      </c>
      <c r="CE29" s="708"/>
      <c r="CF29" s="667" t="s">
        <v>
70</v>
      </c>
      <c r="CG29" s="664"/>
      <c r="CH29" s="664"/>
      <c r="CI29" s="664"/>
      <c r="CJ29" s="664"/>
      <c r="CK29" s="664"/>
      <c r="CL29" s="664"/>
      <c r="CM29" s="664"/>
      <c r="CN29" s="664"/>
      <c r="CO29" s="664"/>
      <c r="CP29" s="664"/>
      <c r="CQ29" s="665"/>
      <c r="CR29" s="623">
        <v>
1123440</v>
      </c>
      <c r="CS29" s="624"/>
      <c r="CT29" s="624"/>
      <c r="CU29" s="624"/>
      <c r="CV29" s="624"/>
      <c r="CW29" s="624"/>
      <c r="CX29" s="624"/>
      <c r="CY29" s="625"/>
      <c r="CZ29" s="628">
        <v>
4.9000000000000004</v>
      </c>
      <c r="DA29" s="657"/>
      <c r="DB29" s="657"/>
      <c r="DC29" s="658"/>
      <c r="DD29" s="631">
        <v>
1123440</v>
      </c>
      <c r="DE29" s="624"/>
      <c r="DF29" s="624"/>
      <c r="DG29" s="624"/>
      <c r="DH29" s="624"/>
      <c r="DI29" s="624"/>
      <c r="DJ29" s="624"/>
      <c r="DK29" s="625"/>
      <c r="DL29" s="631">
        <v>
1123440</v>
      </c>
      <c r="DM29" s="624"/>
      <c r="DN29" s="624"/>
      <c r="DO29" s="624"/>
      <c r="DP29" s="624"/>
      <c r="DQ29" s="624"/>
      <c r="DR29" s="624"/>
      <c r="DS29" s="624"/>
      <c r="DT29" s="624"/>
      <c r="DU29" s="624"/>
      <c r="DV29" s="625"/>
      <c r="DW29" s="628">
        <v>
9.3000000000000007</v>
      </c>
      <c r="DX29" s="657"/>
      <c r="DY29" s="657"/>
      <c r="DZ29" s="657"/>
      <c r="EA29" s="657"/>
      <c r="EB29" s="657"/>
      <c r="EC29" s="659"/>
    </row>
    <row r="30" spans="2:133" ht="11.25" customHeight="1" x14ac:dyDescent="0.15">
      <c r="B30" s="620" t="s">
        <v>
304</v>
      </c>
      <c r="C30" s="621"/>
      <c r="D30" s="621"/>
      <c r="E30" s="621"/>
      <c r="F30" s="621"/>
      <c r="G30" s="621"/>
      <c r="H30" s="621"/>
      <c r="I30" s="621"/>
      <c r="J30" s="621"/>
      <c r="K30" s="621"/>
      <c r="L30" s="621"/>
      <c r="M30" s="621"/>
      <c r="N30" s="621"/>
      <c r="O30" s="621"/>
      <c r="P30" s="621"/>
      <c r="Q30" s="622"/>
      <c r="R30" s="623">
        <v>
18599</v>
      </c>
      <c r="S30" s="626"/>
      <c r="T30" s="626"/>
      <c r="U30" s="626"/>
      <c r="V30" s="626"/>
      <c r="W30" s="626"/>
      <c r="X30" s="626"/>
      <c r="Y30" s="627"/>
      <c r="Z30" s="685">
        <v>
0.1</v>
      </c>
      <c r="AA30" s="685"/>
      <c r="AB30" s="685"/>
      <c r="AC30" s="685"/>
      <c r="AD30" s="686">
        <v>
14104</v>
      </c>
      <c r="AE30" s="686"/>
      <c r="AF30" s="686"/>
      <c r="AG30" s="686"/>
      <c r="AH30" s="686"/>
      <c r="AI30" s="686"/>
      <c r="AJ30" s="686"/>
      <c r="AK30" s="686"/>
      <c r="AL30" s="628">
        <v>
0.1</v>
      </c>
      <c r="AM30" s="629"/>
      <c r="AN30" s="629"/>
      <c r="AO30" s="687"/>
      <c r="AP30" s="713" t="s">
        <v>
305</v>
      </c>
      <c r="AQ30" s="714"/>
      <c r="AR30" s="714"/>
      <c r="AS30" s="714"/>
      <c r="AT30" s="719" t="s">
        <v>
306</v>
      </c>
      <c r="AU30" s="230"/>
      <c r="AV30" s="230"/>
      <c r="AW30" s="230"/>
      <c r="AX30" s="722" t="s">
        <v>
185</v>
      </c>
      <c r="AY30" s="723"/>
      <c r="AZ30" s="723"/>
      <c r="BA30" s="723"/>
      <c r="BB30" s="723"/>
      <c r="BC30" s="723"/>
      <c r="BD30" s="723"/>
      <c r="BE30" s="723"/>
      <c r="BF30" s="724"/>
      <c r="BG30" s="703">
        <v>
99.2</v>
      </c>
      <c r="BH30" s="704"/>
      <c r="BI30" s="704"/>
      <c r="BJ30" s="704"/>
      <c r="BK30" s="704"/>
      <c r="BL30" s="704"/>
      <c r="BM30" s="705">
        <v>
97.4</v>
      </c>
      <c r="BN30" s="704"/>
      <c r="BO30" s="704"/>
      <c r="BP30" s="704"/>
      <c r="BQ30" s="706"/>
      <c r="BR30" s="703">
        <v>
99.1</v>
      </c>
      <c r="BS30" s="704"/>
      <c r="BT30" s="704"/>
      <c r="BU30" s="704"/>
      <c r="BV30" s="704"/>
      <c r="BW30" s="704"/>
      <c r="BX30" s="705">
        <v>
97.4</v>
      </c>
      <c r="BY30" s="704"/>
      <c r="BZ30" s="704"/>
      <c r="CA30" s="704"/>
      <c r="CB30" s="706"/>
      <c r="CD30" s="709"/>
      <c r="CE30" s="710"/>
      <c r="CF30" s="667" t="s">
        <v>
307</v>
      </c>
      <c r="CG30" s="664"/>
      <c r="CH30" s="664"/>
      <c r="CI30" s="664"/>
      <c r="CJ30" s="664"/>
      <c r="CK30" s="664"/>
      <c r="CL30" s="664"/>
      <c r="CM30" s="664"/>
      <c r="CN30" s="664"/>
      <c r="CO30" s="664"/>
      <c r="CP30" s="664"/>
      <c r="CQ30" s="665"/>
      <c r="CR30" s="623">
        <v>
1039520</v>
      </c>
      <c r="CS30" s="626"/>
      <c r="CT30" s="626"/>
      <c r="CU30" s="626"/>
      <c r="CV30" s="626"/>
      <c r="CW30" s="626"/>
      <c r="CX30" s="626"/>
      <c r="CY30" s="627"/>
      <c r="CZ30" s="628">
        <v>
4.5</v>
      </c>
      <c r="DA30" s="657"/>
      <c r="DB30" s="657"/>
      <c r="DC30" s="658"/>
      <c r="DD30" s="631">
        <v>
1039520</v>
      </c>
      <c r="DE30" s="626"/>
      <c r="DF30" s="626"/>
      <c r="DG30" s="626"/>
      <c r="DH30" s="626"/>
      <c r="DI30" s="626"/>
      <c r="DJ30" s="626"/>
      <c r="DK30" s="627"/>
      <c r="DL30" s="631">
        <v>
1039520</v>
      </c>
      <c r="DM30" s="626"/>
      <c r="DN30" s="626"/>
      <c r="DO30" s="626"/>
      <c r="DP30" s="626"/>
      <c r="DQ30" s="626"/>
      <c r="DR30" s="626"/>
      <c r="DS30" s="626"/>
      <c r="DT30" s="626"/>
      <c r="DU30" s="626"/>
      <c r="DV30" s="627"/>
      <c r="DW30" s="628">
        <v>
8.6</v>
      </c>
      <c r="DX30" s="657"/>
      <c r="DY30" s="657"/>
      <c r="DZ30" s="657"/>
      <c r="EA30" s="657"/>
      <c r="EB30" s="657"/>
      <c r="EC30" s="659"/>
    </row>
    <row r="31" spans="2:133" ht="11.25" customHeight="1" x14ac:dyDescent="0.15">
      <c r="B31" s="620" t="s">
        <v>
308</v>
      </c>
      <c r="C31" s="621"/>
      <c r="D31" s="621"/>
      <c r="E31" s="621"/>
      <c r="F31" s="621"/>
      <c r="G31" s="621"/>
      <c r="H31" s="621"/>
      <c r="I31" s="621"/>
      <c r="J31" s="621"/>
      <c r="K31" s="621"/>
      <c r="L31" s="621"/>
      <c r="M31" s="621"/>
      <c r="N31" s="621"/>
      <c r="O31" s="621"/>
      <c r="P31" s="621"/>
      <c r="Q31" s="622"/>
      <c r="R31" s="623">
        <v>
5169</v>
      </c>
      <c r="S31" s="626"/>
      <c r="T31" s="626"/>
      <c r="U31" s="626"/>
      <c r="V31" s="626"/>
      <c r="W31" s="626"/>
      <c r="X31" s="626"/>
      <c r="Y31" s="627"/>
      <c r="Z31" s="685">
        <v>
0</v>
      </c>
      <c r="AA31" s="685"/>
      <c r="AB31" s="685"/>
      <c r="AC31" s="685"/>
      <c r="AD31" s="686" t="s">
        <v>
230</v>
      </c>
      <c r="AE31" s="686"/>
      <c r="AF31" s="686"/>
      <c r="AG31" s="686"/>
      <c r="AH31" s="686"/>
      <c r="AI31" s="686"/>
      <c r="AJ31" s="686"/>
      <c r="AK31" s="686"/>
      <c r="AL31" s="628" t="s">
        <v>
230</v>
      </c>
      <c r="AM31" s="629"/>
      <c r="AN31" s="629"/>
      <c r="AO31" s="687"/>
      <c r="AP31" s="715"/>
      <c r="AQ31" s="716"/>
      <c r="AR31" s="716"/>
      <c r="AS31" s="716"/>
      <c r="AT31" s="720"/>
      <c r="AU31" s="229" t="s">
        <v>
309</v>
      </c>
      <c r="AV31" s="229"/>
      <c r="AW31" s="229"/>
      <c r="AX31" s="620" t="s">
        <v>
310</v>
      </c>
      <c r="AY31" s="621"/>
      <c r="AZ31" s="621"/>
      <c r="BA31" s="621"/>
      <c r="BB31" s="621"/>
      <c r="BC31" s="621"/>
      <c r="BD31" s="621"/>
      <c r="BE31" s="621"/>
      <c r="BF31" s="622"/>
      <c r="BG31" s="701">
        <v>
98.9</v>
      </c>
      <c r="BH31" s="624"/>
      <c r="BI31" s="624"/>
      <c r="BJ31" s="624"/>
      <c r="BK31" s="624"/>
      <c r="BL31" s="624"/>
      <c r="BM31" s="629">
        <v>
96.3</v>
      </c>
      <c r="BN31" s="702"/>
      <c r="BO31" s="702"/>
      <c r="BP31" s="702"/>
      <c r="BQ31" s="663"/>
      <c r="BR31" s="701">
        <v>
98.6</v>
      </c>
      <c r="BS31" s="624"/>
      <c r="BT31" s="624"/>
      <c r="BU31" s="624"/>
      <c r="BV31" s="624"/>
      <c r="BW31" s="624"/>
      <c r="BX31" s="629">
        <v>
96.1</v>
      </c>
      <c r="BY31" s="702"/>
      <c r="BZ31" s="702"/>
      <c r="CA31" s="702"/>
      <c r="CB31" s="663"/>
      <c r="CD31" s="709"/>
      <c r="CE31" s="710"/>
      <c r="CF31" s="667" t="s">
        <v>
311</v>
      </c>
      <c r="CG31" s="664"/>
      <c r="CH31" s="664"/>
      <c r="CI31" s="664"/>
      <c r="CJ31" s="664"/>
      <c r="CK31" s="664"/>
      <c r="CL31" s="664"/>
      <c r="CM31" s="664"/>
      <c r="CN31" s="664"/>
      <c r="CO31" s="664"/>
      <c r="CP31" s="664"/>
      <c r="CQ31" s="665"/>
      <c r="CR31" s="623">
        <v>
83920</v>
      </c>
      <c r="CS31" s="624"/>
      <c r="CT31" s="624"/>
      <c r="CU31" s="624"/>
      <c r="CV31" s="624"/>
      <c r="CW31" s="624"/>
      <c r="CX31" s="624"/>
      <c r="CY31" s="625"/>
      <c r="CZ31" s="628">
        <v>
0.4</v>
      </c>
      <c r="DA31" s="657"/>
      <c r="DB31" s="657"/>
      <c r="DC31" s="658"/>
      <c r="DD31" s="631">
        <v>
83920</v>
      </c>
      <c r="DE31" s="624"/>
      <c r="DF31" s="624"/>
      <c r="DG31" s="624"/>
      <c r="DH31" s="624"/>
      <c r="DI31" s="624"/>
      <c r="DJ31" s="624"/>
      <c r="DK31" s="625"/>
      <c r="DL31" s="631">
        <v>
83920</v>
      </c>
      <c r="DM31" s="624"/>
      <c r="DN31" s="624"/>
      <c r="DO31" s="624"/>
      <c r="DP31" s="624"/>
      <c r="DQ31" s="624"/>
      <c r="DR31" s="624"/>
      <c r="DS31" s="624"/>
      <c r="DT31" s="624"/>
      <c r="DU31" s="624"/>
      <c r="DV31" s="625"/>
      <c r="DW31" s="628">
        <v>
0.7</v>
      </c>
      <c r="DX31" s="657"/>
      <c r="DY31" s="657"/>
      <c r="DZ31" s="657"/>
      <c r="EA31" s="657"/>
      <c r="EB31" s="657"/>
      <c r="EC31" s="659"/>
    </row>
    <row r="32" spans="2:133" ht="11.25" customHeight="1" x14ac:dyDescent="0.15">
      <c r="B32" s="620" t="s">
        <v>
312</v>
      </c>
      <c r="C32" s="621"/>
      <c r="D32" s="621"/>
      <c r="E32" s="621"/>
      <c r="F32" s="621"/>
      <c r="G32" s="621"/>
      <c r="H32" s="621"/>
      <c r="I32" s="621"/>
      <c r="J32" s="621"/>
      <c r="K32" s="621"/>
      <c r="L32" s="621"/>
      <c r="M32" s="621"/>
      <c r="N32" s="621"/>
      <c r="O32" s="621"/>
      <c r="P32" s="621"/>
      <c r="Q32" s="622"/>
      <c r="R32" s="623">
        <v>
1306769</v>
      </c>
      <c r="S32" s="626"/>
      <c r="T32" s="626"/>
      <c r="U32" s="626"/>
      <c r="V32" s="626"/>
      <c r="W32" s="626"/>
      <c r="X32" s="626"/>
      <c r="Y32" s="627"/>
      <c r="Z32" s="685">
        <v>
5.6</v>
      </c>
      <c r="AA32" s="685"/>
      <c r="AB32" s="685"/>
      <c r="AC32" s="685"/>
      <c r="AD32" s="686" t="s">
        <v>
230</v>
      </c>
      <c r="AE32" s="686"/>
      <c r="AF32" s="686"/>
      <c r="AG32" s="686"/>
      <c r="AH32" s="686"/>
      <c r="AI32" s="686"/>
      <c r="AJ32" s="686"/>
      <c r="AK32" s="686"/>
      <c r="AL32" s="628" t="s">
        <v>
236</v>
      </c>
      <c r="AM32" s="629"/>
      <c r="AN32" s="629"/>
      <c r="AO32" s="687"/>
      <c r="AP32" s="717"/>
      <c r="AQ32" s="718"/>
      <c r="AR32" s="718"/>
      <c r="AS32" s="718"/>
      <c r="AT32" s="721"/>
      <c r="AU32" s="231"/>
      <c r="AV32" s="231"/>
      <c r="AW32" s="231"/>
      <c r="AX32" s="635" t="s">
        <v>
313</v>
      </c>
      <c r="AY32" s="636"/>
      <c r="AZ32" s="636"/>
      <c r="BA32" s="636"/>
      <c r="BB32" s="636"/>
      <c r="BC32" s="636"/>
      <c r="BD32" s="636"/>
      <c r="BE32" s="636"/>
      <c r="BF32" s="637"/>
      <c r="BG32" s="700">
        <v>
99.4</v>
      </c>
      <c r="BH32" s="639"/>
      <c r="BI32" s="639"/>
      <c r="BJ32" s="639"/>
      <c r="BK32" s="639"/>
      <c r="BL32" s="639"/>
      <c r="BM32" s="683">
        <v>
98.1</v>
      </c>
      <c r="BN32" s="639"/>
      <c r="BO32" s="639"/>
      <c r="BP32" s="639"/>
      <c r="BQ32" s="676"/>
      <c r="BR32" s="700">
        <v>
99.3</v>
      </c>
      <c r="BS32" s="639"/>
      <c r="BT32" s="639"/>
      <c r="BU32" s="639"/>
      <c r="BV32" s="639"/>
      <c r="BW32" s="639"/>
      <c r="BX32" s="683">
        <v>
98.2</v>
      </c>
      <c r="BY32" s="639"/>
      <c r="BZ32" s="639"/>
      <c r="CA32" s="639"/>
      <c r="CB32" s="676"/>
      <c r="CD32" s="711"/>
      <c r="CE32" s="712"/>
      <c r="CF32" s="667" t="s">
        <v>
314</v>
      </c>
      <c r="CG32" s="664"/>
      <c r="CH32" s="664"/>
      <c r="CI32" s="664"/>
      <c r="CJ32" s="664"/>
      <c r="CK32" s="664"/>
      <c r="CL32" s="664"/>
      <c r="CM32" s="664"/>
      <c r="CN32" s="664"/>
      <c r="CO32" s="664"/>
      <c r="CP32" s="664"/>
      <c r="CQ32" s="665"/>
      <c r="CR32" s="623" t="s">
        <v>
230</v>
      </c>
      <c r="CS32" s="626"/>
      <c r="CT32" s="626"/>
      <c r="CU32" s="626"/>
      <c r="CV32" s="626"/>
      <c r="CW32" s="626"/>
      <c r="CX32" s="626"/>
      <c r="CY32" s="627"/>
      <c r="CZ32" s="628" t="s">
        <v>
236</v>
      </c>
      <c r="DA32" s="657"/>
      <c r="DB32" s="657"/>
      <c r="DC32" s="658"/>
      <c r="DD32" s="631" t="s">
        <v>
230</v>
      </c>
      <c r="DE32" s="626"/>
      <c r="DF32" s="626"/>
      <c r="DG32" s="626"/>
      <c r="DH32" s="626"/>
      <c r="DI32" s="626"/>
      <c r="DJ32" s="626"/>
      <c r="DK32" s="627"/>
      <c r="DL32" s="631" t="s">
        <v>
236</v>
      </c>
      <c r="DM32" s="626"/>
      <c r="DN32" s="626"/>
      <c r="DO32" s="626"/>
      <c r="DP32" s="626"/>
      <c r="DQ32" s="626"/>
      <c r="DR32" s="626"/>
      <c r="DS32" s="626"/>
      <c r="DT32" s="626"/>
      <c r="DU32" s="626"/>
      <c r="DV32" s="627"/>
      <c r="DW32" s="628" t="s">
        <v>
236</v>
      </c>
      <c r="DX32" s="657"/>
      <c r="DY32" s="657"/>
      <c r="DZ32" s="657"/>
      <c r="EA32" s="657"/>
      <c r="EB32" s="657"/>
      <c r="EC32" s="659"/>
    </row>
    <row r="33" spans="2:133" ht="11.25" customHeight="1" x14ac:dyDescent="0.15">
      <c r="B33" s="620" t="s">
        <v>
315</v>
      </c>
      <c r="C33" s="621"/>
      <c r="D33" s="621"/>
      <c r="E33" s="621"/>
      <c r="F33" s="621"/>
      <c r="G33" s="621"/>
      <c r="H33" s="621"/>
      <c r="I33" s="621"/>
      <c r="J33" s="621"/>
      <c r="K33" s="621"/>
      <c r="L33" s="621"/>
      <c r="M33" s="621"/>
      <c r="N33" s="621"/>
      <c r="O33" s="621"/>
      <c r="P33" s="621"/>
      <c r="Q33" s="622"/>
      <c r="R33" s="623">
        <v>
608357</v>
      </c>
      <c r="S33" s="626"/>
      <c r="T33" s="626"/>
      <c r="U33" s="626"/>
      <c r="V33" s="626"/>
      <c r="W33" s="626"/>
      <c r="X33" s="626"/>
      <c r="Y33" s="627"/>
      <c r="Z33" s="685">
        <v>
2.6</v>
      </c>
      <c r="AA33" s="685"/>
      <c r="AB33" s="685"/>
      <c r="AC33" s="685"/>
      <c r="AD33" s="686" t="s">
        <v>
236</v>
      </c>
      <c r="AE33" s="686"/>
      <c r="AF33" s="686"/>
      <c r="AG33" s="686"/>
      <c r="AH33" s="686"/>
      <c r="AI33" s="686"/>
      <c r="AJ33" s="686"/>
      <c r="AK33" s="686"/>
      <c r="AL33" s="628" t="s">
        <v>
236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
316</v>
      </c>
      <c r="CE33" s="664"/>
      <c r="CF33" s="664"/>
      <c r="CG33" s="664"/>
      <c r="CH33" s="664"/>
      <c r="CI33" s="664"/>
      <c r="CJ33" s="664"/>
      <c r="CK33" s="664"/>
      <c r="CL33" s="664"/>
      <c r="CM33" s="664"/>
      <c r="CN33" s="664"/>
      <c r="CO33" s="664"/>
      <c r="CP33" s="664"/>
      <c r="CQ33" s="665"/>
      <c r="CR33" s="623">
        <v>
9483388</v>
      </c>
      <c r="CS33" s="624"/>
      <c r="CT33" s="624"/>
      <c r="CU33" s="624"/>
      <c r="CV33" s="624"/>
      <c r="CW33" s="624"/>
      <c r="CX33" s="624"/>
      <c r="CY33" s="625"/>
      <c r="CZ33" s="628">
        <v>
41.4</v>
      </c>
      <c r="DA33" s="657"/>
      <c r="DB33" s="657"/>
      <c r="DC33" s="658"/>
      <c r="DD33" s="631">
        <v>
7287090</v>
      </c>
      <c r="DE33" s="624"/>
      <c r="DF33" s="624"/>
      <c r="DG33" s="624"/>
      <c r="DH33" s="624"/>
      <c r="DI33" s="624"/>
      <c r="DJ33" s="624"/>
      <c r="DK33" s="625"/>
      <c r="DL33" s="631">
        <v>
5602211</v>
      </c>
      <c r="DM33" s="624"/>
      <c r="DN33" s="624"/>
      <c r="DO33" s="624"/>
      <c r="DP33" s="624"/>
      <c r="DQ33" s="624"/>
      <c r="DR33" s="624"/>
      <c r="DS33" s="624"/>
      <c r="DT33" s="624"/>
      <c r="DU33" s="624"/>
      <c r="DV33" s="625"/>
      <c r="DW33" s="628">
        <v>
46.3</v>
      </c>
      <c r="DX33" s="657"/>
      <c r="DY33" s="657"/>
      <c r="DZ33" s="657"/>
      <c r="EA33" s="657"/>
      <c r="EB33" s="657"/>
      <c r="EC33" s="659"/>
    </row>
    <row r="34" spans="2:133" ht="11.25" customHeight="1" x14ac:dyDescent="0.15">
      <c r="B34" s="620" t="s">
        <v>
317</v>
      </c>
      <c r="C34" s="621"/>
      <c r="D34" s="621"/>
      <c r="E34" s="621"/>
      <c r="F34" s="621"/>
      <c r="G34" s="621"/>
      <c r="H34" s="621"/>
      <c r="I34" s="621"/>
      <c r="J34" s="621"/>
      <c r="K34" s="621"/>
      <c r="L34" s="621"/>
      <c r="M34" s="621"/>
      <c r="N34" s="621"/>
      <c r="O34" s="621"/>
      <c r="P34" s="621"/>
      <c r="Q34" s="622"/>
      <c r="R34" s="623">
        <v>
205033</v>
      </c>
      <c r="S34" s="626"/>
      <c r="T34" s="626"/>
      <c r="U34" s="626"/>
      <c r="V34" s="626"/>
      <c r="W34" s="626"/>
      <c r="X34" s="626"/>
      <c r="Y34" s="627"/>
      <c r="Z34" s="685">
        <v>
0.9</v>
      </c>
      <c r="AA34" s="685"/>
      <c r="AB34" s="685"/>
      <c r="AC34" s="685"/>
      <c r="AD34" s="686">
        <v>
6522</v>
      </c>
      <c r="AE34" s="686"/>
      <c r="AF34" s="686"/>
      <c r="AG34" s="686"/>
      <c r="AH34" s="686"/>
      <c r="AI34" s="686"/>
      <c r="AJ34" s="686"/>
      <c r="AK34" s="686"/>
      <c r="AL34" s="628">
        <v>
0.1</v>
      </c>
      <c r="AM34" s="629"/>
      <c r="AN34" s="629"/>
      <c r="AO34" s="687"/>
      <c r="AP34" s="234"/>
      <c r="AQ34" s="697" t="s">
        <v>
318</v>
      </c>
      <c r="AR34" s="698"/>
      <c r="AS34" s="698"/>
      <c r="AT34" s="698"/>
      <c r="AU34" s="698"/>
      <c r="AV34" s="698"/>
      <c r="AW34" s="698"/>
      <c r="AX34" s="698"/>
      <c r="AY34" s="698"/>
      <c r="AZ34" s="698"/>
      <c r="BA34" s="698"/>
      <c r="BB34" s="698"/>
      <c r="BC34" s="698"/>
      <c r="BD34" s="698"/>
      <c r="BE34" s="698"/>
      <c r="BF34" s="699"/>
      <c r="BG34" s="697" t="s">
        <v>
319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
320</v>
      </c>
      <c r="CE34" s="664"/>
      <c r="CF34" s="664"/>
      <c r="CG34" s="664"/>
      <c r="CH34" s="664"/>
      <c r="CI34" s="664"/>
      <c r="CJ34" s="664"/>
      <c r="CK34" s="664"/>
      <c r="CL34" s="664"/>
      <c r="CM34" s="664"/>
      <c r="CN34" s="664"/>
      <c r="CO34" s="664"/>
      <c r="CP34" s="664"/>
      <c r="CQ34" s="665"/>
      <c r="CR34" s="623">
        <v>
3396157</v>
      </c>
      <c r="CS34" s="626"/>
      <c r="CT34" s="626"/>
      <c r="CU34" s="626"/>
      <c r="CV34" s="626"/>
      <c r="CW34" s="626"/>
      <c r="CX34" s="626"/>
      <c r="CY34" s="627"/>
      <c r="CZ34" s="628">
        <v>
14.8</v>
      </c>
      <c r="DA34" s="657"/>
      <c r="DB34" s="657"/>
      <c r="DC34" s="658"/>
      <c r="DD34" s="631">
        <v>
2292117</v>
      </c>
      <c r="DE34" s="626"/>
      <c r="DF34" s="626"/>
      <c r="DG34" s="626"/>
      <c r="DH34" s="626"/>
      <c r="DI34" s="626"/>
      <c r="DJ34" s="626"/>
      <c r="DK34" s="627"/>
      <c r="DL34" s="631">
        <v>
2021480</v>
      </c>
      <c r="DM34" s="626"/>
      <c r="DN34" s="626"/>
      <c r="DO34" s="626"/>
      <c r="DP34" s="626"/>
      <c r="DQ34" s="626"/>
      <c r="DR34" s="626"/>
      <c r="DS34" s="626"/>
      <c r="DT34" s="626"/>
      <c r="DU34" s="626"/>
      <c r="DV34" s="627"/>
      <c r="DW34" s="628">
        <v>
16.7</v>
      </c>
      <c r="DX34" s="657"/>
      <c r="DY34" s="657"/>
      <c r="DZ34" s="657"/>
      <c r="EA34" s="657"/>
      <c r="EB34" s="657"/>
      <c r="EC34" s="659"/>
    </row>
    <row r="35" spans="2:133" ht="11.25" customHeight="1" x14ac:dyDescent="0.15">
      <c r="B35" s="620" t="s">
        <v>
321</v>
      </c>
      <c r="C35" s="621"/>
      <c r="D35" s="621"/>
      <c r="E35" s="621"/>
      <c r="F35" s="621"/>
      <c r="G35" s="621"/>
      <c r="H35" s="621"/>
      <c r="I35" s="621"/>
      <c r="J35" s="621"/>
      <c r="K35" s="621"/>
      <c r="L35" s="621"/>
      <c r="M35" s="621"/>
      <c r="N35" s="621"/>
      <c r="O35" s="621"/>
      <c r="P35" s="621"/>
      <c r="Q35" s="622"/>
      <c r="R35" s="623">
        <v>
1157500</v>
      </c>
      <c r="S35" s="626"/>
      <c r="T35" s="626"/>
      <c r="U35" s="626"/>
      <c r="V35" s="626"/>
      <c r="W35" s="626"/>
      <c r="X35" s="626"/>
      <c r="Y35" s="627"/>
      <c r="Z35" s="685">
        <v>
4.9000000000000004</v>
      </c>
      <c r="AA35" s="685"/>
      <c r="AB35" s="685"/>
      <c r="AC35" s="685"/>
      <c r="AD35" s="686" t="s">
        <v>
236</v>
      </c>
      <c r="AE35" s="686"/>
      <c r="AF35" s="686"/>
      <c r="AG35" s="686"/>
      <c r="AH35" s="686"/>
      <c r="AI35" s="686"/>
      <c r="AJ35" s="686"/>
      <c r="AK35" s="686"/>
      <c r="AL35" s="628" t="s">
        <v>
236</v>
      </c>
      <c r="AM35" s="629"/>
      <c r="AN35" s="629"/>
      <c r="AO35" s="687"/>
      <c r="AP35" s="234"/>
      <c r="AQ35" s="691" t="s">
        <v>
322</v>
      </c>
      <c r="AR35" s="692"/>
      <c r="AS35" s="692"/>
      <c r="AT35" s="692"/>
      <c r="AU35" s="692"/>
      <c r="AV35" s="692"/>
      <c r="AW35" s="692"/>
      <c r="AX35" s="692"/>
      <c r="AY35" s="693"/>
      <c r="AZ35" s="688">
        <v>
2631419</v>
      </c>
      <c r="BA35" s="689"/>
      <c r="BB35" s="689"/>
      <c r="BC35" s="689"/>
      <c r="BD35" s="689"/>
      <c r="BE35" s="689"/>
      <c r="BF35" s="690"/>
      <c r="BG35" s="694" t="s">
        <v>
323</v>
      </c>
      <c r="BH35" s="695"/>
      <c r="BI35" s="695"/>
      <c r="BJ35" s="695"/>
      <c r="BK35" s="695"/>
      <c r="BL35" s="695"/>
      <c r="BM35" s="695"/>
      <c r="BN35" s="695"/>
      <c r="BO35" s="695"/>
      <c r="BP35" s="695"/>
      <c r="BQ35" s="695"/>
      <c r="BR35" s="695"/>
      <c r="BS35" s="695"/>
      <c r="BT35" s="695"/>
      <c r="BU35" s="696"/>
      <c r="BV35" s="688">
        <v>
157293</v>
      </c>
      <c r="BW35" s="689"/>
      <c r="BX35" s="689"/>
      <c r="BY35" s="689"/>
      <c r="BZ35" s="689"/>
      <c r="CA35" s="689"/>
      <c r="CB35" s="690"/>
      <c r="CD35" s="667" t="s">
        <v>
324</v>
      </c>
      <c r="CE35" s="664"/>
      <c r="CF35" s="664"/>
      <c r="CG35" s="664"/>
      <c r="CH35" s="664"/>
      <c r="CI35" s="664"/>
      <c r="CJ35" s="664"/>
      <c r="CK35" s="664"/>
      <c r="CL35" s="664"/>
      <c r="CM35" s="664"/>
      <c r="CN35" s="664"/>
      <c r="CO35" s="664"/>
      <c r="CP35" s="664"/>
      <c r="CQ35" s="665"/>
      <c r="CR35" s="623">
        <v>
168280</v>
      </c>
      <c r="CS35" s="624"/>
      <c r="CT35" s="624"/>
      <c r="CU35" s="624"/>
      <c r="CV35" s="624"/>
      <c r="CW35" s="624"/>
      <c r="CX35" s="624"/>
      <c r="CY35" s="625"/>
      <c r="CZ35" s="628">
        <v>
0.7</v>
      </c>
      <c r="DA35" s="657"/>
      <c r="DB35" s="657"/>
      <c r="DC35" s="658"/>
      <c r="DD35" s="631">
        <v>
39372</v>
      </c>
      <c r="DE35" s="624"/>
      <c r="DF35" s="624"/>
      <c r="DG35" s="624"/>
      <c r="DH35" s="624"/>
      <c r="DI35" s="624"/>
      <c r="DJ35" s="624"/>
      <c r="DK35" s="625"/>
      <c r="DL35" s="631">
        <v>
35013</v>
      </c>
      <c r="DM35" s="624"/>
      <c r="DN35" s="624"/>
      <c r="DO35" s="624"/>
      <c r="DP35" s="624"/>
      <c r="DQ35" s="624"/>
      <c r="DR35" s="624"/>
      <c r="DS35" s="624"/>
      <c r="DT35" s="624"/>
      <c r="DU35" s="624"/>
      <c r="DV35" s="625"/>
      <c r="DW35" s="628">
        <v>
0.3</v>
      </c>
      <c r="DX35" s="657"/>
      <c r="DY35" s="657"/>
      <c r="DZ35" s="657"/>
      <c r="EA35" s="657"/>
      <c r="EB35" s="657"/>
      <c r="EC35" s="659"/>
    </row>
    <row r="36" spans="2:133" ht="11.25" customHeight="1" x14ac:dyDescent="0.15">
      <c r="B36" s="620" t="s">
        <v>
325</v>
      </c>
      <c r="C36" s="621"/>
      <c r="D36" s="621"/>
      <c r="E36" s="621"/>
      <c r="F36" s="621"/>
      <c r="G36" s="621"/>
      <c r="H36" s="621"/>
      <c r="I36" s="621"/>
      <c r="J36" s="621"/>
      <c r="K36" s="621"/>
      <c r="L36" s="621"/>
      <c r="M36" s="621"/>
      <c r="N36" s="621"/>
      <c r="O36" s="621"/>
      <c r="P36" s="621"/>
      <c r="Q36" s="622"/>
      <c r="R36" s="623" t="s">
        <v>
230</v>
      </c>
      <c r="S36" s="626"/>
      <c r="T36" s="626"/>
      <c r="U36" s="626"/>
      <c r="V36" s="626"/>
      <c r="W36" s="626"/>
      <c r="X36" s="626"/>
      <c r="Y36" s="627"/>
      <c r="Z36" s="685" t="s">
        <v>
236</v>
      </c>
      <c r="AA36" s="685"/>
      <c r="AB36" s="685"/>
      <c r="AC36" s="685"/>
      <c r="AD36" s="686" t="s">
        <v>
236</v>
      </c>
      <c r="AE36" s="686"/>
      <c r="AF36" s="686"/>
      <c r="AG36" s="686"/>
      <c r="AH36" s="686"/>
      <c r="AI36" s="686"/>
      <c r="AJ36" s="686"/>
      <c r="AK36" s="686"/>
      <c r="AL36" s="628" t="s">
        <v>
230</v>
      </c>
      <c r="AM36" s="629"/>
      <c r="AN36" s="629"/>
      <c r="AO36" s="687"/>
      <c r="AQ36" s="660" t="s">
        <v>
326</v>
      </c>
      <c r="AR36" s="661"/>
      <c r="AS36" s="661"/>
      <c r="AT36" s="661"/>
      <c r="AU36" s="661"/>
      <c r="AV36" s="661"/>
      <c r="AW36" s="661"/>
      <c r="AX36" s="661"/>
      <c r="AY36" s="662"/>
      <c r="AZ36" s="623">
        <v>
402420</v>
      </c>
      <c r="BA36" s="626"/>
      <c r="BB36" s="626"/>
      <c r="BC36" s="626"/>
      <c r="BD36" s="624"/>
      <c r="BE36" s="624"/>
      <c r="BF36" s="663"/>
      <c r="BG36" s="667" t="s">
        <v>
327</v>
      </c>
      <c r="BH36" s="664"/>
      <c r="BI36" s="664"/>
      <c r="BJ36" s="664"/>
      <c r="BK36" s="664"/>
      <c r="BL36" s="664"/>
      <c r="BM36" s="664"/>
      <c r="BN36" s="664"/>
      <c r="BO36" s="664"/>
      <c r="BP36" s="664"/>
      <c r="BQ36" s="664"/>
      <c r="BR36" s="664"/>
      <c r="BS36" s="664"/>
      <c r="BT36" s="664"/>
      <c r="BU36" s="665"/>
      <c r="BV36" s="623">
        <v>
-280194</v>
      </c>
      <c r="BW36" s="626"/>
      <c r="BX36" s="626"/>
      <c r="BY36" s="626"/>
      <c r="BZ36" s="626"/>
      <c r="CA36" s="626"/>
      <c r="CB36" s="666"/>
      <c r="CD36" s="667" t="s">
        <v>
328</v>
      </c>
      <c r="CE36" s="664"/>
      <c r="CF36" s="664"/>
      <c r="CG36" s="664"/>
      <c r="CH36" s="664"/>
      <c r="CI36" s="664"/>
      <c r="CJ36" s="664"/>
      <c r="CK36" s="664"/>
      <c r="CL36" s="664"/>
      <c r="CM36" s="664"/>
      <c r="CN36" s="664"/>
      <c r="CO36" s="664"/>
      <c r="CP36" s="664"/>
      <c r="CQ36" s="665"/>
      <c r="CR36" s="623">
        <v>
2994702</v>
      </c>
      <c r="CS36" s="626"/>
      <c r="CT36" s="626"/>
      <c r="CU36" s="626"/>
      <c r="CV36" s="626"/>
      <c r="CW36" s="626"/>
      <c r="CX36" s="626"/>
      <c r="CY36" s="627"/>
      <c r="CZ36" s="628">
        <v>
13.1</v>
      </c>
      <c r="DA36" s="657"/>
      <c r="DB36" s="657"/>
      <c r="DC36" s="658"/>
      <c r="DD36" s="631">
        <v>
2274857</v>
      </c>
      <c r="DE36" s="626"/>
      <c r="DF36" s="626"/>
      <c r="DG36" s="626"/>
      <c r="DH36" s="626"/>
      <c r="DI36" s="626"/>
      <c r="DJ36" s="626"/>
      <c r="DK36" s="627"/>
      <c r="DL36" s="631">
        <v>
2021222</v>
      </c>
      <c r="DM36" s="626"/>
      <c r="DN36" s="626"/>
      <c r="DO36" s="626"/>
      <c r="DP36" s="626"/>
      <c r="DQ36" s="626"/>
      <c r="DR36" s="626"/>
      <c r="DS36" s="626"/>
      <c r="DT36" s="626"/>
      <c r="DU36" s="626"/>
      <c r="DV36" s="627"/>
      <c r="DW36" s="628">
        <v>
16.7</v>
      </c>
      <c r="DX36" s="657"/>
      <c r="DY36" s="657"/>
      <c r="DZ36" s="657"/>
      <c r="EA36" s="657"/>
      <c r="EB36" s="657"/>
      <c r="EC36" s="659"/>
    </row>
    <row r="37" spans="2:133" ht="11.25" customHeight="1" x14ac:dyDescent="0.15">
      <c r="B37" s="620" t="s">
        <v>
329</v>
      </c>
      <c r="C37" s="621"/>
      <c r="D37" s="621"/>
      <c r="E37" s="621"/>
      <c r="F37" s="621"/>
      <c r="G37" s="621"/>
      <c r="H37" s="621"/>
      <c r="I37" s="621"/>
      <c r="J37" s="621"/>
      <c r="K37" s="621"/>
      <c r="L37" s="621"/>
      <c r="M37" s="621"/>
      <c r="N37" s="621"/>
      <c r="O37" s="621"/>
      <c r="P37" s="621"/>
      <c r="Q37" s="622"/>
      <c r="R37" s="623">
        <v>
551500</v>
      </c>
      <c r="S37" s="626"/>
      <c r="T37" s="626"/>
      <c r="U37" s="626"/>
      <c r="V37" s="626"/>
      <c r="W37" s="626"/>
      <c r="X37" s="626"/>
      <c r="Y37" s="627"/>
      <c r="Z37" s="685">
        <v>
2.2999999999999998</v>
      </c>
      <c r="AA37" s="685"/>
      <c r="AB37" s="685"/>
      <c r="AC37" s="685"/>
      <c r="AD37" s="686" t="s">
        <v>
236</v>
      </c>
      <c r="AE37" s="686"/>
      <c r="AF37" s="686"/>
      <c r="AG37" s="686"/>
      <c r="AH37" s="686"/>
      <c r="AI37" s="686"/>
      <c r="AJ37" s="686"/>
      <c r="AK37" s="686"/>
      <c r="AL37" s="628" t="s">
        <v>
230</v>
      </c>
      <c r="AM37" s="629"/>
      <c r="AN37" s="629"/>
      <c r="AO37" s="687"/>
      <c r="AQ37" s="660" t="s">
        <v>
330</v>
      </c>
      <c r="AR37" s="661"/>
      <c r="AS37" s="661"/>
      <c r="AT37" s="661"/>
      <c r="AU37" s="661"/>
      <c r="AV37" s="661"/>
      <c r="AW37" s="661"/>
      <c r="AX37" s="661"/>
      <c r="AY37" s="662"/>
      <c r="AZ37" s="623">
        <v>
343956</v>
      </c>
      <c r="BA37" s="626"/>
      <c r="BB37" s="626"/>
      <c r="BC37" s="626"/>
      <c r="BD37" s="624"/>
      <c r="BE37" s="624"/>
      <c r="BF37" s="663"/>
      <c r="BG37" s="667" t="s">
        <v>
331</v>
      </c>
      <c r="BH37" s="664"/>
      <c r="BI37" s="664"/>
      <c r="BJ37" s="664"/>
      <c r="BK37" s="664"/>
      <c r="BL37" s="664"/>
      <c r="BM37" s="664"/>
      <c r="BN37" s="664"/>
      <c r="BO37" s="664"/>
      <c r="BP37" s="664"/>
      <c r="BQ37" s="664"/>
      <c r="BR37" s="664"/>
      <c r="BS37" s="664"/>
      <c r="BT37" s="664"/>
      <c r="BU37" s="665"/>
      <c r="BV37" s="623">
        <v>
7984</v>
      </c>
      <c r="BW37" s="626"/>
      <c r="BX37" s="626"/>
      <c r="BY37" s="626"/>
      <c r="BZ37" s="626"/>
      <c r="CA37" s="626"/>
      <c r="CB37" s="666"/>
      <c r="CD37" s="667" t="s">
        <v>
332</v>
      </c>
      <c r="CE37" s="664"/>
      <c r="CF37" s="664"/>
      <c r="CG37" s="664"/>
      <c r="CH37" s="664"/>
      <c r="CI37" s="664"/>
      <c r="CJ37" s="664"/>
      <c r="CK37" s="664"/>
      <c r="CL37" s="664"/>
      <c r="CM37" s="664"/>
      <c r="CN37" s="664"/>
      <c r="CO37" s="664"/>
      <c r="CP37" s="664"/>
      <c r="CQ37" s="665"/>
      <c r="CR37" s="623">
        <v>
746381</v>
      </c>
      <c r="CS37" s="624"/>
      <c r="CT37" s="624"/>
      <c r="CU37" s="624"/>
      <c r="CV37" s="624"/>
      <c r="CW37" s="624"/>
      <c r="CX37" s="624"/>
      <c r="CY37" s="625"/>
      <c r="CZ37" s="628">
        <v>
3.3</v>
      </c>
      <c r="DA37" s="657"/>
      <c r="DB37" s="657"/>
      <c r="DC37" s="658"/>
      <c r="DD37" s="631">
        <v>
622381</v>
      </c>
      <c r="DE37" s="624"/>
      <c r="DF37" s="624"/>
      <c r="DG37" s="624"/>
      <c r="DH37" s="624"/>
      <c r="DI37" s="624"/>
      <c r="DJ37" s="624"/>
      <c r="DK37" s="625"/>
      <c r="DL37" s="631">
        <v>
595456</v>
      </c>
      <c r="DM37" s="624"/>
      <c r="DN37" s="624"/>
      <c r="DO37" s="624"/>
      <c r="DP37" s="624"/>
      <c r="DQ37" s="624"/>
      <c r="DR37" s="624"/>
      <c r="DS37" s="624"/>
      <c r="DT37" s="624"/>
      <c r="DU37" s="624"/>
      <c r="DV37" s="625"/>
      <c r="DW37" s="628">
        <v>
4.9000000000000004</v>
      </c>
      <c r="DX37" s="657"/>
      <c r="DY37" s="657"/>
      <c r="DZ37" s="657"/>
      <c r="EA37" s="657"/>
      <c r="EB37" s="657"/>
      <c r="EC37" s="659"/>
    </row>
    <row r="38" spans="2:133" ht="11.25" customHeight="1" x14ac:dyDescent="0.15">
      <c r="B38" s="635" t="s">
        <v>
333</v>
      </c>
      <c r="C38" s="636"/>
      <c r="D38" s="636"/>
      <c r="E38" s="636"/>
      <c r="F38" s="636"/>
      <c r="G38" s="636"/>
      <c r="H38" s="636"/>
      <c r="I38" s="636"/>
      <c r="J38" s="636"/>
      <c r="K38" s="636"/>
      <c r="L38" s="636"/>
      <c r="M38" s="636"/>
      <c r="N38" s="636"/>
      <c r="O38" s="636"/>
      <c r="P38" s="636"/>
      <c r="Q38" s="637"/>
      <c r="R38" s="638">
        <v>
23468538</v>
      </c>
      <c r="S38" s="675"/>
      <c r="T38" s="675"/>
      <c r="U38" s="675"/>
      <c r="V38" s="675"/>
      <c r="W38" s="675"/>
      <c r="X38" s="675"/>
      <c r="Y38" s="680"/>
      <c r="Z38" s="681">
        <v>
100</v>
      </c>
      <c r="AA38" s="681"/>
      <c r="AB38" s="681"/>
      <c r="AC38" s="681"/>
      <c r="AD38" s="682">
        <v>
11556815</v>
      </c>
      <c r="AE38" s="682"/>
      <c r="AF38" s="682"/>
      <c r="AG38" s="682"/>
      <c r="AH38" s="682"/>
      <c r="AI38" s="682"/>
      <c r="AJ38" s="682"/>
      <c r="AK38" s="682"/>
      <c r="AL38" s="641">
        <v>
100</v>
      </c>
      <c r="AM38" s="683"/>
      <c r="AN38" s="683"/>
      <c r="AO38" s="684"/>
      <c r="AQ38" s="660" t="s">
        <v>
334</v>
      </c>
      <c r="AR38" s="661"/>
      <c r="AS38" s="661"/>
      <c r="AT38" s="661"/>
      <c r="AU38" s="661"/>
      <c r="AV38" s="661"/>
      <c r="AW38" s="661"/>
      <c r="AX38" s="661"/>
      <c r="AY38" s="662"/>
      <c r="AZ38" s="623">
        <v>
5067</v>
      </c>
      <c r="BA38" s="626"/>
      <c r="BB38" s="626"/>
      <c r="BC38" s="626"/>
      <c r="BD38" s="624"/>
      <c r="BE38" s="624"/>
      <c r="BF38" s="663"/>
      <c r="BG38" s="667" t="s">
        <v>
335</v>
      </c>
      <c r="BH38" s="664"/>
      <c r="BI38" s="664"/>
      <c r="BJ38" s="664"/>
      <c r="BK38" s="664"/>
      <c r="BL38" s="664"/>
      <c r="BM38" s="664"/>
      <c r="BN38" s="664"/>
      <c r="BO38" s="664"/>
      <c r="BP38" s="664"/>
      <c r="BQ38" s="664"/>
      <c r="BR38" s="664"/>
      <c r="BS38" s="664"/>
      <c r="BT38" s="664"/>
      <c r="BU38" s="665"/>
      <c r="BV38" s="623">
        <v>
12589</v>
      </c>
      <c r="BW38" s="626"/>
      <c r="BX38" s="626"/>
      <c r="BY38" s="626"/>
      <c r="BZ38" s="626"/>
      <c r="CA38" s="626"/>
      <c r="CB38" s="666"/>
      <c r="CD38" s="667" t="s">
        <v>
336</v>
      </c>
      <c r="CE38" s="664"/>
      <c r="CF38" s="664"/>
      <c r="CG38" s="664"/>
      <c r="CH38" s="664"/>
      <c r="CI38" s="664"/>
      <c r="CJ38" s="664"/>
      <c r="CK38" s="664"/>
      <c r="CL38" s="664"/>
      <c r="CM38" s="664"/>
      <c r="CN38" s="664"/>
      <c r="CO38" s="664"/>
      <c r="CP38" s="664"/>
      <c r="CQ38" s="665"/>
      <c r="CR38" s="623">
        <v>
2282396</v>
      </c>
      <c r="CS38" s="626"/>
      <c r="CT38" s="626"/>
      <c r="CU38" s="626"/>
      <c r="CV38" s="626"/>
      <c r="CW38" s="626"/>
      <c r="CX38" s="626"/>
      <c r="CY38" s="627"/>
      <c r="CZ38" s="628">
        <v>
10</v>
      </c>
      <c r="DA38" s="657"/>
      <c r="DB38" s="657"/>
      <c r="DC38" s="658"/>
      <c r="DD38" s="631">
        <v>
2041324</v>
      </c>
      <c r="DE38" s="626"/>
      <c r="DF38" s="626"/>
      <c r="DG38" s="626"/>
      <c r="DH38" s="626"/>
      <c r="DI38" s="626"/>
      <c r="DJ38" s="626"/>
      <c r="DK38" s="627"/>
      <c r="DL38" s="631">
        <v>
1524496</v>
      </c>
      <c r="DM38" s="626"/>
      <c r="DN38" s="626"/>
      <c r="DO38" s="626"/>
      <c r="DP38" s="626"/>
      <c r="DQ38" s="626"/>
      <c r="DR38" s="626"/>
      <c r="DS38" s="626"/>
      <c r="DT38" s="626"/>
      <c r="DU38" s="626"/>
      <c r="DV38" s="627"/>
      <c r="DW38" s="628">
        <v>
12.6</v>
      </c>
      <c r="DX38" s="657"/>
      <c r="DY38" s="657"/>
      <c r="DZ38" s="657"/>
      <c r="EA38" s="657"/>
      <c r="EB38" s="657"/>
      <c r="EC38" s="659"/>
    </row>
    <row r="39" spans="2:133" ht="11.25" customHeight="1" x14ac:dyDescent="0.15">
      <c r="AQ39" s="660" t="s">
        <v>
337</v>
      </c>
      <c r="AR39" s="661"/>
      <c r="AS39" s="661"/>
      <c r="AT39" s="661"/>
      <c r="AU39" s="661"/>
      <c r="AV39" s="661"/>
      <c r="AW39" s="661"/>
      <c r="AX39" s="661"/>
      <c r="AY39" s="662"/>
      <c r="AZ39" s="623">
        <v>
109</v>
      </c>
      <c r="BA39" s="626"/>
      <c r="BB39" s="626"/>
      <c r="BC39" s="626"/>
      <c r="BD39" s="624"/>
      <c r="BE39" s="624"/>
      <c r="BF39" s="663"/>
      <c r="BG39" s="668" t="s">
        <v>
338</v>
      </c>
      <c r="BH39" s="669"/>
      <c r="BI39" s="669"/>
      <c r="BJ39" s="669"/>
      <c r="BK39" s="669"/>
      <c r="BL39" s="235"/>
      <c r="BM39" s="664" t="s">
        <v>
339</v>
      </c>
      <c r="BN39" s="664"/>
      <c r="BO39" s="664"/>
      <c r="BP39" s="664"/>
      <c r="BQ39" s="664"/>
      <c r="BR39" s="664"/>
      <c r="BS39" s="664"/>
      <c r="BT39" s="664"/>
      <c r="BU39" s="665"/>
      <c r="BV39" s="623">
        <v>
91</v>
      </c>
      <c r="BW39" s="626"/>
      <c r="BX39" s="626"/>
      <c r="BY39" s="626"/>
      <c r="BZ39" s="626"/>
      <c r="CA39" s="626"/>
      <c r="CB39" s="666"/>
      <c r="CD39" s="667" t="s">
        <v>
340</v>
      </c>
      <c r="CE39" s="664"/>
      <c r="CF39" s="664"/>
      <c r="CG39" s="664"/>
      <c r="CH39" s="664"/>
      <c r="CI39" s="664"/>
      <c r="CJ39" s="664"/>
      <c r="CK39" s="664"/>
      <c r="CL39" s="664"/>
      <c r="CM39" s="664"/>
      <c r="CN39" s="664"/>
      <c r="CO39" s="664"/>
      <c r="CP39" s="664"/>
      <c r="CQ39" s="665"/>
      <c r="CR39" s="623">
        <v>
641853</v>
      </c>
      <c r="CS39" s="624"/>
      <c r="CT39" s="624"/>
      <c r="CU39" s="624"/>
      <c r="CV39" s="624"/>
      <c r="CW39" s="624"/>
      <c r="CX39" s="624"/>
      <c r="CY39" s="625"/>
      <c r="CZ39" s="628">
        <v>
2.8</v>
      </c>
      <c r="DA39" s="657"/>
      <c r="DB39" s="657"/>
      <c r="DC39" s="658"/>
      <c r="DD39" s="631">
        <v>
639420</v>
      </c>
      <c r="DE39" s="624"/>
      <c r="DF39" s="624"/>
      <c r="DG39" s="624"/>
      <c r="DH39" s="624"/>
      <c r="DI39" s="624"/>
      <c r="DJ39" s="624"/>
      <c r="DK39" s="625"/>
      <c r="DL39" s="631" t="s">
        <v>
236</v>
      </c>
      <c r="DM39" s="624"/>
      <c r="DN39" s="624"/>
      <c r="DO39" s="624"/>
      <c r="DP39" s="624"/>
      <c r="DQ39" s="624"/>
      <c r="DR39" s="624"/>
      <c r="DS39" s="624"/>
      <c r="DT39" s="624"/>
      <c r="DU39" s="624"/>
      <c r="DV39" s="625"/>
      <c r="DW39" s="628" t="s">
        <v>
230</v>
      </c>
      <c r="DX39" s="657"/>
      <c r="DY39" s="657"/>
      <c r="DZ39" s="657"/>
      <c r="EA39" s="657"/>
      <c r="EB39" s="657"/>
      <c r="EC39" s="659"/>
    </row>
    <row r="40" spans="2:133" ht="11.25" customHeight="1" x14ac:dyDescent="0.15">
      <c r="AQ40" s="660" t="s">
        <v>
341</v>
      </c>
      <c r="AR40" s="661"/>
      <c r="AS40" s="661"/>
      <c r="AT40" s="661"/>
      <c r="AU40" s="661"/>
      <c r="AV40" s="661"/>
      <c r="AW40" s="661"/>
      <c r="AX40" s="661"/>
      <c r="AY40" s="662"/>
      <c r="AZ40" s="623">
        <v>
749020</v>
      </c>
      <c r="BA40" s="626"/>
      <c r="BB40" s="626"/>
      <c r="BC40" s="626"/>
      <c r="BD40" s="624"/>
      <c r="BE40" s="624"/>
      <c r="BF40" s="663"/>
      <c r="BG40" s="668"/>
      <c r="BH40" s="669"/>
      <c r="BI40" s="669"/>
      <c r="BJ40" s="669"/>
      <c r="BK40" s="669"/>
      <c r="BL40" s="235"/>
      <c r="BM40" s="664" t="s">
        <v>
342</v>
      </c>
      <c r="BN40" s="664"/>
      <c r="BO40" s="664"/>
      <c r="BP40" s="664"/>
      <c r="BQ40" s="664"/>
      <c r="BR40" s="664"/>
      <c r="BS40" s="664"/>
      <c r="BT40" s="664"/>
      <c r="BU40" s="665"/>
      <c r="BV40" s="623" t="s">
        <v>
236</v>
      </c>
      <c r="BW40" s="626"/>
      <c r="BX40" s="626"/>
      <c r="BY40" s="626"/>
      <c r="BZ40" s="626"/>
      <c r="CA40" s="626"/>
      <c r="CB40" s="666"/>
      <c r="CD40" s="667" t="s">
        <v>
343</v>
      </c>
      <c r="CE40" s="664"/>
      <c r="CF40" s="664"/>
      <c r="CG40" s="664"/>
      <c r="CH40" s="664"/>
      <c r="CI40" s="664"/>
      <c r="CJ40" s="664"/>
      <c r="CK40" s="664"/>
      <c r="CL40" s="664"/>
      <c r="CM40" s="664"/>
      <c r="CN40" s="664"/>
      <c r="CO40" s="664"/>
      <c r="CP40" s="664"/>
      <c r="CQ40" s="665"/>
      <c r="CR40" s="623" t="s">
        <v>
236</v>
      </c>
      <c r="CS40" s="626"/>
      <c r="CT40" s="626"/>
      <c r="CU40" s="626"/>
      <c r="CV40" s="626"/>
      <c r="CW40" s="626"/>
      <c r="CX40" s="626"/>
      <c r="CY40" s="627"/>
      <c r="CZ40" s="628" t="s">
        <v>
230</v>
      </c>
      <c r="DA40" s="657"/>
      <c r="DB40" s="657"/>
      <c r="DC40" s="658"/>
      <c r="DD40" s="631" t="s">
        <v>
236</v>
      </c>
      <c r="DE40" s="626"/>
      <c r="DF40" s="626"/>
      <c r="DG40" s="626"/>
      <c r="DH40" s="626"/>
      <c r="DI40" s="626"/>
      <c r="DJ40" s="626"/>
      <c r="DK40" s="627"/>
      <c r="DL40" s="631" t="s">
        <v>
230</v>
      </c>
      <c r="DM40" s="626"/>
      <c r="DN40" s="626"/>
      <c r="DO40" s="626"/>
      <c r="DP40" s="626"/>
      <c r="DQ40" s="626"/>
      <c r="DR40" s="626"/>
      <c r="DS40" s="626"/>
      <c r="DT40" s="626"/>
      <c r="DU40" s="626"/>
      <c r="DV40" s="627"/>
      <c r="DW40" s="628" t="s">
        <v>
236</v>
      </c>
      <c r="DX40" s="657"/>
      <c r="DY40" s="657"/>
      <c r="DZ40" s="657"/>
      <c r="EA40" s="657"/>
      <c r="EB40" s="657"/>
      <c r="EC40" s="659"/>
    </row>
    <row r="41" spans="2:133" ht="11.25" customHeight="1" x14ac:dyDescent="0.15">
      <c r="AQ41" s="672" t="s">
        <v>
344</v>
      </c>
      <c r="AR41" s="673"/>
      <c r="AS41" s="673"/>
      <c r="AT41" s="673"/>
      <c r="AU41" s="673"/>
      <c r="AV41" s="673"/>
      <c r="AW41" s="673"/>
      <c r="AX41" s="673"/>
      <c r="AY41" s="674"/>
      <c r="AZ41" s="638">
        <v>
1130847</v>
      </c>
      <c r="BA41" s="675"/>
      <c r="BB41" s="675"/>
      <c r="BC41" s="675"/>
      <c r="BD41" s="639"/>
      <c r="BE41" s="639"/>
      <c r="BF41" s="676"/>
      <c r="BG41" s="670"/>
      <c r="BH41" s="671"/>
      <c r="BI41" s="671"/>
      <c r="BJ41" s="671"/>
      <c r="BK41" s="671"/>
      <c r="BL41" s="236"/>
      <c r="BM41" s="677" t="s">
        <v>
345</v>
      </c>
      <c r="BN41" s="677"/>
      <c r="BO41" s="677"/>
      <c r="BP41" s="677"/>
      <c r="BQ41" s="677"/>
      <c r="BR41" s="677"/>
      <c r="BS41" s="677"/>
      <c r="BT41" s="677"/>
      <c r="BU41" s="678"/>
      <c r="BV41" s="638">
        <v>
313</v>
      </c>
      <c r="BW41" s="675"/>
      <c r="BX41" s="675"/>
      <c r="BY41" s="675"/>
      <c r="BZ41" s="675"/>
      <c r="CA41" s="675"/>
      <c r="CB41" s="679"/>
      <c r="CD41" s="667" t="s">
        <v>
346</v>
      </c>
      <c r="CE41" s="664"/>
      <c r="CF41" s="664"/>
      <c r="CG41" s="664"/>
      <c r="CH41" s="664"/>
      <c r="CI41" s="664"/>
      <c r="CJ41" s="664"/>
      <c r="CK41" s="664"/>
      <c r="CL41" s="664"/>
      <c r="CM41" s="664"/>
      <c r="CN41" s="664"/>
      <c r="CO41" s="664"/>
      <c r="CP41" s="664"/>
      <c r="CQ41" s="665"/>
      <c r="CR41" s="623" t="s">
        <v>
236</v>
      </c>
      <c r="CS41" s="624"/>
      <c r="CT41" s="624"/>
      <c r="CU41" s="624"/>
      <c r="CV41" s="624"/>
      <c r="CW41" s="624"/>
      <c r="CX41" s="624"/>
      <c r="CY41" s="625"/>
      <c r="CZ41" s="628" t="s">
        <v>
230</v>
      </c>
      <c r="DA41" s="657"/>
      <c r="DB41" s="657"/>
      <c r="DC41" s="658"/>
      <c r="DD41" s="631" t="s">
        <v>
236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
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
348</v>
      </c>
      <c r="CE42" s="621"/>
      <c r="CF42" s="621"/>
      <c r="CG42" s="621"/>
      <c r="CH42" s="621"/>
      <c r="CI42" s="621"/>
      <c r="CJ42" s="621"/>
      <c r="CK42" s="621"/>
      <c r="CL42" s="621"/>
      <c r="CM42" s="621"/>
      <c r="CN42" s="621"/>
      <c r="CO42" s="621"/>
      <c r="CP42" s="621"/>
      <c r="CQ42" s="622"/>
      <c r="CR42" s="623">
        <v>
1873903</v>
      </c>
      <c r="CS42" s="626"/>
      <c r="CT42" s="626"/>
      <c r="CU42" s="626"/>
      <c r="CV42" s="626"/>
      <c r="CW42" s="626"/>
      <c r="CX42" s="626"/>
      <c r="CY42" s="627"/>
      <c r="CZ42" s="628">
        <v>
8.1999999999999993</v>
      </c>
      <c r="DA42" s="629"/>
      <c r="DB42" s="629"/>
      <c r="DC42" s="630"/>
      <c r="DD42" s="631">
        <v>
202929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
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
350</v>
      </c>
      <c r="CE43" s="621"/>
      <c r="CF43" s="621"/>
      <c r="CG43" s="621"/>
      <c r="CH43" s="621"/>
      <c r="CI43" s="621"/>
      <c r="CJ43" s="621"/>
      <c r="CK43" s="621"/>
      <c r="CL43" s="621"/>
      <c r="CM43" s="621"/>
      <c r="CN43" s="621"/>
      <c r="CO43" s="621"/>
      <c r="CP43" s="621"/>
      <c r="CQ43" s="622"/>
      <c r="CR43" s="623">
        <v>
56440</v>
      </c>
      <c r="CS43" s="624"/>
      <c r="CT43" s="624"/>
      <c r="CU43" s="624"/>
      <c r="CV43" s="624"/>
      <c r="CW43" s="624"/>
      <c r="CX43" s="624"/>
      <c r="CY43" s="625"/>
      <c r="CZ43" s="628">
        <v>
0.2</v>
      </c>
      <c r="DA43" s="657"/>
      <c r="DB43" s="657"/>
      <c r="DC43" s="658"/>
      <c r="DD43" s="631">
        <v>
32418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
351</v>
      </c>
      <c r="CD44" s="651" t="s">
        <v>
303</v>
      </c>
      <c r="CE44" s="652"/>
      <c r="CF44" s="620" t="s">
        <v>
352</v>
      </c>
      <c r="CG44" s="621"/>
      <c r="CH44" s="621"/>
      <c r="CI44" s="621"/>
      <c r="CJ44" s="621"/>
      <c r="CK44" s="621"/>
      <c r="CL44" s="621"/>
      <c r="CM44" s="621"/>
      <c r="CN44" s="621"/>
      <c r="CO44" s="621"/>
      <c r="CP44" s="621"/>
      <c r="CQ44" s="622"/>
      <c r="CR44" s="623">
        <v>
1873903</v>
      </c>
      <c r="CS44" s="626"/>
      <c r="CT44" s="626"/>
      <c r="CU44" s="626"/>
      <c r="CV44" s="626"/>
      <c r="CW44" s="626"/>
      <c r="CX44" s="626"/>
      <c r="CY44" s="627"/>
      <c r="CZ44" s="628">
        <v>
8.1999999999999993</v>
      </c>
      <c r="DA44" s="629"/>
      <c r="DB44" s="629"/>
      <c r="DC44" s="630"/>
      <c r="DD44" s="631">
        <v>
202929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
353</v>
      </c>
      <c r="CG45" s="621"/>
      <c r="CH45" s="621"/>
      <c r="CI45" s="621"/>
      <c r="CJ45" s="621"/>
      <c r="CK45" s="621"/>
      <c r="CL45" s="621"/>
      <c r="CM45" s="621"/>
      <c r="CN45" s="621"/>
      <c r="CO45" s="621"/>
      <c r="CP45" s="621"/>
      <c r="CQ45" s="622"/>
      <c r="CR45" s="623">
        <v>
957722</v>
      </c>
      <c r="CS45" s="624"/>
      <c r="CT45" s="624"/>
      <c r="CU45" s="624"/>
      <c r="CV45" s="624"/>
      <c r="CW45" s="624"/>
      <c r="CX45" s="624"/>
      <c r="CY45" s="625"/>
      <c r="CZ45" s="628">
        <v>
4.2</v>
      </c>
      <c r="DA45" s="657"/>
      <c r="DB45" s="657"/>
      <c r="DC45" s="658"/>
      <c r="DD45" s="631">
        <v>
29927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
354</v>
      </c>
      <c r="CG46" s="621"/>
      <c r="CH46" s="621"/>
      <c r="CI46" s="621"/>
      <c r="CJ46" s="621"/>
      <c r="CK46" s="621"/>
      <c r="CL46" s="621"/>
      <c r="CM46" s="621"/>
      <c r="CN46" s="621"/>
      <c r="CO46" s="621"/>
      <c r="CP46" s="621"/>
      <c r="CQ46" s="622"/>
      <c r="CR46" s="623">
        <v>
916181</v>
      </c>
      <c r="CS46" s="626"/>
      <c r="CT46" s="626"/>
      <c r="CU46" s="626"/>
      <c r="CV46" s="626"/>
      <c r="CW46" s="626"/>
      <c r="CX46" s="626"/>
      <c r="CY46" s="627"/>
      <c r="CZ46" s="628">
        <v>
4</v>
      </c>
      <c r="DA46" s="629"/>
      <c r="DB46" s="629"/>
      <c r="DC46" s="630"/>
      <c r="DD46" s="631">
        <v>
173002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
355</v>
      </c>
      <c r="CG47" s="621"/>
      <c r="CH47" s="621"/>
      <c r="CI47" s="621"/>
      <c r="CJ47" s="621"/>
      <c r="CK47" s="621"/>
      <c r="CL47" s="621"/>
      <c r="CM47" s="621"/>
      <c r="CN47" s="621"/>
      <c r="CO47" s="621"/>
      <c r="CP47" s="621"/>
      <c r="CQ47" s="622"/>
      <c r="CR47" s="623" t="s">
        <v>
236</v>
      </c>
      <c r="CS47" s="624"/>
      <c r="CT47" s="624"/>
      <c r="CU47" s="624"/>
      <c r="CV47" s="624"/>
      <c r="CW47" s="624"/>
      <c r="CX47" s="624"/>
      <c r="CY47" s="625"/>
      <c r="CZ47" s="628" t="s">
        <v>
230</v>
      </c>
      <c r="DA47" s="657"/>
      <c r="DB47" s="657"/>
      <c r="DC47" s="658"/>
      <c r="DD47" s="631" t="s">
        <v>
230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
356</v>
      </c>
      <c r="CG48" s="621"/>
      <c r="CH48" s="621"/>
      <c r="CI48" s="621"/>
      <c r="CJ48" s="621"/>
      <c r="CK48" s="621"/>
      <c r="CL48" s="621"/>
      <c r="CM48" s="621"/>
      <c r="CN48" s="621"/>
      <c r="CO48" s="621"/>
      <c r="CP48" s="621"/>
      <c r="CQ48" s="622"/>
      <c r="CR48" s="623" t="s">
        <v>
230</v>
      </c>
      <c r="CS48" s="626"/>
      <c r="CT48" s="626"/>
      <c r="CU48" s="626"/>
      <c r="CV48" s="626"/>
      <c r="CW48" s="626"/>
      <c r="CX48" s="626"/>
      <c r="CY48" s="627"/>
      <c r="CZ48" s="628" t="s">
        <v>
230</v>
      </c>
      <c r="DA48" s="629"/>
      <c r="DB48" s="629"/>
      <c r="DC48" s="630"/>
      <c r="DD48" s="631" t="s">
        <v>
230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
357</v>
      </c>
      <c r="CE49" s="636"/>
      <c r="CF49" s="636"/>
      <c r="CG49" s="636"/>
      <c r="CH49" s="636"/>
      <c r="CI49" s="636"/>
      <c r="CJ49" s="636"/>
      <c r="CK49" s="636"/>
      <c r="CL49" s="636"/>
      <c r="CM49" s="636"/>
      <c r="CN49" s="636"/>
      <c r="CO49" s="636"/>
      <c r="CP49" s="636"/>
      <c r="CQ49" s="637"/>
      <c r="CR49" s="638">
        <v>
22897901</v>
      </c>
      <c r="CS49" s="639"/>
      <c r="CT49" s="639"/>
      <c r="CU49" s="639"/>
      <c r="CV49" s="639"/>
      <c r="CW49" s="639"/>
      <c r="CX49" s="639"/>
      <c r="CY49" s="640"/>
      <c r="CZ49" s="641">
        <v>
100</v>
      </c>
      <c r="DA49" s="642"/>
      <c r="DB49" s="642"/>
      <c r="DC49" s="643"/>
      <c r="DD49" s="644">
        <v>
14105179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97j5QCJlg3Kef5dvH+Gc76mqEjpOlJIXeGl/cxQKZlSQ2ZFXZwCu9g5qB2npbocUMMQl9oTvkFgF95v1EHCsaA==" saltValue="pKeqEcvjTrF6bnVNzjSi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
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
359</v>
      </c>
      <c r="DK2" s="1162"/>
      <c r="DL2" s="1162"/>
      <c r="DM2" s="1162"/>
      <c r="DN2" s="1162"/>
      <c r="DO2" s="1163"/>
      <c r="DP2" s="249"/>
      <c r="DQ2" s="1161" t="s">
        <v>
360</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
361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
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
363</v>
      </c>
      <c r="B5" s="1047"/>
      <c r="C5" s="1047"/>
      <c r="D5" s="1047"/>
      <c r="E5" s="1047"/>
      <c r="F5" s="1047"/>
      <c r="G5" s="1047"/>
      <c r="H5" s="1047"/>
      <c r="I5" s="1047"/>
      <c r="J5" s="1047"/>
      <c r="K5" s="1047"/>
      <c r="L5" s="1047"/>
      <c r="M5" s="1047"/>
      <c r="N5" s="1047"/>
      <c r="O5" s="1047"/>
      <c r="P5" s="1048"/>
      <c r="Q5" s="1052" t="s">
        <v>
364</v>
      </c>
      <c r="R5" s="1053"/>
      <c r="S5" s="1053"/>
      <c r="T5" s="1053"/>
      <c r="U5" s="1054"/>
      <c r="V5" s="1052" t="s">
        <v>
365</v>
      </c>
      <c r="W5" s="1053"/>
      <c r="X5" s="1053"/>
      <c r="Y5" s="1053"/>
      <c r="Z5" s="1054"/>
      <c r="AA5" s="1052" t="s">
        <v>
366</v>
      </c>
      <c r="AB5" s="1053"/>
      <c r="AC5" s="1053"/>
      <c r="AD5" s="1053"/>
      <c r="AE5" s="1053"/>
      <c r="AF5" s="1164" t="s">
        <v>
367</v>
      </c>
      <c r="AG5" s="1053"/>
      <c r="AH5" s="1053"/>
      <c r="AI5" s="1053"/>
      <c r="AJ5" s="1068"/>
      <c r="AK5" s="1053" t="s">
        <v>
368</v>
      </c>
      <c r="AL5" s="1053"/>
      <c r="AM5" s="1053"/>
      <c r="AN5" s="1053"/>
      <c r="AO5" s="1054"/>
      <c r="AP5" s="1052" t="s">
        <v>
369</v>
      </c>
      <c r="AQ5" s="1053"/>
      <c r="AR5" s="1053"/>
      <c r="AS5" s="1053"/>
      <c r="AT5" s="1054"/>
      <c r="AU5" s="1052" t="s">
        <v>
370</v>
      </c>
      <c r="AV5" s="1053"/>
      <c r="AW5" s="1053"/>
      <c r="AX5" s="1053"/>
      <c r="AY5" s="1068"/>
      <c r="AZ5" s="256"/>
      <c r="BA5" s="256"/>
      <c r="BB5" s="256"/>
      <c r="BC5" s="256"/>
      <c r="BD5" s="256"/>
      <c r="BE5" s="257"/>
      <c r="BF5" s="257"/>
      <c r="BG5" s="257"/>
      <c r="BH5" s="257"/>
      <c r="BI5" s="257"/>
      <c r="BJ5" s="257"/>
      <c r="BK5" s="257"/>
      <c r="BL5" s="257"/>
      <c r="BM5" s="257"/>
      <c r="BN5" s="257"/>
      <c r="BO5" s="257"/>
      <c r="BP5" s="257"/>
      <c r="BQ5" s="1046" t="s">
        <v>
371</v>
      </c>
      <c r="BR5" s="1047"/>
      <c r="BS5" s="1047"/>
      <c r="BT5" s="1047"/>
      <c r="BU5" s="1047"/>
      <c r="BV5" s="1047"/>
      <c r="BW5" s="1047"/>
      <c r="BX5" s="1047"/>
      <c r="BY5" s="1047"/>
      <c r="BZ5" s="1047"/>
      <c r="CA5" s="1047"/>
      <c r="CB5" s="1047"/>
      <c r="CC5" s="1047"/>
      <c r="CD5" s="1047"/>
      <c r="CE5" s="1047"/>
      <c r="CF5" s="1047"/>
      <c r="CG5" s="1048"/>
      <c r="CH5" s="1052" t="s">
        <v>
372</v>
      </c>
      <c r="CI5" s="1053"/>
      <c r="CJ5" s="1053"/>
      <c r="CK5" s="1053"/>
      <c r="CL5" s="1054"/>
      <c r="CM5" s="1052" t="s">
        <v>
373</v>
      </c>
      <c r="CN5" s="1053"/>
      <c r="CO5" s="1053"/>
      <c r="CP5" s="1053"/>
      <c r="CQ5" s="1054"/>
      <c r="CR5" s="1052" t="s">
        <v>
374</v>
      </c>
      <c r="CS5" s="1053"/>
      <c r="CT5" s="1053"/>
      <c r="CU5" s="1053"/>
      <c r="CV5" s="1054"/>
      <c r="CW5" s="1052" t="s">
        <v>
375</v>
      </c>
      <c r="CX5" s="1053"/>
      <c r="CY5" s="1053"/>
      <c r="CZ5" s="1053"/>
      <c r="DA5" s="1054"/>
      <c r="DB5" s="1052" t="s">
        <v>
376</v>
      </c>
      <c r="DC5" s="1053"/>
      <c r="DD5" s="1053"/>
      <c r="DE5" s="1053"/>
      <c r="DF5" s="1054"/>
      <c r="DG5" s="1149" t="s">
        <v>
377</v>
      </c>
      <c r="DH5" s="1150"/>
      <c r="DI5" s="1150"/>
      <c r="DJ5" s="1150"/>
      <c r="DK5" s="1151"/>
      <c r="DL5" s="1149" t="s">
        <v>
378</v>
      </c>
      <c r="DM5" s="1150"/>
      <c r="DN5" s="1150"/>
      <c r="DO5" s="1150"/>
      <c r="DP5" s="1151"/>
      <c r="DQ5" s="1052" t="s">
        <v>
379</v>
      </c>
      <c r="DR5" s="1053"/>
      <c r="DS5" s="1053"/>
      <c r="DT5" s="1053"/>
      <c r="DU5" s="1054"/>
      <c r="DV5" s="1052" t="s">
        <v>
370</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
1</v>
      </c>
      <c r="B7" s="1101" t="s">
        <v>
380</v>
      </c>
      <c r="C7" s="1102"/>
      <c r="D7" s="1102"/>
      <c r="E7" s="1102"/>
      <c r="F7" s="1102"/>
      <c r="G7" s="1102"/>
      <c r="H7" s="1102"/>
      <c r="I7" s="1102"/>
      <c r="J7" s="1102"/>
      <c r="K7" s="1102"/>
      <c r="L7" s="1102"/>
      <c r="M7" s="1102"/>
      <c r="N7" s="1102"/>
      <c r="O7" s="1102"/>
      <c r="P7" s="1103"/>
      <c r="Q7" s="1155">
        <v>
23131</v>
      </c>
      <c r="R7" s="1156"/>
      <c r="S7" s="1156"/>
      <c r="T7" s="1156"/>
      <c r="U7" s="1156"/>
      <c r="V7" s="1156">
        <v>
22642</v>
      </c>
      <c r="W7" s="1156"/>
      <c r="X7" s="1156"/>
      <c r="Y7" s="1156"/>
      <c r="Z7" s="1156"/>
      <c r="AA7" s="1156">
        <v>
489</v>
      </c>
      <c r="AB7" s="1156"/>
      <c r="AC7" s="1156"/>
      <c r="AD7" s="1156"/>
      <c r="AE7" s="1157"/>
      <c r="AF7" s="1158">
        <v>
488</v>
      </c>
      <c r="AG7" s="1159"/>
      <c r="AH7" s="1159"/>
      <c r="AI7" s="1159"/>
      <c r="AJ7" s="1160"/>
      <c r="AK7" s="1142">
        <v>
1381</v>
      </c>
      <c r="AL7" s="1143"/>
      <c r="AM7" s="1143"/>
      <c r="AN7" s="1143"/>
      <c r="AO7" s="1143"/>
      <c r="AP7" s="1143">
        <v>
8051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
1</v>
      </c>
      <c r="BR7" s="260"/>
      <c r="BS7" s="1146" t="s">
        <v>
591</v>
      </c>
      <c r="BT7" s="1147"/>
      <c r="BU7" s="1147"/>
      <c r="BV7" s="1147"/>
      <c r="BW7" s="1147"/>
      <c r="BX7" s="1147"/>
      <c r="BY7" s="1147"/>
      <c r="BZ7" s="1147"/>
      <c r="CA7" s="1147"/>
      <c r="CB7" s="1147"/>
      <c r="CC7" s="1147"/>
      <c r="CD7" s="1147"/>
      <c r="CE7" s="1147"/>
      <c r="CF7" s="1147"/>
      <c r="CG7" s="1148"/>
      <c r="CH7" s="1139">
        <v>
3</v>
      </c>
      <c r="CI7" s="1140"/>
      <c r="CJ7" s="1140"/>
      <c r="CK7" s="1140"/>
      <c r="CL7" s="1141"/>
      <c r="CM7" s="1139">
        <v>
124</v>
      </c>
      <c r="CN7" s="1140"/>
      <c r="CO7" s="1140"/>
      <c r="CP7" s="1140"/>
      <c r="CQ7" s="1141"/>
      <c r="CR7" s="1139">
        <v>
37</v>
      </c>
      <c r="CS7" s="1140"/>
      <c r="CT7" s="1140"/>
      <c r="CU7" s="1140"/>
      <c r="CV7" s="1141"/>
      <c r="CW7" s="1139" t="s">
        <v>
515</v>
      </c>
      <c r="CX7" s="1140"/>
      <c r="CY7" s="1140"/>
      <c r="CZ7" s="1140"/>
      <c r="DA7" s="1141"/>
      <c r="DB7" s="1139" t="s">
        <v>
515</v>
      </c>
      <c r="DC7" s="1140"/>
      <c r="DD7" s="1140"/>
      <c r="DE7" s="1140"/>
      <c r="DF7" s="1141"/>
      <c r="DG7" s="1139" t="s">
        <v>
515</v>
      </c>
      <c r="DH7" s="1140"/>
      <c r="DI7" s="1140"/>
      <c r="DJ7" s="1140"/>
      <c r="DK7" s="1141"/>
      <c r="DL7" s="1139" t="s">
        <v>
515</v>
      </c>
      <c r="DM7" s="1140"/>
      <c r="DN7" s="1140"/>
      <c r="DO7" s="1140"/>
      <c r="DP7" s="1141"/>
      <c r="DQ7" s="1139" t="s">
        <v>
515</v>
      </c>
      <c r="DR7" s="1140"/>
      <c r="DS7" s="1140"/>
      <c r="DT7" s="1140"/>
      <c r="DU7" s="1141"/>
      <c r="DV7" s="1166"/>
      <c r="DW7" s="1167"/>
      <c r="DX7" s="1167"/>
      <c r="DY7" s="1167"/>
      <c r="DZ7" s="1168"/>
      <c r="EA7" s="254"/>
    </row>
    <row r="8" spans="1:131" s="255" customFormat="1" ht="26.25" customHeight="1" x14ac:dyDescent="0.15">
      <c r="A8" s="261">
        <v>
2</v>
      </c>
      <c r="B8" s="1088" t="s">
        <v>
381</v>
      </c>
      <c r="C8" s="1089"/>
      <c r="D8" s="1089"/>
      <c r="E8" s="1089"/>
      <c r="F8" s="1089"/>
      <c r="G8" s="1089"/>
      <c r="H8" s="1089"/>
      <c r="I8" s="1089"/>
      <c r="J8" s="1089"/>
      <c r="K8" s="1089"/>
      <c r="L8" s="1089"/>
      <c r="M8" s="1089"/>
      <c r="N8" s="1089"/>
      <c r="O8" s="1089"/>
      <c r="P8" s="1090"/>
      <c r="Q8" s="1094">
        <v>
1215</v>
      </c>
      <c r="R8" s="1095"/>
      <c r="S8" s="1095"/>
      <c r="T8" s="1095"/>
      <c r="U8" s="1095"/>
      <c r="V8" s="1095">
        <v>
1134</v>
      </c>
      <c r="W8" s="1095"/>
      <c r="X8" s="1095"/>
      <c r="Y8" s="1095"/>
      <c r="Z8" s="1095"/>
      <c r="AA8" s="1095">
        <v>
81</v>
      </c>
      <c r="AB8" s="1095"/>
      <c r="AC8" s="1095"/>
      <c r="AD8" s="1095"/>
      <c r="AE8" s="1096"/>
      <c r="AF8" s="1070">
        <v>
81</v>
      </c>
      <c r="AG8" s="1071"/>
      <c r="AH8" s="1071"/>
      <c r="AI8" s="1071"/>
      <c r="AJ8" s="1072"/>
      <c r="AK8" s="1137">
        <v>
653</v>
      </c>
      <c r="AL8" s="1138"/>
      <c r="AM8" s="1138"/>
      <c r="AN8" s="1138"/>
      <c r="AO8" s="1138"/>
      <c r="AP8" s="1138">
        <v>
2394</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
2</v>
      </c>
      <c r="BR8" s="263" t="s">
        <v>
590</v>
      </c>
      <c r="BS8" s="1065" t="s">
        <v>
592</v>
      </c>
      <c r="BT8" s="1066"/>
      <c r="BU8" s="1066"/>
      <c r="BV8" s="1066"/>
      <c r="BW8" s="1066"/>
      <c r="BX8" s="1066"/>
      <c r="BY8" s="1066"/>
      <c r="BZ8" s="1066"/>
      <c r="CA8" s="1066"/>
      <c r="CB8" s="1066"/>
      <c r="CC8" s="1066"/>
      <c r="CD8" s="1066"/>
      <c r="CE8" s="1066"/>
      <c r="CF8" s="1066"/>
      <c r="CG8" s="1067"/>
      <c r="CH8" s="1040">
        <v>
0</v>
      </c>
      <c r="CI8" s="1041"/>
      <c r="CJ8" s="1041"/>
      <c r="CK8" s="1041"/>
      <c r="CL8" s="1042"/>
      <c r="CM8" s="1040">
        <v>
11</v>
      </c>
      <c r="CN8" s="1041"/>
      <c r="CO8" s="1041"/>
      <c r="CP8" s="1041"/>
      <c r="CQ8" s="1042"/>
      <c r="CR8" s="1040">
        <v>
10</v>
      </c>
      <c r="CS8" s="1041"/>
      <c r="CT8" s="1041"/>
      <c r="CU8" s="1041"/>
      <c r="CV8" s="1042"/>
      <c r="CW8" s="1040">
        <v>
2</v>
      </c>
      <c r="CX8" s="1041"/>
      <c r="CY8" s="1041"/>
      <c r="CZ8" s="1041"/>
      <c r="DA8" s="1042"/>
      <c r="DB8" s="1040" t="s">
        <v>
515</v>
      </c>
      <c r="DC8" s="1041"/>
      <c r="DD8" s="1041"/>
      <c r="DE8" s="1041"/>
      <c r="DF8" s="1042"/>
      <c r="DG8" s="1040">
        <v>
1065</v>
      </c>
      <c r="DH8" s="1041"/>
      <c r="DI8" s="1041"/>
      <c r="DJ8" s="1041"/>
      <c r="DK8" s="1042"/>
      <c r="DL8" s="1040" t="s">
        <v>
515</v>
      </c>
      <c r="DM8" s="1041"/>
      <c r="DN8" s="1041"/>
      <c r="DO8" s="1041"/>
      <c r="DP8" s="1042"/>
      <c r="DQ8" s="1040" t="s">
        <v>
515</v>
      </c>
      <c r="DR8" s="1041"/>
      <c r="DS8" s="1041"/>
      <c r="DT8" s="1041"/>
      <c r="DU8" s="1042"/>
      <c r="DV8" s="1043"/>
      <c r="DW8" s="1044"/>
      <c r="DX8" s="1044"/>
      <c r="DY8" s="1044"/>
      <c r="DZ8" s="1045"/>
      <c r="EA8" s="254"/>
    </row>
    <row r="9" spans="1:131" s="255" customFormat="1" ht="26.25" customHeight="1" x14ac:dyDescent="0.15">
      <c r="A9" s="261">
        <v>
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
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
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
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
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
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
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
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
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
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
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
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
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
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
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
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
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
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
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
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
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
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
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
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
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
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
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
382</v>
      </c>
      <c r="BA22" s="1086"/>
      <c r="BB22" s="1086"/>
      <c r="BC22" s="1086"/>
      <c r="BD22" s="1087"/>
      <c r="BE22" s="253"/>
      <c r="BF22" s="253"/>
      <c r="BG22" s="253"/>
      <c r="BH22" s="253"/>
      <c r="BI22" s="253"/>
      <c r="BJ22" s="253"/>
      <c r="BK22" s="253"/>
      <c r="BL22" s="253"/>
      <c r="BM22" s="253"/>
      <c r="BN22" s="253"/>
      <c r="BO22" s="253"/>
      <c r="BP22" s="253"/>
      <c r="BQ22" s="262">
        <v>
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
383</v>
      </c>
      <c r="B23" s="995" t="s">
        <v>
384</v>
      </c>
      <c r="C23" s="996"/>
      <c r="D23" s="996"/>
      <c r="E23" s="996"/>
      <c r="F23" s="996"/>
      <c r="G23" s="996"/>
      <c r="H23" s="996"/>
      <c r="I23" s="996"/>
      <c r="J23" s="996"/>
      <c r="K23" s="996"/>
      <c r="L23" s="996"/>
      <c r="M23" s="996"/>
      <c r="N23" s="996"/>
      <c r="O23" s="996"/>
      <c r="P23" s="997"/>
      <c r="Q23" s="1119">
        <v>
23528</v>
      </c>
      <c r="R23" s="1120"/>
      <c r="S23" s="1120"/>
      <c r="T23" s="1120"/>
      <c r="U23" s="1120"/>
      <c r="V23" s="1120">
        <v>
22958</v>
      </c>
      <c r="W23" s="1120"/>
      <c r="X23" s="1120"/>
      <c r="Y23" s="1120"/>
      <c r="Z23" s="1120"/>
      <c r="AA23" s="1120">
        <v>
571</v>
      </c>
      <c r="AB23" s="1120"/>
      <c r="AC23" s="1120"/>
      <c r="AD23" s="1120"/>
      <c r="AE23" s="1121"/>
      <c r="AF23" s="1122">
        <v>
569</v>
      </c>
      <c r="AG23" s="1120"/>
      <c r="AH23" s="1120"/>
      <c r="AI23" s="1120"/>
      <c r="AJ23" s="1123"/>
      <c r="AK23" s="1124"/>
      <c r="AL23" s="1125"/>
      <c r="AM23" s="1125"/>
      <c r="AN23" s="1125"/>
      <c r="AO23" s="1125"/>
      <c r="AP23" s="1120">
        <v>
10445</v>
      </c>
      <c r="AQ23" s="1120"/>
      <c r="AR23" s="1120"/>
      <c r="AS23" s="1120"/>
      <c r="AT23" s="1120"/>
      <c r="AU23" s="1126"/>
      <c r="AV23" s="1126"/>
      <c r="AW23" s="1126"/>
      <c r="AX23" s="1126"/>
      <c r="AY23" s="1127"/>
      <c r="AZ23" s="1116" t="s">
        <v>
385</v>
      </c>
      <c r="BA23" s="1117"/>
      <c r="BB23" s="1117"/>
      <c r="BC23" s="1117"/>
      <c r="BD23" s="1118"/>
      <c r="BE23" s="253"/>
      <c r="BF23" s="253"/>
      <c r="BG23" s="253"/>
      <c r="BH23" s="253"/>
      <c r="BI23" s="253"/>
      <c r="BJ23" s="253"/>
      <c r="BK23" s="253"/>
      <c r="BL23" s="253"/>
      <c r="BM23" s="253"/>
      <c r="BN23" s="253"/>
      <c r="BO23" s="253"/>
      <c r="BP23" s="253"/>
      <c r="BQ23" s="262">
        <v>
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
386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
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
387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
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
363</v>
      </c>
      <c r="B26" s="1047"/>
      <c r="C26" s="1047"/>
      <c r="D26" s="1047"/>
      <c r="E26" s="1047"/>
      <c r="F26" s="1047"/>
      <c r="G26" s="1047"/>
      <c r="H26" s="1047"/>
      <c r="I26" s="1047"/>
      <c r="J26" s="1047"/>
      <c r="K26" s="1047"/>
      <c r="L26" s="1047"/>
      <c r="M26" s="1047"/>
      <c r="N26" s="1047"/>
      <c r="O26" s="1047"/>
      <c r="P26" s="1048"/>
      <c r="Q26" s="1052" t="s">
        <v>
388</v>
      </c>
      <c r="R26" s="1053"/>
      <c r="S26" s="1053"/>
      <c r="T26" s="1053"/>
      <c r="U26" s="1054"/>
      <c r="V26" s="1052" t="s">
        <v>
389</v>
      </c>
      <c r="W26" s="1053"/>
      <c r="X26" s="1053"/>
      <c r="Y26" s="1053"/>
      <c r="Z26" s="1054"/>
      <c r="AA26" s="1052" t="s">
        <v>
390</v>
      </c>
      <c r="AB26" s="1053"/>
      <c r="AC26" s="1053"/>
      <c r="AD26" s="1053"/>
      <c r="AE26" s="1053"/>
      <c r="AF26" s="1110" t="s">
        <v>
391</v>
      </c>
      <c r="AG26" s="1059"/>
      <c r="AH26" s="1059"/>
      <c r="AI26" s="1059"/>
      <c r="AJ26" s="1111"/>
      <c r="AK26" s="1053" t="s">
        <v>
392</v>
      </c>
      <c r="AL26" s="1053"/>
      <c r="AM26" s="1053"/>
      <c r="AN26" s="1053"/>
      <c r="AO26" s="1054"/>
      <c r="AP26" s="1052" t="s">
        <v>
393</v>
      </c>
      <c r="AQ26" s="1053"/>
      <c r="AR26" s="1053"/>
      <c r="AS26" s="1053"/>
      <c r="AT26" s="1054"/>
      <c r="AU26" s="1052" t="s">
        <v>
394</v>
      </c>
      <c r="AV26" s="1053"/>
      <c r="AW26" s="1053"/>
      <c r="AX26" s="1053"/>
      <c r="AY26" s="1054"/>
      <c r="AZ26" s="1052" t="s">
        <v>
395</v>
      </c>
      <c r="BA26" s="1053"/>
      <c r="BB26" s="1053"/>
      <c r="BC26" s="1053"/>
      <c r="BD26" s="1054"/>
      <c r="BE26" s="1052" t="s">
        <v>
370</v>
      </c>
      <c r="BF26" s="1053"/>
      <c r="BG26" s="1053"/>
      <c r="BH26" s="1053"/>
      <c r="BI26" s="1068"/>
      <c r="BJ26" s="252"/>
      <c r="BK26" s="252"/>
      <c r="BL26" s="252"/>
      <c r="BM26" s="252"/>
      <c r="BN26" s="252"/>
      <c r="BO26" s="265"/>
      <c r="BP26" s="265"/>
      <c r="BQ26" s="262">
        <v>
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
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
1</v>
      </c>
      <c r="B28" s="1101" t="s">
        <v>
396</v>
      </c>
      <c r="C28" s="1102"/>
      <c r="D28" s="1102"/>
      <c r="E28" s="1102"/>
      <c r="F28" s="1102"/>
      <c r="G28" s="1102"/>
      <c r="H28" s="1102"/>
      <c r="I28" s="1102"/>
      <c r="J28" s="1102"/>
      <c r="K28" s="1102"/>
      <c r="L28" s="1102"/>
      <c r="M28" s="1102"/>
      <c r="N28" s="1102"/>
      <c r="O28" s="1102"/>
      <c r="P28" s="1103"/>
      <c r="Q28" s="1104">
        <v>
6314</v>
      </c>
      <c r="R28" s="1105"/>
      <c r="S28" s="1105"/>
      <c r="T28" s="1105"/>
      <c r="U28" s="1105"/>
      <c r="V28" s="1105">
        <v>
6157</v>
      </c>
      <c r="W28" s="1105"/>
      <c r="X28" s="1105"/>
      <c r="Y28" s="1105"/>
      <c r="Z28" s="1105"/>
      <c r="AA28" s="1105">
        <v>
157</v>
      </c>
      <c r="AB28" s="1105"/>
      <c r="AC28" s="1105"/>
      <c r="AD28" s="1105"/>
      <c r="AE28" s="1106"/>
      <c r="AF28" s="1107">
        <v>
157</v>
      </c>
      <c r="AG28" s="1105"/>
      <c r="AH28" s="1105"/>
      <c r="AI28" s="1105"/>
      <c r="AJ28" s="1108"/>
      <c r="AK28" s="1109">
        <v>
749</v>
      </c>
      <c r="AL28" s="1097"/>
      <c r="AM28" s="1097"/>
      <c r="AN28" s="1097"/>
      <c r="AO28" s="1097"/>
      <c r="AP28" s="1097" t="s">
        <v>
515</v>
      </c>
      <c r="AQ28" s="1097"/>
      <c r="AR28" s="1097"/>
      <c r="AS28" s="1097"/>
      <c r="AT28" s="1097"/>
      <c r="AU28" s="1097" t="s">
        <v>
515</v>
      </c>
      <c r="AV28" s="1097"/>
      <c r="AW28" s="1097"/>
      <c r="AX28" s="1097"/>
      <c r="AY28" s="1097"/>
      <c r="AZ28" s="1098" t="s">
        <v>
515</v>
      </c>
      <c r="BA28" s="1098"/>
      <c r="BB28" s="1098"/>
      <c r="BC28" s="1098"/>
      <c r="BD28" s="1098"/>
      <c r="BE28" s="1099"/>
      <c r="BF28" s="1099"/>
      <c r="BG28" s="1099"/>
      <c r="BH28" s="1099"/>
      <c r="BI28" s="1100"/>
      <c r="BJ28" s="252"/>
      <c r="BK28" s="252"/>
      <c r="BL28" s="252"/>
      <c r="BM28" s="252"/>
      <c r="BN28" s="252"/>
      <c r="BO28" s="265"/>
      <c r="BP28" s="265"/>
      <c r="BQ28" s="262">
        <v>
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
2</v>
      </c>
      <c r="B29" s="1088" t="s">
        <v>
397</v>
      </c>
      <c r="C29" s="1089"/>
      <c r="D29" s="1089"/>
      <c r="E29" s="1089"/>
      <c r="F29" s="1089"/>
      <c r="G29" s="1089"/>
      <c r="H29" s="1089"/>
      <c r="I29" s="1089"/>
      <c r="J29" s="1089"/>
      <c r="K29" s="1089"/>
      <c r="L29" s="1089"/>
      <c r="M29" s="1089"/>
      <c r="N29" s="1089"/>
      <c r="O29" s="1089"/>
      <c r="P29" s="1090"/>
      <c r="Q29" s="1094">
        <v>
3605</v>
      </c>
      <c r="R29" s="1095"/>
      <c r="S29" s="1095"/>
      <c r="T29" s="1095"/>
      <c r="U29" s="1095"/>
      <c r="V29" s="1095">
        <v>
3528</v>
      </c>
      <c r="W29" s="1095"/>
      <c r="X29" s="1095"/>
      <c r="Y29" s="1095"/>
      <c r="Z29" s="1095"/>
      <c r="AA29" s="1095">
        <v>
77</v>
      </c>
      <c r="AB29" s="1095"/>
      <c r="AC29" s="1095"/>
      <c r="AD29" s="1095"/>
      <c r="AE29" s="1096"/>
      <c r="AF29" s="1070">
        <v>
77</v>
      </c>
      <c r="AG29" s="1071"/>
      <c r="AH29" s="1071"/>
      <c r="AI29" s="1071"/>
      <c r="AJ29" s="1072"/>
      <c r="AK29" s="1031">
        <v>
560</v>
      </c>
      <c r="AL29" s="1022"/>
      <c r="AM29" s="1022"/>
      <c r="AN29" s="1022"/>
      <c r="AO29" s="1022"/>
      <c r="AP29" s="1022" t="s">
        <v>
515</v>
      </c>
      <c r="AQ29" s="1022"/>
      <c r="AR29" s="1022"/>
      <c r="AS29" s="1022"/>
      <c r="AT29" s="1022"/>
      <c r="AU29" s="1022" t="s">
        <v>
515</v>
      </c>
      <c r="AV29" s="1022"/>
      <c r="AW29" s="1022"/>
      <c r="AX29" s="1022"/>
      <c r="AY29" s="1022"/>
      <c r="AZ29" s="1093" t="s">
        <v>
515</v>
      </c>
      <c r="BA29" s="1093"/>
      <c r="BB29" s="1093"/>
      <c r="BC29" s="1093"/>
      <c r="BD29" s="1093"/>
      <c r="BE29" s="1083"/>
      <c r="BF29" s="1083"/>
      <c r="BG29" s="1083"/>
      <c r="BH29" s="1083"/>
      <c r="BI29" s="1084"/>
      <c r="BJ29" s="252"/>
      <c r="BK29" s="252"/>
      <c r="BL29" s="252"/>
      <c r="BM29" s="252"/>
      <c r="BN29" s="252"/>
      <c r="BO29" s="265"/>
      <c r="BP29" s="265"/>
      <c r="BQ29" s="262">
        <v>
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
3</v>
      </c>
      <c r="B30" s="1088" t="s">
        <v>
398</v>
      </c>
      <c r="C30" s="1089"/>
      <c r="D30" s="1089"/>
      <c r="E30" s="1089"/>
      <c r="F30" s="1089"/>
      <c r="G30" s="1089"/>
      <c r="H30" s="1089"/>
      <c r="I30" s="1089"/>
      <c r="J30" s="1089"/>
      <c r="K30" s="1089"/>
      <c r="L30" s="1089"/>
      <c r="M30" s="1089"/>
      <c r="N30" s="1089"/>
      <c r="O30" s="1089"/>
      <c r="P30" s="1090"/>
      <c r="Q30" s="1094">
        <v>
1248</v>
      </c>
      <c r="R30" s="1095"/>
      <c r="S30" s="1095"/>
      <c r="T30" s="1095"/>
      <c r="U30" s="1095"/>
      <c r="V30" s="1095">
        <v>
1220</v>
      </c>
      <c r="W30" s="1095"/>
      <c r="X30" s="1095"/>
      <c r="Y30" s="1095"/>
      <c r="Z30" s="1095"/>
      <c r="AA30" s="1095">
        <v>
28</v>
      </c>
      <c r="AB30" s="1095"/>
      <c r="AC30" s="1095"/>
      <c r="AD30" s="1095"/>
      <c r="AE30" s="1096"/>
      <c r="AF30" s="1070">
        <v>
28</v>
      </c>
      <c r="AG30" s="1071"/>
      <c r="AH30" s="1071"/>
      <c r="AI30" s="1071"/>
      <c r="AJ30" s="1072"/>
      <c r="AK30" s="1031">
        <v>
582</v>
      </c>
      <c r="AL30" s="1022"/>
      <c r="AM30" s="1022"/>
      <c r="AN30" s="1022"/>
      <c r="AO30" s="1022"/>
      <c r="AP30" s="1022" t="s">
        <v>
515</v>
      </c>
      <c r="AQ30" s="1022"/>
      <c r="AR30" s="1022"/>
      <c r="AS30" s="1022"/>
      <c r="AT30" s="1022"/>
      <c r="AU30" s="1022" t="s">
        <v>
515</v>
      </c>
      <c r="AV30" s="1022"/>
      <c r="AW30" s="1022"/>
      <c r="AX30" s="1022"/>
      <c r="AY30" s="1022"/>
      <c r="AZ30" s="1093" t="s">
        <v>
515</v>
      </c>
      <c r="BA30" s="1093"/>
      <c r="BB30" s="1093"/>
      <c r="BC30" s="1093"/>
      <c r="BD30" s="1093"/>
      <c r="BE30" s="1083"/>
      <c r="BF30" s="1083"/>
      <c r="BG30" s="1083"/>
      <c r="BH30" s="1083"/>
      <c r="BI30" s="1084"/>
      <c r="BJ30" s="252"/>
      <c r="BK30" s="252"/>
      <c r="BL30" s="252"/>
      <c r="BM30" s="252"/>
      <c r="BN30" s="252"/>
      <c r="BO30" s="265"/>
      <c r="BP30" s="265"/>
      <c r="BQ30" s="262">
        <v>
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
4</v>
      </c>
      <c r="B31" s="1088" t="s">
        <v>
399</v>
      </c>
      <c r="C31" s="1089"/>
      <c r="D31" s="1089"/>
      <c r="E31" s="1089"/>
      <c r="F31" s="1089"/>
      <c r="G31" s="1089"/>
      <c r="H31" s="1089"/>
      <c r="I31" s="1089"/>
      <c r="J31" s="1089"/>
      <c r="K31" s="1089"/>
      <c r="L31" s="1089"/>
      <c r="M31" s="1089"/>
      <c r="N31" s="1089"/>
      <c r="O31" s="1089"/>
      <c r="P31" s="1090"/>
      <c r="Q31" s="1094">
        <v>
1047</v>
      </c>
      <c r="R31" s="1095"/>
      <c r="S31" s="1095"/>
      <c r="T31" s="1095"/>
      <c r="U31" s="1095"/>
      <c r="V31" s="1095">
        <v>
779</v>
      </c>
      <c r="W31" s="1095"/>
      <c r="X31" s="1095"/>
      <c r="Y31" s="1095"/>
      <c r="Z31" s="1095"/>
      <c r="AA31" s="1095">
        <v>
268</v>
      </c>
      <c r="AB31" s="1095"/>
      <c r="AC31" s="1095"/>
      <c r="AD31" s="1095"/>
      <c r="AE31" s="1096"/>
      <c r="AF31" s="1070">
        <v>
400</v>
      </c>
      <c r="AG31" s="1071"/>
      <c r="AH31" s="1071"/>
      <c r="AI31" s="1071"/>
      <c r="AJ31" s="1072"/>
      <c r="AK31" s="1031">
        <v>
5</v>
      </c>
      <c r="AL31" s="1022"/>
      <c r="AM31" s="1022"/>
      <c r="AN31" s="1022"/>
      <c r="AO31" s="1022"/>
      <c r="AP31" s="1022">
        <v>
2586</v>
      </c>
      <c r="AQ31" s="1022"/>
      <c r="AR31" s="1022"/>
      <c r="AS31" s="1022"/>
      <c r="AT31" s="1022"/>
      <c r="AU31" s="1022">
        <v>
16</v>
      </c>
      <c r="AV31" s="1022"/>
      <c r="AW31" s="1022"/>
      <c r="AX31" s="1022"/>
      <c r="AY31" s="1022"/>
      <c r="AZ31" s="1093" t="s">
        <v>
515</v>
      </c>
      <c r="BA31" s="1093"/>
      <c r="BB31" s="1093"/>
      <c r="BC31" s="1093"/>
      <c r="BD31" s="1093"/>
      <c r="BE31" s="1083" t="s">
        <v>
400</v>
      </c>
      <c r="BF31" s="1083"/>
      <c r="BG31" s="1083"/>
      <c r="BH31" s="1083"/>
      <c r="BI31" s="1084"/>
      <c r="BJ31" s="252"/>
      <c r="BK31" s="252"/>
      <c r="BL31" s="252"/>
      <c r="BM31" s="252"/>
      <c r="BN31" s="252"/>
      <c r="BO31" s="265"/>
      <c r="BP31" s="265"/>
      <c r="BQ31" s="262">
        <v>
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
5</v>
      </c>
      <c r="B32" s="1088" t="s">
        <v>
401</v>
      </c>
      <c r="C32" s="1089"/>
      <c r="D32" s="1089"/>
      <c r="E32" s="1089"/>
      <c r="F32" s="1089"/>
      <c r="G32" s="1089"/>
      <c r="H32" s="1089"/>
      <c r="I32" s="1089"/>
      <c r="J32" s="1089"/>
      <c r="K32" s="1089"/>
      <c r="L32" s="1089"/>
      <c r="M32" s="1089"/>
      <c r="N32" s="1089"/>
      <c r="O32" s="1089"/>
      <c r="P32" s="1090"/>
      <c r="Q32" s="1094">
        <v>
1241</v>
      </c>
      <c r="R32" s="1095"/>
      <c r="S32" s="1095"/>
      <c r="T32" s="1095"/>
      <c r="U32" s="1095"/>
      <c r="V32" s="1095">
        <v>
1205</v>
      </c>
      <c r="W32" s="1095"/>
      <c r="X32" s="1095"/>
      <c r="Y32" s="1095"/>
      <c r="Z32" s="1095"/>
      <c r="AA32" s="1095">
        <v>
37</v>
      </c>
      <c r="AB32" s="1095"/>
      <c r="AC32" s="1095"/>
      <c r="AD32" s="1095"/>
      <c r="AE32" s="1096"/>
      <c r="AF32" s="1070">
        <v>
37</v>
      </c>
      <c r="AG32" s="1071"/>
      <c r="AH32" s="1071"/>
      <c r="AI32" s="1071"/>
      <c r="AJ32" s="1072"/>
      <c r="AK32" s="1031">
        <v>
402</v>
      </c>
      <c r="AL32" s="1022"/>
      <c r="AM32" s="1022"/>
      <c r="AN32" s="1022"/>
      <c r="AO32" s="1022"/>
      <c r="AP32" s="1022">
        <v>
4415</v>
      </c>
      <c r="AQ32" s="1022"/>
      <c r="AR32" s="1022"/>
      <c r="AS32" s="1022"/>
      <c r="AT32" s="1022"/>
      <c r="AU32" s="1022">
        <v>
3320</v>
      </c>
      <c r="AV32" s="1022"/>
      <c r="AW32" s="1022"/>
      <c r="AX32" s="1022"/>
      <c r="AY32" s="1022"/>
      <c r="AZ32" s="1093" t="s">
        <v>
515</v>
      </c>
      <c r="BA32" s="1093"/>
      <c r="BB32" s="1093"/>
      <c r="BC32" s="1093"/>
      <c r="BD32" s="1093"/>
      <c r="BE32" s="1083" t="s">
        <v>
402</v>
      </c>
      <c r="BF32" s="1083"/>
      <c r="BG32" s="1083"/>
      <c r="BH32" s="1083"/>
      <c r="BI32" s="1084"/>
      <c r="BJ32" s="252"/>
      <c r="BK32" s="252"/>
      <c r="BL32" s="252"/>
      <c r="BM32" s="252"/>
      <c r="BN32" s="252"/>
      <c r="BO32" s="265"/>
      <c r="BP32" s="265"/>
      <c r="BQ32" s="262">
        <v>
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
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
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
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
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
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
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
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
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
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
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
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
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
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
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
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
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
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
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
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
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
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
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
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
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
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
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
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
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
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
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
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
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
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
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
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
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
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
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
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
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
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
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
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
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
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
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
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
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
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
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
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
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
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
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
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
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
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
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
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
403</v>
      </c>
      <c r="BK62" s="1086"/>
      <c r="BL62" s="1086"/>
      <c r="BM62" s="1086"/>
      <c r="BN62" s="1087"/>
      <c r="BO62" s="265"/>
      <c r="BP62" s="265"/>
      <c r="BQ62" s="262">
        <v>
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
383</v>
      </c>
      <c r="B63" s="995" t="s">
        <v>
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
700</v>
      </c>
      <c r="AG63" s="1010"/>
      <c r="AH63" s="1010"/>
      <c r="AI63" s="1010"/>
      <c r="AJ63" s="1081"/>
      <c r="AK63" s="1082"/>
      <c r="AL63" s="1014"/>
      <c r="AM63" s="1014"/>
      <c r="AN63" s="1014"/>
      <c r="AO63" s="1014"/>
      <c r="AP63" s="1010">
        <v>
7001</v>
      </c>
      <c r="AQ63" s="1010"/>
      <c r="AR63" s="1010"/>
      <c r="AS63" s="1010"/>
      <c r="AT63" s="1010"/>
      <c r="AU63" s="1010">
        <v>
3336</v>
      </c>
      <c r="AV63" s="1010"/>
      <c r="AW63" s="1010"/>
      <c r="AX63" s="1010"/>
      <c r="AY63" s="1010"/>
      <c r="AZ63" s="1076"/>
      <c r="BA63" s="1076"/>
      <c r="BB63" s="1076"/>
      <c r="BC63" s="1076"/>
      <c r="BD63" s="1076"/>
      <c r="BE63" s="1011"/>
      <c r="BF63" s="1011"/>
      <c r="BG63" s="1011"/>
      <c r="BH63" s="1011"/>
      <c r="BI63" s="1012"/>
      <c r="BJ63" s="1077" t="s">
        <v>
405</v>
      </c>
      <c r="BK63" s="1002"/>
      <c r="BL63" s="1002"/>
      <c r="BM63" s="1002"/>
      <c r="BN63" s="1078"/>
      <c r="BO63" s="265"/>
      <c r="BP63" s="265"/>
      <c r="BQ63" s="262">
        <v>
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
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
407</v>
      </c>
      <c r="B66" s="1047"/>
      <c r="C66" s="1047"/>
      <c r="D66" s="1047"/>
      <c r="E66" s="1047"/>
      <c r="F66" s="1047"/>
      <c r="G66" s="1047"/>
      <c r="H66" s="1047"/>
      <c r="I66" s="1047"/>
      <c r="J66" s="1047"/>
      <c r="K66" s="1047"/>
      <c r="L66" s="1047"/>
      <c r="M66" s="1047"/>
      <c r="N66" s="1047"/>
      <c r="O66" s="1047"/>
      <c r="P66" s="1048"/>
      <c r="Q66" s="1052" t="s">
        <v>
408</v>
      </c>
      <c r="R66" s="1053"/>
      <c r="S66" s="1053"/>
      <c r="T66" s="1053"/>
      <c r="U66" s="1054"/>
      <c r="V66" s="1052" t="s">
        <v>
409</v>
      </c>
      <c r="W66" s="1053"/>
      <c r="X66" s="1053"/>
      <c r="Y66" s="1053"/>
      <c r="Z66" s="1054"/>
      <c r="AA66" s="1052" t="s">
        <v>
410</v>
      </c>
      <c r="AB66" s="1053"/>
      <c r="AC66" s="1053"/>
      <c r="AD66" s="1053"/>
      <c r="AE66" s="1054"/>
      <c r="AF66" s="1058" t="s">
        <v>
411</v>
      </c>
      <c r="AG66" s="1059"/>
      <c r="AH66" s="1059"/>
      <c r="AI66" s="1059"/>
      <c r="AJ66" s="1060"/>
      <c r="AK66" s="1052" t="s">
        <v>
412</v>
      </c>
      <c r="AL66" s="1047"/>
      <c r="AM66" s="1047"/>
      <c r="AN66" s="1047"/>
      <c r="AO66" s="1048"/>
      <c r="AP66" s="1052" t="s">
        <v>
413</v>
      </c>
      <c r="AQ66" s="1053"/>
      <c r="AR66" s="1053"/>
      <c r="AS66" s="1053"/>
      <c r="AT66" s="1054"/>
      <c r="AU66" s="1052" t="s">
        <v>
414</v>
      </c>
      <c r="AV66" s="1053"/>
      <c r="AW66" s="1053"/>
      <c r="AX66" s="1053"/>
      <c r="AY66" s="1054"/>
      <c r="AZ66" s="1052" t="s">
        <v>
370</v>
      </c>
      <c r="BA66" s="1053"/>
      <c r="BB66" s="1053"/>
      <c r="BC66" s="1053"/>
      <c r="BD66" s="1068"/>
      <c r="BE66" s="265"/>
      <c r="BF66" s="265"/>
      <c r="BG66" s="265"/>
      <c r="BH66" s="265"/>
      <c r="BI66" s="265"/>
      <c r="BJ66" s="265"/>
      <c r="BK66" s="265"/>
      <c r="BL66" s="265"/>
      <c r="BM66" s="265"/>
      <c r="BN66" s="265"/>
      <c r="BO66" s="265"/>
      <c r="BP66" s="265"/>
      <c r="BQ66" s="262">
        <v>
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
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
1</v>
      </c>
      <c r="B68" s="1036" t="s">
        <v>
578</v>
      </c>
      <c r="C68" s="1037"/>
      <c r="D68" s="1037"/>
      <c r="E68" s="1037"/>
      <c r="F68" s="1037"/>
      <c r="G68" s="1037"/>
      <c r="H68" s="1037"/>
      <c r="I68" s="1037"/>
      <c r="J68" s="1037"/>
      <c r="K68" s="1037"/>
      <c r="L68" s="1037"/>
      <c r="M68" s="1037"/>
      <c r="N68" s="1037"/>
      <c r="O68" s="1037"/>
      <c r="P68" s="1038"/>
      <c r="Q68" s="1039">
        <v>
10980</v>
      </c>
      <c r="R68" s="1033"/>
      <c r="S68" s="1033"/>
      <c r="T68" s="1033"/>
      <c r="U68" s="1033"/>
      <c r="V68" s="1033">
        <v>
10267</v>
      </c>
      <c r="W68" s="1033"/>
      <c r="X68" s="1033"/>
      <c r="Y68" s="1033"/>
      <c r="Z68" s="1033"/>
      <c r="AA68" s="1033">
        <v>
713</v>
      </c>
      <c r="AB68" s="1033"/>
      <c r="AC68" s="1033"/>
      <c r="AD68" s="1033"/>
      <c r="AE68" s="1033"/>
      <c r="AF68" s="1033">
        <v>
713</v>
      </c>
      <c r="AG68" s="1033"/>
      <c r="AH68" s="1033"/>
      <c r="AI68" s="1033"/>
      <c r="AJ68" s="1033"/>
      <c r="AK68" s="1033" t="s">
        <v>
515</v>
      </c>
      <c r="AL68" s="1033"/>
      <c r="AM68" s="1033"/>
      <c r="AN68" s="1033"/>
      <c r="AO68" s="1033"/>
      <c r="AP68" s="1033">
        <v>
2124</v>
      </c>
      <c r="AQ68" s="1033"/>
      <c r="AR68" s="1033"/>
      <c r="AS68" s="1033"/>
      <c r="AT68" s="1033"/>
      <c r="AU68" s="1033">
        <v>
34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
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
2</v>
      </c>
      <c r="B69" s="1025" t="s">
        <v>
579</v>
      </c>
      <c r="C69" s="1026"/>
      <c r="D69" s="1026"/>
      <c r="E69" s="1026"/>
      <c r="F69" s="1026"/>
      <c r="G69" s="1026"/>
      <c r="H69" s="1026"/>
      <c r="I69" s="1026"/>
      <c r="J69" s="1026"/>
      <c r="K69" s="1026"/>
      <c r="L69" s="1026"/>
      <c r="M69" s="1026"/>
      <c r="N69" s="1026"/>
      <c r="O69" s="1026"/>
      <c r="P69" s="1027"/>
      <c r="Q69" s="1028">
        <v>
1849</v>
      </c>
      <c r="R69" s="1022"/>
      <c r="S69" s="1022"/>
      <c r="T69" s="1022"/>
      <c r="U69" s="1022"/>
      <c r="V69" s="1022">
        <v>
1815</v>
      </c>
      <c r="W69" s="1022"/>
      <c r="X69" s="1022"/>
      <c r="Y69" s="1022"/>
      <c r="Z69" s="1022"/>
      <c r="AA69" s="1022">
        <v>
34</v>
      </c>
      <c r="AB69" s="1022"/>
      <c r="AC69" s="1022"/>
      <c r="AD69" s="1022"/>
      <c r="AE69" s="1022"/>
      <c r="AF69" s="1022">
        <v>
34</v>
      </c>
      <c r="AG69" s="1022"/>
      <c r="AH69" s="1022"/>
      <c r="AI69" s="1022"/>
      <c r="AJ69" s="1022"/>
      <c r="AK69" s="1022" t="s">
        <v>
515</v>
      </c>
      <c r="AL69" s="1022"/>
      <c r="AM69" s="1022"/>
      <c r="AN69" s="1022"/>
      <c r="AO69" s="1022"/>
      <c r="AP69" s="1022">
        <v>
1090</v>
      </c>
      <c r="AQ69" s="1022"/>
      <c r="AR69" s="1022"/>
      <c r="AS69" s="1022"/>
      <c r="AT69" s="1022"/>
      <c r="AU69" s="1022">
        <v>
216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
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
3</v>
      </c>
      <c r="B70" s="1025" t="s">
        <v>
580</v>
      </c>
      <c r="C70" s="1026"/>
      <c r="D70" s="1026"/>
      <c r="E70" s="1026"/>
      <c r="F70" s="1026"/>
      <c r="G70" s="1026"/>
      <c r="H70" s="1026"/>
      <c r="I70" s="1026"/>
      <c r="J70" s="1026"/>
      <c r="K70" s="1026"/>
      <c r="L70" s="1026"/>
      <c r="M70" s="1026"/>
      <c r="N70" s="1026"/>
      <c r="O70" s="1026"/>
      <c r="P70" s="1027"/>
      <c r="Q70" s="1028">
        <v>
501</v>
      </c>
      <c r="R70" s="1022"/>
      <c r="S70" s="1022"/>
      <c r="T70" s="1022"/>
      <c r="U70" s="1022"/>
      <c r="V70" s="1022">
        <v>
444</v>
      </c>
      <c r="W70" s="1022"/>
      <c r="X70" s="1022"/>
      <c r="Y70" s="1022"/>
      <c r="Z70" s="1022"/>
      <c r="AA70" s="1022">
        <v>
57</v>
      </c>
      <c r="AB70" s="1022"/>
      <c r="AC70" s="1022"/>
      <c r="AD70" s="1022"/>
      <c r="AE70" s="1022"/>
      <c r="AF70" s="1022">
        <v>
57</v>
      </c>
      <c r="AG70" s="1022"/>
      <c r="AH70" s="1022"/>
      <c r="AI70" s="1022"/>
      <c r="AJ70" s="1022"/>
      <c r="AK70" s="1022">
        <v>
63</v>
      </c>
      <c r="AL70" s="1022"/>
      <c r="AM70" s="1022"/>
      <c r="AN70" s="1022"/>
      <c r="AO70" s="1022"/>
      <c r="AP70" s="1022">
        <v>
469</v>
      </c>
      <c r="AQ70" s="1022"/>
      <c r="AR70" s="1022"/>
      <c r="AS70" s="1022"/>
      <c r="AT70" s="1022"/>
      <c r="AU70" s="1022">
        <v>
71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
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
4</v>
      </c>
      <c r="B71" s="1025" t="s">
        <v>
581</v>
      </c>
      <c r="C71" s="1026"/>
      <c r="D71" s="1026"/>
      <c r="E71" s="1026"/>
      <c r="F71" s="1026"/>
      <c r="G71" s="1026"/>
      <c r="H71" s="1026"/>
      <c r="I71" s="1026"/>
      <c r="J71" s="1026"/>
      <c r="K71" s="1026"/>
      <c r="L71" s="1026"/>
      <c r="M71" s="1026"/>
      <c r="N71" s="1026"/>
      <c r="O71" s="1026"/>
      <c r="P71" s="1027"/>
      <c r="Q71" s="1028">
        <v>
411</v>
      </c>
      <c r="R71" s="1022"/>
      <c r="S71" s="1022"/>
      <c r="T71" s="1022"/>
      <c r="U71" s="1022"/>
      <c r="V71" s="1022">
        <v>
380</v>
      </c>
      <c r="W71" s="1022"/>
      <c r="X71" s="1022"/>
      <c r="Y71" s="1022"/>
      <c r="Z71" s="1022"/>
      <c r="AA71" s="1022">
        <v>
31</v>
      </c>
      <c r="AB71" s="1022"/>
      <c r="AC71" s="1022"/>
      <c r="AD71" s="1022"/>
      <c r="AE71" s="1022"/>
      <c r="AF71" s="1022">
        <v>
31</v>
      </c>
      <c r="AG71" s="1022"/>
      <c r="AH71" s="1022"/>
      <c r="AI71" s="1022"/>
      <c r="AJ71" s="1022"/>
      <c r="AK71" s="1022" t="s">
        <v>
515</v>
      </c>
      <c r="AL71" s="1022"/>
      <c r="AM71" s="1022"/>
      <c r="AN71" s="1022"/>
      <c r="AO71" s="1022"/>
      <c r="AP71" s="1022" t="s">
        <v>
515</v>
      </c>
      <c r="AQ71" s="1022"/>
      <c r="AR71" s="1022"/>
      <c r="AS71" s="1022"/>
      <c r="AT71" s="1022"/>
      <c r="AU71" s="1022" t="s">
        <v>
515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
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
5</v>
      </c>
      <c r="B72" s="1025" t="s">
        <v>
582</v>
      </c>
      <c r="C72" s="1026"/>
      <c r="D72" s="1026"/>
      <c r="E72" s="1026"/>
      <c r="F72" s="1026"/>
      <c r="G72" s="1026"/>
      <c r="H72" s="1026"/>
      <c r="I72" s="1026"/>
      <c r="J72" s="1026"/>
      <c r="K72" s="1026"/>
      <c r="L72" s="1026"/>
      <c r="M72" s="1026"/>
      <c r="N72" s="1026"/>
      <c r="O72" s="1026"/>
      <c r="P72" s="1027"/>
      <c r="Q72" s="1028">
        <v>
859</v>
      </c>
      <c r="R72" s="1022"/>
      <c r="S72" s="1022"/>
      <c r="T72" s="1022"/>
      <c r="U72" s="1022"/>
      <c r="V72" s="1022">
        <v>
837</v>
      </c>
      <c r="W72" s="1022"/>
      <c r="X72" s="1022"/>
      <c r="Y72" s="1022"/>
      <c r="Z72" s="1022"/>
      <c r="AA72" s="1022">
        <v>
22</v>
      </c>
      <c r="AB72" s="1022"/>
      <c r="AC72" s="1022"/>
      <c r="AD72" s="1022"/>
      <c r="AE72" s="1022"/>
      <c r="AF72" s="1022">
        <v>
22</v>
      </c>
      <c r="AG72" s="1022"/>
      <c r="AH72" s="1022"/>
      <c r="AI72" s="1022"/>
      <c r="AJ72" s="1022"/>
      <c r="AK72" s="1022">
        <v>
23</v>
      </c>
      <c r="AL72" s="1022"/>
      <c r="AM72" s="1022"/>
      <c r="AN72" s="1022"/>
      <c r="AO72" s="1022"/>
      <c r="AP72" s="1022" t="s">
        <v>
515</v>
      </c>
      <c r="AQ72" s="1022"/>
      <c r="AR72" s="1022"/>
      <c r="AS72" s="1022"/>
      <c r="AT72" s="1022"/>
      <c r="AU72" s="1022" t="s">
        <v>
515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
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
6</v>
      </c>
      <c r="B73" s="1025" t="s">
        <v>
583</v>
      </c>
      <c r="C73" s="1026"/>
      <c r="D73" s="1026"/>
      <c r="E73" s="1026"/>
      <c r="F73" s="1026"/>
      <c r="G73" s="1026"/>
      <c r="H73" s="1026"/>
      <c r="I73" s="1026"/>
      <c r="J73" s="1026"/>
      <c r="K73" s="1026"/>
      <c r="L73" s="1026"/>
      <c r="M73" s="1026"/>
      <c r="N73" s="1026"/>
      <c r="O73" s="1026"/>
      <c r="P73" s="1027"/>
      <c r="Q73" s="1028">
        <v>
299</v>
      </c>
      <c r="R73" s="1022"/>
      <c r="S73" s="1022"/>
      <c r="T73" s="1022"/>
      <c r="U73" s="1022"/>
      <c r="V73" s="1022">
        <v>
244</v>
      </c>
      <c r="W73" s="1022"/>
      <c r="X73" s="1022"/>
      <c r="Y73" s="1022"/>
      <c r="Z73" s="1022"/>
      <c r="AA73" s="1022">
        <v>
55</v>
      </c>
      <c r="AB73" s="1022"/>
      <c r="AC73" s="1022"/>
      <c r="AD73" s="1022"/>
      <c r="AE73" s="1022"/>
      <c r="AF73" s="1022">
        <v>
55</v>
      </c>
      <c r="AG73" s="1022"/>
      <c r="AH73" s="1022"/>
      <c r="AI73" s="1022"/>
      <c r="AJ73" s="1022"/>
      <c r="AK73" s="1022" t="s">
        <v>
515</v>
      </c>
      <c r="AL73" s="1022"/>
      <c r="AM73" s="1022"/>
      <c r="AN73" s="1022"/>
      <c r="AO73" s="1022"/>
      <c r="AP73" s="1022" t="s">
        <v>
515</v>
      </c>
      <c r="AQ73" s="1022"/>
      <c r="AR73" s="1022"/>
      <c r="AS73" s="1022"/>
      <c r="AT73" s="1022"/>
      <c r="AU73" s="1022" t="s">
        <v>
515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
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
7</v>
      </c>
      <c r="B74" s="1025" t="s">
        <v>
584</v>
      </c>
      <c r="C74" s="1026"/>
      <c r="D74" s="1026"/>
      <c r="E74" s="1026"/>
      <c r="F74" s="1026"/>
      <c r="G74" s="1026"/>
      <c r="H74" s="1026"/>
      <c r="I74" s="1026"/>
      <c r="J74" s="1026"/>
      <c r="K74" s="1026"/>
      <c r="L74" s="1026"/>
      <c r="M74" s="1026"/>
      <c r="N74" s="1026"/>
      <c r="O74" s="1026"/>
      <c r="P74" s="1027"/>
      <c r="Q74" s="1028">
        <v>
59</v>
      </c>
      <c r="R74" s="1022"/>
      <c r="S74" s="1022"/>
      <c r="T74" s="1022"/>
      <c r="U74" s="1022"/>
      <c r="V74" s="1022">
        <v>
66</v>
      </c>
      <c r="W74" s="1022"/>
      <c r="X74" s="1022"/>
      <c r="Y74" s="1022"/>
      <c r="Z74" s="1022"/>
      <c r="AA74" s="1022">
        <v>
-7</v>
      </c>
      <c r="AB74" s="1022"/>
      <c r="AC74" s="1022"/>
      <c r="AD74" s="1022"/>
      <c r="AE74" s="1022"/>
      <c r="AF74" s="1022">
        <v>
190</v>
      </c>
      <c r="AG74" s="1022"/>
      <c r="AH74" s="1022"/>
      <c r="AI74" s="1022"/>
      <c r="AJ74" s="1022"/>
      <c r="AK74" s="1022" t="s">
        <v>
515</v>
      </c>
      <c r="AL74" s="1022"/>
      <c r="AM74" s="1022"/>
      <c r="AN74" s="1022"/>
      <c r="AO74" s="1022"/>
      <c r="AP74" s="1022">
        <v>
87</v>
      </c>
      <c r="AQ74" s="1022"/>
      <c r="AR74" s="1022"/>
      <c r="AS74" s="1022"/>
      <c r="AT74" s="1022"/>
      <c r="AU74" s="1022" t="s">
        <v>
515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
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
8</v>
      </c>
      <c r="B75" s="1025" t="s">
        <v>
585</v>
      </c>
      <c r="C75" s="1026"/>
      <c r="D75" s="1026"/>
      <c r="E75" s="1026"/>
      <c r="F75" s="1026"/>
      <c r="G75" s="1026"/>
      <c r="H75" s="1026"/>
      <c r="I75" s="1026"/>
      <c r="J75" s="1026"/>
      <c r="K75" s="1026"/>
      <c r="L75" s="1026"/>
      <c r="M75" s="1026"/>
      <c r="N75" s="1026"/>
      <c r="O75" s="1026"/>
      <c r="P75" s="1027"/>
      <c r="Q75" s="1029">
        <v>
8191</v>
      </c>
      <c r="R75" s="1030"/>
      <c r="S75" s="1030"/>
      <c r="T75" s="1030"/>
      <c r="U75" s="1031"/>
      <c r="V75" s="1032">
        <v>
8556</v>
      </c>
      <c r="W75" s="1030"/>
      <c r="X75" s="1030"/>
      <c r="Y75" s="1030"/>
      <c r="Z75" s="1031"/>
      <c r="AA75" s="1032">
        <v>
-365</v>
      </c>
      <c r="AB75" s="1030"/>
      <c r="AC75" s="1030"/>
      <c r="AD75" s="1030"/>
      <c r="AE75" s="1031"/>
      <c r="AF75" s="1032">
        <v>
2105</v>
      </c>
      <c r="AG75" s="1030"/>
      <c r="AH75" s="1030"/>
      <c r="AI75" s="1030"/>
      <c r="AJ75" s="1031"/>
      <c r="AK75" s="1032" t="s">
        <v>
515</v>
      </c>
      <c r="AL75" s="1030"/>
      <c r="AM75" s="1030"/>
      <c r="AN75" s="1030"/>
      <c r="AO75" s="1031"/>
      <c r="AP75" s="1032">
        <v>
8978</v>
      </c>
      <c r="AQ75" s="1030"/>
      <c r="AR75" s="1030"/>
      <c r="AS75" s="1030"/>
      <c r="AT75" s="1031"/>
      <c r="AU75" s="1032">
        <v>
1383</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
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
9</v>
      </c>
      <c r="B76" s="1025" t="s">
        <v>
586</v>
      </c>
      <c r="C76" s="1026"/>
      <c r="D76" s="1026"/>
      <c r="E76" s="1026"/>
      <c r="F76" s="1026"/>
      <c r="G76" s="1026"/>
      <c r="H76" s="1026"/>
      <c r="I76" s="1026"/>
      <c r="J76" s="1026"/>
      <c r="K76" s="1026"/>
      <c r="L76" s="1026"/>
      <c r="M76" s="1026"/>
      <c r="N76" s="1026"/>
      <c r="O76" s="1026"/>
      <c r="P76" s="1027"/>
      <c r="Q76" s="1029">
        <v>
4</v>
      </c>
      <c r="R76" s="1030"/>
      <c r="S76" s="1030"/>
      <c r="T76" s="1030"/>
      <c r="U76" s="1031"/>
      <c r="V76" s="1032">
        <v>
3</v>
      </c>
      <c r="W76" s="1030"/>
      <c r="X76" s="1030"/>
      <c r="Y76" s="1030"/>
      <c r="Z76" s="1031"/>
      <c r="AA76" s="1032">
        <v>
1</v>
      </c>
      <c r="AB76" s="1030"/>
      <c r="AC76" s="1030"/>
      <c r="AD76" s="1030"/>
      <c r="AE76" s="1031"/>
      <c r="AF76" s="1032">
        <v>
1</v>
      </c>
      <c r="AG76" s="1030"/>
      <c r="AH76" s="1030"/>
      <c r="AI76" s="1030"/>
      <c r="AJ76" s="1031"/>
      <c r="AK76" s="1032" t="s">
        <v>
515</v>
      </c>
      <c r="AL76" s="1030"/>
      <c r="AM76" s="1030"/>
      <c r="AN76" s="1030"/>
      <c r="AO76" s="1031"/>
      <c r="AP76" s="1032" t="s">
        <v>
515</v>
      </c>
      <c r="AQ76" s="1030"/>
      <c r="AR76" s="1030"/>
      <c r="AS76" s="1030"/>
      <c r="AT76" s="1031"/>
      <c r="AU76" s="1032" t="s">
        <v>
515</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
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
10</v>
      </c>
      <c r="B77" s="1025" t="s">
        <v>
587</v>
      </c>
      <c r="C77" s="1026"/>
      <c r="D77" s="1026"/>
      <c r="E77" s="1026"/>
      <c r="F77" s="1026"/>
      <c r="G77" s="1026"/>
      <c r="H77" s="1026"/>
      <c r="I77" s="1026"/>
      <c r="J77" s="1026"/>
      <c r="K77" s="1026"/>
      <c r="L77" s="1026"/>
      <c r="M77" s="1026"/>
      <c r="N77" s="1026"/>
      <c r="O77" s="1026"/>
      <c r="P77" s="1027"/>
      <c r="Q77" s="1029">
        <v>
5713</v>
      </c>
      <c r="R77" s="1030"/>
      <c r="S77" s="1030"/>
      <c r="T77" s="1030"/>
      <c r="U77" s="1031"/>
      <c r="V77" s="1032">
        <v>
5295</v>
      </c>
      <c r="W77" s="1030"/>
      <c r="X77" s="1030"/>
      <c r="Y77" s="1030"/>
      <c r="Z77" s="1031"/>
      <c r="AA77" s="1032">
        <v>
418</v>
      </c>
      <c r="AB77" s="1030"/>
      <c r="AC77" s="1030"/>
      <c r="AD77" s="1030"/>
      <c r="AE77" s="1031"/>
      <c r="AF77" s="1032">
        <v>
418</v>
      </c>
      <c r="AG77" s="1030"/>
      <c r="AH77" s="1030"/>
      <c r="AI77" s="1030"/>
      <c r="AJ77" s="1031"/>
      <c r="AK77" s="1032">
        <v>
1100</v>
      </c>
      <c r="AL77" s="1030"/>
      <c r="AM77" s="1030"/>
      <c r="AN77" s="1030"/>
      <c r="AO77" s="1031"/>
      <c r="AP77" s="1032" t="s">
        <v>
515</v>
      </c>
      <c r="AQ77" s="1030"/>
      <c r="AR77" s="1030"/>
      <c r="AS77" s="1030"/>
      <c r="AT77" s="1031"/>
      <c r="AU77" s="1032" t="s">
        <v>
515</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
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
11</v>
      </c>
      <c r="B78" s="1025" t="s">
        <v>
588</v>
      </c>
      <c r="C78" s="1026"/>
      <c r="D78" s="1026"/>
      <c r="E78" s="1026"/>
      <c r="F78" s="1026"/>
      <c r="G78" s="1026"/>
      <c r="H78" s="1026"/>
      <c r="I78" s="1026"/>
      <c r="J78" s="1026"/>
      <c r="K78" s="1026"/>
      <c r="L78" s="1026"/>
      <c r="M78" s="1026"/>
      <c r="N78" s="1026"/>
      <c r="O78" s="1026"/>
      <c r="P78" s="1027"/>
      <c r="Q78" s="1028">
        <v>
6933</v>
      </c>
      <c r="R78" s="1022"/>
      <c r="S78" s="1022"/>
      <c r="T78" s="1022"/>
      <c r="U78" s="1022"/>
      <c r="V78" s="1022">
        <v>
6850</v>
      </c>
      <c r="W78" s="1022"/>
      <c r="X78" s="1022"/>
      <c r="Y78" s="1022"/>
      <c r="Z78" s="1022"/>
      <c r="AA78" s="1022">
        <v>
82</v>
      </c>
      <c r="AB78" s="1022"/>
      <c r="AC78" s="1022"/>
      <c r="AD78" s="1022"/>
      <c r="AE78" s="1022"/>
      <c r="AF78" s="1022">
        <v>
82</v>
      </c>
      <c r="AG78" s="1022"/>
      <c r="AH78" s="1022"/>
      <c r="AI78" s="1022"/>
      <c r="AJ78" s="1022"/>
      <c r="AK78" s="1022">
        <v>
2485</v>
      </c>
      <c r="AL78" s="1022"/>
      <c r="AM78" s="1022"/>
      <c r="AN78" s="1022"/>
      <c r="AO78" s="1022"/>
      <c r="AP78" s="1022" t="s">
        <v>
515</v>
      </c>
      <c r="AQ78" s="1022"/>
      <c r="AR78" s="1022"/>
      <c r="AS78" s="1022"/>
      <c r="AT78" s="1022"/>
      <c r="AU78" s="1022" t="s">
        <v>
515</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
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
12</v>
      </c>
      <c r="B79" s="1025" t="s">
        <v>
589</v>
      </c>
      <c r="C79" s="1026"/>
      <c r="D79" s="1026"/>
      <c r="E79" s="1026"/>
      <c r="F79" s="1026"/>
      <c r="G79" s="1026"/>
      <c r="H79" s="1026"/>
      <c r="I79" s="1026"/>
      <c r="J79" s="1026"/>
      <c r="K79" s="1026"/>
      <c r="L79" s="1026"/>
      <c r="M79" s="1026"/>
      <c r="N79" s="1026"/>
      <c r="O79" s="1026"/>
      <c r="P79" s="1027"/>
      <c r="Q79" s="1028">
        <v>
1385861</v>
      </c>
      <c r="R79" s="1022"/>
      <c r="S79" s="1022"/>
      <c r="T79" s="1022"/>
      <c r="U79" s="1022"/>
      <c r="V79" s="1022">
        <v>
1346246</v>
      </c>
      <c r="W79" s="1022"/>
      <c r="X79" s="1022"/>
      <c r="Y79" s="1022"/>
      <c r="Z79" s="1022"/>
      <c r="AA79" s="1022">
        <v>
39615</v>
      </c>
      <c r="AB79" s="1022"/>
      <c r="AC79" s="1022"/>
      <c r="AD79" s="1022"/>
      <c r="AE79" s="1022"/>
      <c r="AF79" s="1022">
        <v>
39615</v>
      </c>
      <c r="AG79" s="1022"/>
      <c r="AH79" s="1022"/>
      <c r="AI79" s="1022"/>
      <c r="AJ79" s="1022"/>
      <c r="AK79" s="1022">
        <v>
13582</v>
      </c>
      <c r="AL79" s="1022"/>
      <c r="AM79" s="1022"/>
      <c r="AN79" s="1022"/>
      <c r="AO79" s="1022"/>
      <c r="AP79" s="1022" t="s">
        <v>
515</v>
      </c>
      <c r="AQ79" s="1022"/>
      <c r="AR79" s="1022"/>
      <c r="AS79" s="1022"/>
      <c r="AT79" s="1022"/>
      <c r="AU79" s="1022" t="s">
        <v>
515</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
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
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
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
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
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
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
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
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
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
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
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
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
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
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
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
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
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
383</v>
      </c>
      <c r="B88" s="995" t="s">
        <v>
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
43323</v>
      </c>
      <c r="AG88" s="1010"/>
      <c r="AH88" s="1010"/>
      <c r="AI88" s="1010"/>
      <c r="AJ88" s="1010"/>
      <c r="AK88" s="1014"/>
      <c r="AL88" s="1014"/>
      <c r="AM88" s="1014"/>
      <c r="AN88" s="1014"/>
      <c r="AO88" s="1014"/>
      <c r="AP88" s="1010">
        <v>
12748</v>
      </c>
      <c r="AQ88" s="1010"/>
      <c r="AR88" s="1010"/>
      <c r="AS88" s="1010"/>
      <c r="AT88" s="1010"/>
      <c r="AU88" s="1010">
        <v>
1704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
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383</v>
      </c>
      <c r="BR102" s="995" t="s">
        <v>
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
47</v>
      </c>
      <c r="CS102" s="1002"/>
      <c r="CT102" s="1002"/>
      <c r="CU102" s="1002"/>
      <c r="CV102" s="1003"/>
      <c r="CW102" s="1001">
        <v>
2</v>
      </c>
      <c r="CX102" s="1002"/>
      <c r="CY102" s="1002"/>
      <c r="CZ102" s="1002"/>
      <c r="DA102" s="1003"/>
      <c r="DB102" s="1001" t="s">
        <v>
515</v>
      </c>
      <c r="DC102" s="1002"/>
      <c r="DD102" s="1002"/>
      <c r="DE102" s="1002"/>
      <c r="DF102" s="1003"/>
      <c r="DG102" s="1001">
        <v>
1065</v>
      </c>
      <c r="DH102" s="1002"/>
      <c r="DI102" s="1002"/>
      <c r="DJ102" s="1002"/>
      <c r="DK102" s="1003"/>
      <c r="DL102" s="1001" t="s">
        <v>
515</v>
      </c>
      <c r="DM102" s="1002"/>
      <c r="DN102" s="1002"/>
      <c r="DO102" s="1002"/>
      <c r="DP102" s="1003"/>
      <c r="DQ102" s="1001" t="s">
        <v>
515</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
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
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
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
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
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
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
424</v>
      </c>
      <c r="AB109" s="945"/>
      <c r="AC109" s="945"/>
      <c r="AD109" s="945"/>
      <c r="AE109" s="946"/>
      <c r="AF109" s="947" t="s">
        <v>
302</v>
      </c>
      <c r="AG109" s="945"/>
      <c r="AH109" s="945"/>
      <c r="AI109" s="945"/>
      <c r="AJ109" s="946"/>
      <c r="AK109" s="947" t="s">
        <v>
301</v>
      </c>
      <c r="AL109" s="945"/>
      <c r="AM109" s="945"/>
      <c r="AN109" s="945"/>
      <c r="AO109" s="946"/>
      <c r="AP109" s="947" t="s">
        <v>
425</v>
      </c>
      <c r="AQ109" s="945"/>
      <c r="AR109" s="945"/>
      <c r="AS109" s="945"/>
      <c r="AT109" s="976"/>
      <c r="AU109" s="944" t="s">
        <v>
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
424</v>
      </c>
      <c r="BR109" s="945"/>
      <c r="BS109" s="945"/>
      <c r="BT109" s="945"/>
      <c r="BU109" s="946"/>
      <c r="BV109" s="947" t="s">
        <v>
302</v>
      </c>
      <c r="BW109" s="945"/>
      <c r="BX109" s="945"/>
      <c r="BY109" s="945"/>
      <c r="BZ109" s="946"/>
      <c r="CA109" s="947" t="s">
        <v>
301</v>
      </c>
      <c r="CB109" s="945"/>
      <c r="CC109" s="945"/>
      <c r="CD109" s="945"/>
      <c r="CE109" s="946"/>
      <c r="CF109" s="983" t="s">
        <v>
425</v>
      </c>
      <c r="CG109" s="983"/>
      <c r="CH109" s="983"/>
      <c r="CI109" s="983"/>
      <c r="CJ109" s="983"/>
      <c r="CK109" s="947" t="s">
        <v>
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
424</v>
      </c>
      <c r="DH109" s="945"/>
      <c r="DI109" s="945"/>
      <c r="DJ109" s="945"/>
      <c r="DK109" s="946"/>
      <c r="DL109" s="947" t="s">
        <v>
302</v>
      </c>
      <c r="DM109" s="945"/>
      <c r="DN109" s="945"/>
      <c r="DO109" s="945"/>
      <c r="DP109" s="946"/>
      <c r="DQ109" s="947" t="s">
        <v>
301</v>
      </c>
      <c r="DR109" s="945"/>
      <c r="DS109" s="945"/>
      <c r="DT109" s="945"/>
      <c r="DU109" s="946"/>
      <c r="DV109" s="947" t="s">
        <v>
425</v>
      </c>
      <c r="DW109" s="945"/>
      <c r="DX109" s="945"/>
      <c r="DY109" s="945"/>
      <c r="DZ109" s="976"/>
    </row>
    <row r="110" spans="1:131" s="246" customFormat="1" ht="26.25" customHeight="1" x14ac:dyDescent="0.15">
      <c r="A110" s="847" t="s">
        <v>
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
1192874</v>
      </c>
      <c r="AB110" s="938"/>
      <c r="AC110" s="938"/>
      <c r="AD110" s="938"/>
      <c r="AE110" s="939"/>
      <c r="AF110" s="940">
        <v>
1160606</v>
      </c>
      <c r="AG110" s="938"/>
      <c r="AH110" s="938"/>
      <c r="AI110" s="938"/>
      <c r="AJ110" s="939"/>
      <c r="AK110" s="940">
        <v>
1123440</v>
      </c>
      <c r="AL110" s="938"/>
      <c r="AM110" s="938"/>
      <c r="AN110" s="938"/>
      <c r="AO110" s="939"/>
      <c r="AP110" s="941">
        <v>
11.1</v>
      </c>
      <c r="AQ110" s="942"/>
      <c r="AR110" s="942"/>
      <c r="AS110" s="942"/>
      <c r="AT110" s="943"/>
      <c r="AU110" s="977" t="s">
        <v>
73</v>
      </c>
      <c r="AV110" s="978"/>
      <c r="AW110" s="978"/>
      <c r="AX110" s="978"/>
      <c r="AY110" s="978"/>
      <c r="AZ110" s="903" t="s">
        <v>
428</v>
      </c>
      <c r="BA110" s="848"/>
      <c r="BB110" s="848"/>
      <c r="BC110" s="848"/>
      <c r="BD110" s="848"/>
      <c r="BE110" s="848"/>
      <c r="BF110" s="848"/>
      <c r="BG110" s="848"/>
      <c r="BH110" s="848"/>
      <c r="BI110" s="848"/>
      <c r="BJ110" s="848"/>
      <c r="BK110" s="848"/>
      <c r="BL110" s="848"/>
      <c r="BM110" s="848"/>
      <c r="BN110" s="848"/>
      <c r="BO110" s="848"/>
      <c r="BP110" s="849"/>
      <c r="BQ110" s="904">
        <v>
10808373</v>
      </c>
      <c r="BR110" s="885"/>
      <c r="BS110" s="885"/>
      <c r="BT110" s="885"/>
      <c r="BU110" s="885"/>
      <c r="BV110" s="885">
        <v>
10327490</v>
      </c>
      <c r="BW110" s="885"/>
      <c r="BX110" s="885"/>
      <c r="BY110" s="885"/>
      <c r="BZ110" s="885"/>
      <c r="CA110" s="885">
        <v>
10445470</v>
      </c>
      <c r="CB110" s="885"/>
      <c r="CC110" s="885"/>
      <c r="CD110" s="885"/>
      <c r="CE110" s="885"/>
      <c r="CF110" s="909">
        <v>
103.1</v>
      </c>
      <c r="CG110" s="910"/>
      <c r="CH110" s="910"/>
      <c r="CI110" s="910"/>
      <c r="CJ110" s="910"/>
      <c r="CK110" s="973" t="s">
        <v>
429</v>
      </c>
      <c r="CL110" s="859"/>
      <c r="CM110" s="934" t="s">
        <v>
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
236</v>
      </c>
      <c r="DH110" s="885"/>
      <c r="DI110" s="885"/>
      <c r="DJ110" s="885"/>
      <c r="DK110" s="885"/>
      <c r="DL110" s="885" t="s">
        <v>
405</v>
      </c>
      <c r="DM110" s="885"/>
      <c r="DN110" s="885"/>
      <c r="DO110" s="885"/>
      <c r="DP110" s="885"/>
      <c r="DQ110" s="885" t="s">
        <v>
405</v>
      </c>
      <c r="DR110" s="885"/>
      <c r="DS110" s="885"/>
      <c r="DT110" s="885"/>
      <c r="DU110" s="885"/>
      <c r="DV110" s="886" t="s">
        <v>
385</v>
      </c>
      <c r="DW110" s="886"/>
      <c r="DX110" s="886"/>
      <c r="DY110" s="886"/>
      <c r="DZ110" s="887"/>
    </row>
    <row r="111" spans="1:131" s="246" customFormat="1" ht="26.25" customHeight="1" x14ac:dyDescent="0.15">
      <c r="A111" s="814" t="s">
        <v>
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
405</v>
      </c>
      <c r="AB111" s="966"/>
      <c r="AC111" s="966"/>
      <c r="AD111" s="966"/>
      <c r="AE111" s="967"/>
      <c r="AF111" s="968" t="s">
        <v>
405</v>
      </c>
      <c r="AG111" s="966"/>
      <c r="AH111" s="966"/>
      <c r="AI111" s="966"/>
      <c r="AJ111" s="967"/>
      <c r="AK111" s="968" t="s">
        <v>
236</v>
      </c>
      <c r="AL111" s="966"/>
      <c r="AM111" s="966"/>
      <c r="AN111" s="966"/>
      <c r="AO111" s="967"/>
      <c r="AP111" s="969" t="s">
        <v>
236</v>
      </c>
      <c r="AQ111" s="970"/>
      <c r="AR111" s="970"/>
      <c r="AS111" s="970"/>
      <c r="AT111" s="971"/>
      <c r="AU111" s="979"/>
      <c r="AV111" s="980"/>
      <c r="AW111" s="980"/>
      <c r="AX111" s="980"/>
      <c r="AY111" s="980"/>
      <c r="AZ111" s="855" t="s">
        <v>
432</v>
      </c>
      <c r="BA111" s="790"/>
      <c r="BB111" s="790"/>
      <c r="BC111" s="790"/>
      <c r="BD111" s="790"/>
      <c r="BE111" s="790"/>
      <c r="BF111" s="790"/>
      <c r="BG111" s="790"/>
      <c r="BH111" s="790"/>
      <c r="BI111" s="790"/>
      <c r="BJ111" s="790"/>
      <c r="BK111" s="790"/>
      <c r="BL111" s="790"/>
      <c r="BM111" s="790"/>
      <c r="BN111" s="790"/>
      <c r="BO111" s="790"/>
      <c r="BP111" s="791"/>
      <c r="BQ111" s="856">
        <v>
1523217</v>
      </c>
      <c r="BR111" s="857"/>
      <c r="BS111" s="857"/>
      <c r="BT111" s="857"/>
      <c r="BU111" s="857"/>
      <c r="BV111" s="857">
        <v>
1191347</v>
      </c>
      <c r="BW111" s="857"/>
      <c r="BX111" s="857"/>
      <c r="BY111" s="857"/>
      <c r="BZ111" s="857"/>
      <c r="CA111" s="857">
        <v>
1064902</v>
      </c>
      <c r="CB111" s="857"/>
      <c r="CC111" s="857"/>
      <c r="CD111" s="857"/>
      <c r="CE111" s="857"/>
      <c r="CF111" s="918">
        <v>
10.5</v>
      </c>
      <c r="CG111" s="919"/>
      <c r="CH111" s="919"/>
      <c r="CI111" s="919"/>
      <c r="CJ111" s="919"/>
      <c r="CK111" s="974"/>
      <c r="CL111" s="861"/>
      <c r="CM111" s="864" t="s">
        <v>
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
405</v>
      </c>
      <c r="DH111" s="857"/>
      <c r="DI111" s="857"/>
      <c r="DJ111" s="857"/>
      <c r="DK111" s="857"/>
      <c r="DL111" s="857" t="s">
        <v>
405</v>
      </c>
      <c r="DM111" s="857"/>
      <c r="DN111" s="857"/>
      <c r="DO111" s="857"/>
      <c r="DP111" s="857"/>
      <c r="DQ111" s="857" t="s">
        <v>
405</v>
      </c>
      <c r="DR111" s="857"/>
      <c r="DS111" s="857"/>
      <c r="DT111" s="857"/>
      <c r="DU111" s="857"/>
      <c r="DV111" s="834" t="s">
        <v>
405</v>
      </c>
      <c r="DW111" s="834"/>
      <c r="DX111" s="834"/>
      <c r="DY111" s="834"/>
      <c r="DZ111" s="835"/>
    </row>
    <row r="112" spans="1:131" s="246" customFormat="1" ht="26.25" customHeight="1" x14ac:dyDescent="0.15">
      <c r="A112" s="959" t="s">
        <v>
434</v>
      </c>
      <c r="B112" s="960"/>
      <c r="C112" s="790" t="s">
        <v>
435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
436</v>
      </c>
      <c r="AB112" s="820"/>
      <c r="AC112" s="820"/>
      <c r="AD112" s="820"/>
      <c r="AE112" s="821"/>
      <c r="AF112" s="822" t="s">
        <v>
437</v>
      </c>
      <c r="AG112" s="820"/>
      <c r="AH112" s="820"/>
      <c r="AI112" s="820"/>
      <c r="AJ112" s="821"/>
      <c r="AK112" s="822" t="s">
        <v>
437</v>
      </c>
      <c r="AL112" s="820"/>
      <c r="AM112" s="820"/>
      <c r="AN112" s="820"/>
      <c r="AO112" s="821"/>
      <c r="AP112" s="867" t="s">
        <v>
438</v>
      </c>
      <c r="AQ112" s="868"/>
      <c r="AR112" s="868"/>
      <c r="AS112" s="868"/>
      <c r="AT112" s="869"/>
      <c r="AU112" s="979"/>
      <c r="AV112" s="980"/>
      <c r="AW112" s="980"/>
      <c r="AX112" s="980"/>
      <c r="AY112" s="980"/>
      <c r="AZ112" s="855" t="s">
        <v>
439</v>
      </c>
      <c r="BA112" s="790"/>
      <c r="BB112" s="790"/>
      <c r="BC112" s="790"/>
      <c r="BD112" s="790"/>
      <c r="BE112" s="790"/>
      <c r="BF112" s="790"/>
      <c r="BG112" s="790"/>
      <c r="BH112" s="790"/>
      <c r="BI112" s="790"/>
      <c r="BJ112" s="790"/>
      <c r="BK112" s="790"/>
      <c r="BL112" s="790"/>
      <c r="BM112" s="790"/>
      <c r="BN112" s="790"/>
      <c r="BO112" s="790"/>
      <c r="BP112" s="791"/>
      <c r="BQ112" s="856">
        <v>
3416125</v>
      </c>
      <c r="BR112" s="857"/>
      <c r="BS112" s="857"/>
      <c r="BT112" s="857"/>
      <c r="BU112" s="857"/>
      <c r="BV112" s="857">
        <v>
3396670</v>
      </c>
      <c r="BW112" s="857"/>
      <c r="BX112" s="857"/>
      <c r="BY112" s="857"/>
      <c r="BZ112" s="857"/>
      <c r="CA112" s="857">
        <v>
3335621</v>
      </c>
      <c r="CB112" s="857"/>
      <c r="CC112" s="857"/>
      <c r="CD112" s="857"/>
      <c r="CE112" s="857"/>
      <c r="CF112" s="918">
        <v>
32.9</v>
      </c>
      <c r="CG112" s="919"/>
      <c r="CH112" s="919"/>
      <c r="CI112" s="919"/>
      <c r="CJ112" s="919"/>
      <c r="CK112" s="974"/>
      <c r="CL112" s="861"/>
      <c r="CM112" s="864" t="s">
        <v>
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
441</v>
      </c>
      <c r="DH112" s="857"/>
      <c r="DI112" s="857"/>
      <c r="DJ112" s="857"/>
      <c r="DK112" s="857"/>
      <c r="DL112" s="857" t="s">
        <v>
441</v>
      </c>
      <c r="DM112" s="857"/>
      <c r="DN112" s="857"/>
      <c r="DO112" s="857"/>
      <c r="DP112" s="857"/>
      <c r="DQ112" s="857" t="s">
        <v>
236</v>
      </c>
      <c r="DR112" s="857"/>
      <c r="DS112" s="857"/>
      <c r="DT112" s="857"/>
      <c r="DU112" s="857"/>
      <c r="DV112" s="834" t="s">
        <v>
442</v>
      </c>
      <c r="DW112" s="834"/>
      <c r="DX112" s="834"/>
      <c r="DY112" s="834"/>
      <c r="DZ112" s="835"/>
    </row>
    <row r="113" spans="1:130" s="246" customFormat="1" ht="26.25" customHeight="1" x14ac:dyDescent="0.15">
      <c r="A113" s="961"/>
      <c r="B113" s="962"/>
      <c r="C113" s="790" t="s">
        <v>
443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
378154</v>
      </c>
      <c r="AB113" s="966"/>
      <c r="AC113" s="966"/>
      <c r="AD113" s="966"/>
      <c r="AE113" s="967"/>
      <c r="AF113" s="968">
        <v>
372092</v>
      </c>
      <c r="AG113" s="966"/>
      <c r="AH113" s="966"/>
      <c r="AI113" s="966"/>
      <c r="AJ113" s="967"/>
      <c r="AK113" s="968">
        <v>
355632</v>
      </c>
      <c r="AL113" s="966"/>
      <c r="AM113" s="966"/>
      <c r="AN113" s="966"/>
      <c r="AO113" s="967"/>
      <c r="AP113" s="969">
        <v>
3.5</v>
      </c>
      <c r="AQ113" s="970"/>
      <c r="AR113" s="970"/>
      <c r="AS113" s="970"/>
      <c r="AT113" s="971"/>
      <c r="AU113" s="979"/>
      <c r="AV113" s="980"/>
      <c r="AW113" s="980"/>
      <c r="AX113" s="980"/>
      <c r="AY113" s="980"/>
      <c r="AZ113" s="855" t="s">
        <v>
444</v>
      </c>
      <c r="BA113" s="790"/>
      <c r="BB113" s="790"/>
      <c r="BC113" s="790"/>
      <c r="BD113" s="790"/>
      <c r="BE113" s="790"/>
      <c r="BF113" s="790"/>
      <c r="BG113" s="790"/>
      <c r="BH113" s="790"/>
      <c r="BI113" s="790"/>
      <c r="BJ113" s="790"/>
      <c r="BK113" s="790"/>
      <c r="BL113" s="790"/>
      <c r="BM113" s="790"/>
      <c r="BN113" s="790"/>
      <c r="BO113" s="790"/>
      <c r="BP113" s="791"/>
      <c r="BQ113" s="856">
        <v>
2178565</v>
      </c>
      <c r="BR113" s="857"/>
      <c r="BS113" s="857"/>
      <c r="BT113" s="857"/>
      <c r="BU113" s="857"/>
      <c r="BV113" s="857">
        <v>
1931242</v>
      </c>
      <c r="BW113" s="857"/>
      <c r="BX113" s="857"/>
      <c r="BY113" s="857"/>
      <c r="BZ113" s="857"/>
      <c r="CA113" s="857">
        <v>
1703130</v>
      </c>
      <c r="CB113" s="857"/>
      <c r="CC113" s="857"/>
      <c r="CD113" s="857"/>
      <c r="CE113" s="857"/>
      <c r="CF113" s="918">
        <v>
16.8</v>
      </c>
      <c r="CG113" s="919"/>
      <c r="CH113" s="919"/>
      <c r="CI113" s="919"/>
      <c r="CJ113" s="919"/>
      <c r="CK113" s="974"/>
      <c r="CL113" s="861"/>
      <c r="CM113" s="864" t="s">
        <v>
445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
236</v>
      </c>
      <c r="DH113" s="820"/>
      <c r="DI113" s="820"/>
      <c r="DJ113" s="820"/>
      <c r="DK113" s="821"/>
      <c r="DL113" s="822" t="s">
        <v>
446</v>
      </c>
      <c r="DM113" s="820"/>
      <c r="DN113" s="820"/>
      <c r="DO113" s="820"/>
      <c r="DP113" s="821"/>
      <c r="DQ113" s="822" t="s">
        <v>
236</v>
      </c>
      <c r="DR113" s="820"/>
      <c r="DS113" s="820"/>
      <c r="DT113" s="820"/>
      <c r="DU113" s="821"/>
      <c r="DV113" s="867" t="s">
        <v>
441</v>
      </c>
      <c r="DW113" s="868"/>
      <c r="DX113" s="868"/>
      <c r="DY113" s="868"/>
      <c r="DZ113" s="869"/>
    </row>
    <row r="114" spans="1:130" s="246" customFormat="1" ht="26.25" customHeight="1" x14ac:dyDescent="0.15">
      <c r="A114" s="961"/>
      <c r="B114" s="962"/>
      <c r="C114" s="790" t="s">
        <v>
447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
177422</v>
      </c>
      <c r="AB114" s="820"/>
      <c r="AC114" s="820"/>
      <c r="AD114" s="820"/>
      <c r="AE114" s="821"/>
      <c r="AF114" s="822">
        <v>
179362</v>
      </c>
      <c r="AG114" s="820"/>
      <c r="AH114" s="820"/>
      <c r="AI114" s="820"/>
      <c r="AJ114" s="821"/>
      <c r="AK114" s="822">
        <v>
182575</v>
      </c>
      <c r="AL114" s="820"/>
      <c r="AM114" s="820"/>
      <c r="AN114" s="820"/>
      <c r="AO114" s="821"/>
      <c r="AP114" s="867">
        <v>
1.8</v>
      </c>
      <c r="AQ114" s="868"/>
      <c r="AR114" s="868"/>
      <c r="AS114" s="868"/>
      <c r="AT114" s="869"/>
      <c r="AU114" s="979"/>
      <c r="AV114" s="980"/>
      <c r="AW114" s="980"/>
      <c r="AX114" s="980"/>
      <c r="AY114" s="980"/>
      <c r="AZ114" s="855" t="s">
        <v>
448</v>
      </c>
      <c r="BA114" s="790"/>
      <c r="BB114" s="790"/>
      <c r="BC114" s="790"/>
      <c r="BD114" s="790"/>
      <c r="BE114" s="790"/>
      <c r="BF114" s="790"/>
      <c r="BG114" s="790"/>
      <c r="BH114" s="790"/>
      <c r="BI114" s="790"/>
      <c r="BJ114" s="790"/>
      <c r="BK114" s="790"/>
      <c r="BL114" s="790"/>
      <c r="BM114" s="790"/>
      <c r="BN114" s="790"/>
      <c r="BO114" s="790"/>
      <c r="BP114" s="791"/>
      <c r="BQ114" s="856">
        <v>
1159947</v>
      </c>
      <c r="BR114" s="857"/>
      <c r="BS114" s="857"/>
      <c r="BT114" s="857"/>
      <c r="BU114" s="857"/>
      <c r="BV114" s="857">
        <v>
1315538</v>
      </c>
      <c r="BW114" s="857"/>
      <c r="BX114" s="857"/>
      <c r="BY114" s="857"/>
      <c r="BZ114" s="857"/>
      <c r="CA114" s="857">
        <v>
1217242</v>
      </c>
      <c r="CB114" s="857"/>
      <c r="CC114" s="857"/>
      <c r="CD114" s="857"/>
      <c r="CE114" s="857"/>
      <c r="CF114" s="918">
        <v>
12</v>
      </c>
      <c r="CG114" s="919"/>
      <c r="CH114" s="919"/>
      <c r="CI114" s="919"/>
      <c r="CJ114" s="919"/>
      <c r="CK114" s="974"/>
      <c r="CL114" s="861"/>
      <c r="CM114" s="864" t="s">
        <v>
449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
437</v>
      </c>
      <c r="DH114" s="820"/>
      <c r="DI114" s="820"/>
      <c r="DJ114" s="820"/>
      <c r="DK114" s="821"/>
      <c r="DL114" s="822" t="s">
        <v>
437</v>
      </c>
      <c r="DM114" s="820"/>
      <c r="DN114" s="820"/>
      <c r="DO114" s="820"/>
      <c r="DP114" s="821"/>
      <c r="DQ114" s="822" t="s">
        <v>
446</v>
      </c>
      <c r="DR114" s="820"/>
      <c r="DS114" s="820"/>
      <c r="DT114" s="820"/>
      <c r="DU114" s="821"/>
      <c r="DV114" s="867" t="s">
        <v>
437</v>
      </c>
      <c r="DW114" s="868"/>
      <c r="DX114" s="868"/>
      <c r="DY114" s="868"/>
      <c r="DZ114" s="869"/>
    </row>
    <row r="115" spans="1:130" s="246" customFormat="1" ht="26.25" customHeight="1" x14ac:dyDescent="0.15">
      <c r="A115" s="961"/>
      <c r="B115" s="962"/>
      <c r="C115" s="790" t="s">
        <v>
450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
8291</v>
      </c>
      <c r="AB115" s="966"/>
      <c r="AC115" s="966"/>
      <c r="AD115" s="966"/>
      <c r="AE115" s="967"/>
      <c r="AF115" s="968">
        <v>
44116</v>
      </c>
      <c r="AG115" s="966"/>
      <c r="AH115" s="966"/>
      <c r="AI115" s="966"/>
      <c r="AJ115" s="967"/>
      <c r="AK115" s="968">
        <v>
2802</v>
      </c>
      <c r="AL115" s="966"/>
      <c r="AM115" s="966"/>
      <c r="AN115" s="966"/>
      <c r="AO115" s="967"/>
      <c r="AP115" s="969">
        <v>
0</v>
      </c>
      <c r="AQ115" s="970"/>
      <c r="AR115" s="970"/>
      <c r="AS115" s="970"/>
      <c r="AT115" s="971"/>
      <c r="AU115" s="979"/>
      <c r="AV115" s="980"/>
      <c r="AW115" s="980"/>
      <c r="AX115" s="980"/>
      <c r="AY115" s="980"/>
      <c r="AZ115" s="855" t="s">
        <v>
451</v>
      </c>
      <c r="BA115" s="790"/>
      <c r="BB115" s="790"/>
      <c r="BC115" s="790"/>
      <c r="BD115" s="790"/>
      <c r="BE115" s="790"/>
      <c r="BF115" s="790"/>
      <c r="BG115" s="790"/>
      <c r="BH115" s="790"/>
      <c r="BI115" s="790"/>
      <c r="BJ115" s="790"/>
      <c r="BK115" s="790"/>
      <c r="BL115" s="790"/>
      <c r="BM115" s="790"/>
      <c r="BN115" s="790"/>
      <c r="BO115" s="790"/>
      <c r="BP115" s="791"/>
      <c r="BQ115" s="856" t="s">
        <v>
438</v>
      </c>
      <c r="BR115" s="857"/>
      <c r="BS115" s="857"/>
      <c r="BT115" s="857"/>
      <c r="BU115" s="857"/>
      <c r="BV115" s="857" t="s">
        <v>
442</v>
      </c>
      <c r="BW115" s="857"/>
      <c r="BX115" s="857"/>
      <c r="BY115" s="857"/>
      <c r="BZ115" s="857"/>
      <c r="CA115" s="857" t="s">
        <v>
441</v>
      </c>
      <c r="CB115" s="857"/>
      <c r="CC115" s="857"/>
      <c r="CD115" s="857"/>
      <c r="CE115" s="857"/>
      <c r="CF115" s="918" t="s">
        <v>
442</v>
      </c>
      <c r="CG115" s="919"/>
      <c r="CH115" s="919"/>
      <c r="CI115" s="919"/>
      <c r="CJ115" s="919"/>
      <c r="CK115" s="974"/>
      <c r="CL115" s="861"/>
      <c r="CM115" s="855" t="s">
        <v>
452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
1518717</v>
      </c>
      <c r="DH115" s="820"/>
      <c r="DI115" s="820"/>
      <c r="DJ115" s="820"/>
      <c r="DK115" s="821"/>
      <c r="DL115" s="822">
        <v>
1191347</v>
      </c>
      <c r="DM115" s="820"/>
      <c r="DN115" s="820"/>
      <c r="DO115" s="820"/>
      <c r="DP115" s="821"/>
      <c r="DQ115" s="822">
        <v>
1064902</v>
      </c>
      <c r="DR115" s="820"/>
      <c r="DS115" s="820"/>
      <c r="DT115" s="820"/>
      <c r="DU115" s="821"/>
      <c r="DV115" s="867">
        <v>
10.5</v>
      </c>
      <c r="DW115" s="868"/>
      <c r="DX115" s="868"/>
      <c r="DY115" s="868"/>
      <c r="DZ115" s="869"/>
    </row>
    <row r="116" spans="1:130" s="246" customFormat="1" ht="26.25" customHeight="1" x14ac:dyDescent="0.15">
      <c r="A116" s="963"/>
      <c r="B116" s="964"/>
      <c r="C116" s="923" t="s">
        <v>
453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
437</v>
      </c>
      <c r="AB116" s="820"/>
      <c r="AC116" s="820"/>
      <c r="AD116" s="820"/>
      <c r="AE116" s="821"/>
      <c r="AF116" s="822" t="s">
        <v>
446</v>
      </c>
      <c r="AG116" s="820"/>
      <c r="AH116" s="820"/>
      <c r="AI116" s="820"/>
      <c r="AJ116" s="821"/>
      <c r="AK116" s="822" t="s">
        <v>
446</v>
      </c>
      <c r="AL116" s="820"/>
      <c r="AM116" s="820"/>
      <c r="AN116" s="820"/>
      <c r="AO116" s="821"/>
      <c r="AP116" s="867" t="s">
        <v>
437</v>
      </c>
      <c r="AQ116" s="868"/>
      <c r="AR116" s="868"/>
      <c r="AS116" s="868"/>
      <c r="AT116" s="869"/>
      <c r="AU116" s="979"/>
      <c r="AV116" s="980"/>
      <c r="AW116" s="980"/>
      <c r="AX116" s="980"/>
      <c r="AY116" s="980"/>
      <c r="AZ116" s="906" t="s">
        <v>
454</v>
      </c>
      <c r="BA116" s="907"/>
      <c r="BB116" s="907"/>
      <c r="BC116" s="907"/>
      <c r="BD116" s="907"/>
      <c r="BE116" s="907"/>
      <c r="BF116" s="907"/>
      <c r="BG116" s="907"/>
      <c r="BH116" s="907"/>
      <c r="BI116" s="907"/>
      <c r="BJ116" s="907"/>
      <c r="BK116" s="907"/>
      <c r="BL116" s="907"/>
      <c r="BM116" s="907"/>
      <c r="BN116" s="907"/>
      <c r="BO116" s="907"/>
      <c r="BP116" s="908"/>
      <c r="BQ116" s="856" t="s">
        <v>
437</v>
      </c>
      <c r="BR116" s="857"/>
      <c r="BS116" s="857"/>
      <c r="BT116" s="857"/>
      <c r="BU116" s="857"/>
      <c r="BV116" s="857" t="s">
        <v>
437</v>
      </c>
      <c r="BW116" s="857"/>
      <c r="BX116" s="857"/>
      <c r="BY116" s="857"/>
      <c r="BZ116" s="857"/>
      <c r="CA116" s="857" t="s">
        <v>
436</v>
      </c>
      <c r="CB116" s="857"/>
      <c r="CC116" s="857"/>
      <c r="CD116" s="857"/>
      <c r="CE116" s="857"/>
      <c r="CF116" s="918" t="s">
        <v>
455</v>
      </c>
      <c r="CG116" s="919"/>
      <c r="CH116" s="919"/>
      <c r="CI116" s="919"/>
      <c r="CJ116" s="919"/>
      <c r="CK116" s="974"/>
      <c r="CL116" s="861"/>
      <c r="CM116" s="864" t="s">
        <v>
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
4500</v>
      </c>
      <c r="DH116" s="820"/>
      <c r="DI116" s="820"/>
      <c r="DJ116" s="820"/>
      <c r="DK116" s="821"/>
      <c r="DL116" s="822" t="s">
        <v>
437</v>
      </c>
      <c r="DM116" s="820"/>
      <c r="DN116" s="820"/>
      <c r="DO116" s="820"/>
      <c r="DP116" s="821"/>
      <c r="DQ116" s="822" t="s">
        <v>
437</v>
      </c>
      <c r="DR116" s="820"/>
      <c r="DS116" s="820"/>
      <c r="DT116" s="820"/>
      <c r="DU116" s="821"/>
      <c r="DV116" s="867" t="s">
        <v>
236</v>
      </c>
      <c r="DW116" s="868"/>
      <c r="DX116" s="868"/>
      <c r="DY116" s="868"/>
      <c r="DZ116" s="869"/>
    </row>
    <row r="117" spans="1:130" s="246" customFormat="1" ht="26.25" customHeight="1" x14ac:dyDescent="0.15">
      <c r="A117" s="944" t="s">
        <v>
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
457</v>
      </c>
      <c r="Z117" s="946"/>
      <c r="AA117" s="951">
        <v>
1756741</v>
      </c>
      <c r="AB117" s="952"/>
      <c r="AC117" s="952"/>
      <c r="AD117" s="952"/>
      <c r="AE117" s="953"/>
      <c r="AF117" s="954">
        <v>
1756176</v>
      </c>
      <c r="AG117" s="952"/>
      <c r="AH117" s="952"/>
      <c r="AI117" s="952"/>
      <c r="AJ117" s="953"/>
      <c r="AK117" s="954">
        <v>
1664449</v>
      </c>
      <c r="AL117" s="952"/>
      <c r="AM117" s="952"/>
      <c r="AN117" s="952"/>
      <c r="AO117" s="953"/>
      <c r="AP117" s="955"/>
      <c r="AQ117" s="956"/>
      <c r="AR117" s="956"/>
      <c r="AS117" s="956"/>
      <c r="AT117" s="957"/>
      <c r="AU117" s="979"/>
      <c r="AV117" s="980"/>
      <c r="AW117" s="980"/>
      <c r="AX117" s="980"/>
      <c r="AY117" s="980"/>
      <c r="AZ117" s="906" t="s">
        <v>
458</v>
      </c>
      <c r="BA117" s="907"/>
      <c r="BB117" s="907"/>
      <c r="BC117" s="907"/>
      <c r="BD117" s="907"/>
      <c r="BE117" s="907"/>
      <c r="BF117" s="907"/>
      <c r="BG117" s="907"/>
      <c r="BH117" s="907"/>
      <c r="BI117" s="907"/>
      <c r="BJ117" s="907"/>
      <c r="BK117" s="907"/>
      <c r="BL117" s="907"/>
      <c r="BM117" s="907"/>
      <c r="BN117" s="907"/>
      <c r="BO117" s="907"/>
      <c r="BP117" s="908"/>
      <c r="BQ117" s="856" t="s">
        <v>
438</v>
      </c>
      <c r="BR117" s="857"/>
      <c r="BS117" s="857"/>
      <c r="BT117" s="857"/>
      <c r="BU117" s="857"/>
      <c r="BV117" s="857" t="s">
        <v>
236</v>
      </c>
      <c r="BW117" s="857"/>
      <c r="BX117" s="857"/>
      <c r="BY117" s="857"/>
      <c r="BZ117" s="857"/>
      <c r="CA117" s="857" t="s">
        <v>
438</v>
      </c>
      <c r="CB117" s="857"/>
      <c r="CC117" s="857"/>
      <c r="CD117" s="857"/>
      <c r="CE117" s="857"/>
      <c r="CF117" s="918" t="s">
        <v>
236</v>
      </c>
      <c r="CG117" s="919"/>
      <c r="CH117" s="919"/>
      <c r="CI117" s="919"/>
      <c r="CJ117" s="919"/>
      <c r="CK117" s="974"/>
      <c r="CL117" s="861"/>
      <c r="CM117" s="864" t="s">
        <v>
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
438</v>
      </c>
      <c r="DH117" s="820"/>
      <c r="DI117" s="820"/>
      <c r="DJ117" s="820"/>
      <c r="DK117" s="821"/>
      <c r="DL117" s="822" t="s">
        <v>
441</v>
      </c>
      <c r="DM117" s="820"/>
      <c r="DN117" s="820"/>
      <c r="DO117" s="820"/>
      <c r="DP117" s="821"/>
      <c r="DQ117" s="822" t="s">
        <v>
236</v>
      </c>
      <c r="DR117" s="820"/>
      <c r="DS117" s="820"/>
      <c r="DT117" s="820"/>
      <c r="DU117" s="821"/>
      <c r="DV117" s="867" t="s">
        <v>
236</v>
      </c>
      <c r="DW117" s="868"/>
      <c r="DX117" s="868"/>
      <c r="DY117" s="868"/>
      <c r="DZ117" s="869"/>
    </row>
    <row r="118" spans="1:130" s="246" customFormat="1" ht="26.25" customHeight="1" x14ac:dyDescent="0.15">
      <c r="A118" s="944" t="s">
        <v>
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
424</v>
      </c>
      <c r="AB118" s="945"/>
      <c r="AC118" s="945"/>
      <c r="AD118" s="945"/>
      <c r="AE118" s="946"/>
      <c r="AF118" s="947" t="s">
        <v>
302</v>
      </c>
      <c r="AG118" s="945"/>
      <c r="AH118" s="945"/>
      <c r="AI118" s="945"/>
      <c r="AJ118" s="946"/>
      <c r="AK118" s="947" t="s">
        <v>
301</v>
      </c>
      <c r="AL118" s="945"/>
      <c r="AM118" s="945"/>
      <c r="AN118" s="945"/>
      <c r="AO118" s="946"/>
      <c r="AP118" s="948" t="s">
        <v>
425</v>
      </c>
      <c r="AQ118" s="949"/>
      <c r="AR118" s="949"/>
      <c r="AS118" s="949"/>
      <c r="AT118" s="950"/>
      <c r="AU118" s="979"/>
      <c r="AV118" s="980"/>
      <c r="AW118" s="980"/>
      <c r="AX118" s="980"/>
      <c r="AY118" s="980"/>
      <c r="AZ118" s="922" t="s">
        <v>
460</v>
      </c>
      <c r="BA118" s="923"/>
      <c r="BB118" s="923"/>
      <c r="BC118" s="923"/>
      <c r="BD118" s="923"/>
      <c r="BE118" s="923"/>
      <c r="BF118" s="923"/>
      <c r="BG118" s="923"/>
      <c r="BH118" s="923"/>
      <c r="BI118" s="923"/>
      <c r="BJ118" s="923"/>
      <c r="BK118" s="923"/>
      <c r="BL118" s="923"/>
      <c r="BM118" s="923"/>
      <c r="BN118" s="923"/>
      <c r="BO118" s="923"/>
      <c r="BP118" s="924"/>
      <c r="BQ118" s="925" t="s">
        <v>
236</v>
      </c>
      <c r="BR118" s="888"/>
      <c r="BS118" s="888"/>
      <c r="BT118" s="888"/>
      <c r="BU118" s="888"/>
      <c r="BV118" s="888" t="s">
        <v>
236</v>
      </c>
      <c r="BW118" s="888"/>
      <c r="BX118" s="888"/>
      <c r="BY118" s="888"/>
      <c r="BZ118" s="888"/>
      <c r="CA118" s="888" t="s">
        <v>
437</v>
      </c>
      <c r="CB118" s="888"/>
      <c r="CC118" s="888"/>
      <c r="CD118" s="888"/>
      <c r="CE118" s="888"/>
      <c r="CF118" s="918" t="s">
        <v>
236</v>
      </c>
      <c r="CG118" s="919"/>
      <c r="CH118" s="919"/>
      <c r="CI118" s="919"/>
      <c r="CJ118" s="919"/>
      <c r="CK118" s="974"/>
      <c r="CL118" s="861"/>
      <c r="CM118" s="864" t="s">
        <v>
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
441</v>
      </c>
      <c r="DH118" s="820"/>
      <c r="DI118" s="820"/>
      <c r="DJ118" s="820"/>
      <c r="DK118" s="821"/>
      <c r="DL118" s="822" t="s">
        <v>
437</v>
      </c>
      <c r="DM118" s="820"/>
      <c r="DN118" s="820"/>
      <c r="DO118" s="820"/>
      <c r="DP118" s="821"/>
      <c r="DQ118" s="822" t="s">
        <v>
236</v>
      </c>
      <c r="DR118" s="820"/>
      <c r="DS118" s="820"/>
      <c r="DT118" s="820"/>
      <c r="DU118" s="821"/>
      <c r="DV118" s="867" t="s">
        <v>
455</v>
      </c>
      <c r="DW118" s="868"/>
      <c r="DX118" s="868"/>
      <c r="DY118" s="868"/>
      <c r="DZ118" s="869"/>
    </row>
    <row r="119" spans="1:130" s="246" customFormat="1" ht="26.25" customHeight="1" x14ac:dyDescent="0.15">
      <c r="A119" s="858" t="s">
        <v>
429</v>
      </c>
      <c r="B119" s="859"/>
      <c r="C119" s="934" t="s">
        <v>
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
236</v>
      </c>
      <c r="AB119" s="938"/>
      <c r="AC119" s="938"/>
      <c r="AD119" s="938"/>
      <c r="AE119" s="939"/>
      <c r="AF119" s="940" t="s">
        <v>
236</v>
      </c>
      <c r="AG119" s="938"/>
      <c r="AH119" s="938"/>
      <c r="AI119" s="938"/>
      <c r="AJ119" s="939"/>
      <c r="AK119" s="940" t="s">
        <v>
236</v>
      </c>
      <c r="AL119" s="938"/>
      <c r="AM119" s="938"/>
      <c r="AN119" s="938"/>
      <c r="AO119" s="939"/>
      <c r="AP119" s="941" t="s">
        <v>
438</v>
      </c>
      <c r="AQ119" s="942"/>
      <c r="AR119" s="942"/>
      <c r="AS119" s="942"/>
      <c r="AT119" s="943"/>
      <c r="AU119" s="981"/>
      <c r="AV119" s="982"/>
      <c r="AW119" s="982"/>
      <c r="AX119" s="982"/>
      <c r="AY119" s="982"/>
      <c r="AZ119" s="277" t="s">
        <v>
185</v>
      </c>
      <c r="BA119" s="277"/>
      <c r="BB119" s="277"/>
      <c r="BC119" s="277"/>
      <c r="BD119" s="277"/>
      <c r="BE119" s="277"/>
      <c r="BF119" s="277"/>
      <c r="BG119" s="277"/>
      <c r="BH119" s="277"/>
      <c r="BI119" s="277"/>
      <c r="BJ119" s="277"/>
      <c r="BK119" s="277"/>
      <c r="BL119" s="277"/>
      <c r="BM119" s="277"/>
      <c r="BN119" s="277"/>
      <c r="BO119" s="920" t="s">
        <v>
462</v>
      </c>
      <c r="BP119" s="921"/>
      <c r="BQ119" s="925">
        <v>
19086227</v>
      </c>
      <c r="BR119" s="888"/>
      <c r="BS119" s="888"/>
      <c r="BT119" s="888"/>
      <c r="BU119" s="888"/>
      <c r="BV119" s="888">
        <v>
18162287</v>
      </c>
      <c r="BW119" s="888"/>
      <c r="BX119" s="888"/>
      <c r="BY119" s="888"/>
      <c r="BZ119" s="888"/>
      <c r="CA119" s="888">
        <v>
17766365</v>
      </c>
      <c r="CB119" s="888"/>
      <c r="CC119" s="888"/>
      <c r="CD119" s="888"/>
      <c r="CE119" s="888"/>
      <c r="CF119" s="786"/>
      <c r="CG119" s="787"/>
      <c r="CH119" s="787"/>
      <c r="CI119" s="787"/>
      <c r="CJ119" s="877"/>
      <c r="CK119" s="975"/>
      <c r="CL119" s="863"/>
      <c r="CM119" s="881" t="s">
        <v>
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
442</v>
      </c>
      <c r="DH119" s="803"/>
      <c r="DI119" s="803"/>
      <c r="DJ119" s="803"/>
      <c r="DK119" s="804"/>
      <c r="DL119" s="805" t="s">
        <v>
438</v>
      </c>
      <c r="DM119" s="803"/>
      <c r="DN119" s="803"/>
      <c r="DO119" s="803"/>
      <c r="DP119" s="804"/>
      <c r="DQ119" s="805" t="s">
        <v>
464</v>
      </c>
      <c r="DR119" s="803"/>
      <c r="DS119" s="803"/>
      <c r="DT119" s="803"/>
      <c r="DU119" s="804"/>
      <c r="DV119" s="891" t="s">
        <v>
236</v>
      </c>
      <c r="DW119" s="892"/>
      <c r="DX119" s="892"/>
      <c r="DY119" s="892"/>
      <c r="DZ119" s="893"/>
    </row>
    <row r="120" spans="1:130" s="246" customFormat="1" ht="26.25" customHeight="1" x14ac:dyDescent="0.15">
      <c r="A120" s="860"/>
      <c r="B120" s="861"/>
      <c r="C120" s="864" t="s">
        <v>
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
441</v>
      </c>
      <c r="AB120" s="820"/>
      <c r="AC120" s="820"/>
      <c r="AD120" s="820"/>
      <c r="AE120" s="821"/>
      <c r="AF120" s="822" t="s">
        <v>
236</v>
      </c>
      <c r="AG120" s="820"/>
      <c r="AH120" s="820"/>
      <c r="AI120" s="820"/>
      <c r="AJ120" s="821"/>
      <c r="AK120" s="822" t="s">
        <v>
465</v>
      </c>
      <c r="AL120" s="820"/>
      <c r="AM120" s="820"/>
      <c r="AN120" s="820"/>
      <c r="AO120" s="821"/>
      <c r="AP120" s="867" t="s">
        <v>
455</v>
      </c>
      <c r="AQ120" s="868"/>
      <c r="AR120" s="868"/>
      <c r="AS120" s="868"/>
      <c r="AT120" s="869"/>
      <c r="AU120" s="926" t="s">
        <v>
466</v>
      </c>
      <c r="AV120" s="927"/>
      <c r="AW120" s="927"/>
      <c r="AX120" s="927"/>
      <c r="AY120" s="928"/>
      <c r="AZ120" s="903" t="s">
        <v>
467</v>
      </c>
      <c r="BA120" s="848"/>
      <c r="BB120" s="848"/>
      <c r="BC120" s="848"/>
      <c r="BD120" s="848"/>
      <c r="BE120" s="848"/>
      <c r="BF120" s="848"/>
      <c r="BG120" s="848"/>
      <c r="BH120" s="848"/>
      <c r="BI120" s="848"/>
      <c r="BJ120" s="848"/>
      <c r="BK120" s="848"/>
      <c r="BL120" s="848"/>
      <c r="BM120" s="848"/>
      <c r="BN120" s="848"/>
      <c r="BO120" s="848"/>
      <c r="BP120" s="849"/>
      <c r="BQ120" s="904">
        <v>
4095135</v>
      </c>
      <c r="BR120" s="885"/>
      <c r="BS120" s="885"/>
      <c r="BT120" s="885"/>
      <c r="BU120" s="885"/>
      <c r="BV120" s="885">
        <v>
2780250</v>
      </c>
      <c r="BW120" s="885"/>
      <c r="BX120" s="885"/>
      <c r="BY120" s="885"/>
      <c r="BZ120" s="885"/>
      <c r="CA120" s="885">
        <v>
2635508</v>
      </c>
      <c r="CB120" s="885"/>
      <c r="CC120" s="885"/>
      <c r="CD120" s="885"/>
      <c r="CE120" s="885"/>
      <c r="CF120" s="909">
        <v>
26</v>
      </c>
      <c r="CG120" s="910"/>
      <c r="CH120" s="910"/>
      <c r="CI120" s="910"/>
      <c r="CJ120" s="910"/>
      <c r="CK120" s="911" t="s">
        <v>
468</v>
      </c>
      <c r="CL120" s="895"/>
      <c r="CM120" s="895"/>
      <c r="CN120" s="895"/>
      <c r="CO120" s="896"/>
      <c r="CP120" s="915" t="s">
        <v>
469</v>
      </c>
      <c r="CQ120" s="916"/>
      <c r="CR120" s="916"/>
      <c r="CS120" s="916"/>
      <c r="CT120" s="916"/>
      <c r="CU120" s="916"/>
      <c r="CV120" s="916"/>
      <c r="CW120" s="916"/>
      <c r="CX120" s="916"/>
      <c r="CY120" s="916"/>
      <c r="CZ120" s="916"/>
      <c r="DA120" s="916"/>
      <c r="DB120" s="916"/>
      <c r="DC120" s="916"/>
      <c r="DD120" s="916"/>
      <c r="DE120" s="916"/>
      <c r="DF120" s="917"/>
      <c r="DG120" s="904">
        <v>
3403796</v>
      </c>
      <c r="DH120" s="885"/>
      <c r="DI120" s="885"/>
      <c r="DJ120" s="885"/>
      <c r="DK120" s="885"/>
      <c r="DL120" s="885">
        <v>
3379749</v>
      </c>
      <c r="DM120" s="885"/>
      <c r="DN120" s="885"/>
      <c r="DO120" s="885"/>
      <c r="DP120" s="885"/>
      <c r="DQ120" s="885">
        <v>
3320105</v>
      </c>
      <c r="DR120" s="885"/>
      <c r="DS120" s="885"/>
      <c r="DT120" s="885"/>
      <c r="DU120" s="885"/>
      <c r="DV120" s="886">
        <v>
32.799999999999997</v>
      </c>
      <c r="DW120" s="886"/>
      <c r="DX120" s="886"/>
      <c r="DY120" s="886"/>
      <c r="DZ120" s="887"/>
    </row>
    <row r="121" spans="1:130" s="246" customFormat="1" ht="26.25" customHeight="1" x14ac:dyDescent="0.15">
      <c r="A121" s="860"/>
      <c r="B121" s="861"/>
      <c r="C121" s="906" t="s">
        <v>
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
464</v>
      </c>
      <c r="AB121" s="820"/>
      <c r="AC121" s="820"/>
      <c r="AD121" s="820"/>
      <c r="AE121" s="821"/>
      <c r="AF121" s="822" t="s">
        <v>
437</v>
      </c>
      <c r="AG121" s="820"/>
      <c r="AH121" s="820"/>
      <c r="AI121" s="820"/>
      <c r="AJ121" s="821"/>
      <c r="AK121" s="822" t="s">
        <v>
236</v>
      </c>
      <c r="AL121" s="820"/>
      <c r="AM121" s="820"/>
      <c r="AN121" s="820"/>
      <c r="AO121" s="821"/>
      <c r="AP121" s="867" t="s">
        <v>
437</v>
      </c>
      <c r="AQ121" s="868"/>
      <c r="AR121" s="868"/>
      <c r="AS121" s="868"/>
      <c r="AT121" s="869"/>
      <c r="AU121" s="929"/>
      <c r="AV121" s="930"/>
      <c r="AW121" s="930"/>
      <c r="AX121" s="930"/>
      <c r="AY121" s="931"/>
      <c r="AZ121" s="855" t="s">
        <v>
471</v>
      </c>
      <c r="BA121" s="790"/>
      <c r="BB121" s="790"/>
      <c r="BC121" s="790"/>
      <c r="BD121" s="790"/>
      <c r="BE121" s="790"/>
      <c r="BF121" s="790"/>
      <c r="BG121" s="790"/>
      <c r="BH121" s="790"/>
      <c r="BI121" s="790"/>
      <c r="BJ121" s="790"/>
      <c r="BK121" s="790"/>
      <c r="BL121" s="790"/>
      <c r="BM121" s="790"/>
      <c r="BN121" s="790"/>
      <c r="BO121" s="790"/>
      <c r="BP121" s="791"/>
      <c r="BQ121" s="856">
        <v>
5350127</v>
      </c>
      <c r="BR121" s="857"/>
      <c r="BS121" s="857"/>
      <c r="BT121" s="857"/>
      <c r="BU121" s="857"/>
      <c r="BV121" s="857">
        <v>
5138782</v>
      </c>
      <c r="BW121" s="857"/>
      <c r="BX121" s="857"/>
      <c r="BY121" s="857"/>
      <c r="BZ121" s="857"/>
      <c r="CA121" s="857">
        <v>
4918968</v>
      </c>
      <c r="CB121" s="857"/>
      <c r="CC121" s="857"/>
      <c r="CD121" s="857"/>
      <c r="CE121" s="857"/>
      <c r="CF121" s="918">
        <v>
48.6</v>
      </c>
      <c r="CG121" s="919"/>
      <c r="CH121" s="919"/>
      <c r="CI121" s="919"/>
      <c r="CJ121" s="919"/>
      <c r="CK121" s="912"/>
      <c r="CL121" s="898"/>
      <c r="CM121" s="898"/>
      <c r="CN121" s="898"/>
      <c r="CO121" s="899"/>
      <c r="CP121" s="878" t="s">
        <v>
472</v>
      </c>
      <c r="CQ121" s="879"/>
      <c r="CR121" s="879"/>
      <c r="CS121" s="879"/>
      <c r="CT121" s="879"/>
      <c r="CU121" s="879"/>
      <c r="CV121" s="879"/>
      <c r="CW121" s="879"/>
      <c r="CX121" s="879"/>
      <c r="CY121" s="879"/>
      <c r="CZ121" s="879"/>
      <c r="DA121" s="879"/>
      <c r="DB121" s="879"/>
      <c r="DC121" s="879"/>
      <c r="DD121" s="879"/>
      <c r="DE121" s="879"/>
      <c r="DF121" s="880"/>
      <c r="DG121" s="856">
        <v>
12329</v>
      </c>
      <c r="DH121" s="857"/>
      <c r="DI121" s="857"/>
      <c r="DJ121" s="857"/>
      <c r="DK121" s="857"/>
      <c r="DL121" s="857">
        <v>
16921</v>
      </c>
      <c r="DM121" s="857"/>
      <c r="DN121" s="857"/>
      <c r="DO121" s="857"/>
      <c r="DP121" s="857"/>
      <c r="DQ121" s="857">
        <v>
15516</v>
      </c>
      <c r="DR121" s="857"/>
      <c r="DS121" s="857"/>
      <c r="DT121" s="857"/>
      <c r="DU121" s="857"/>
      <c r="DV121" s="834">
        <v>
0.2</v>
      </c>
      <c r="DW121" s="834"/>
      <c r="DX121" s="834"/>
      <c r="DY121" s="834"/>
      <c r="DZ121" s="835"/>
    </row>
    <row r="122" spans="1:130" s="246" customFormat="1" ht="26.25" customHeight="1" x14ac:dyDescent="0.15">
      <c r="A122" s="860"/>
      <c r="B122" s="861"/>
      <c r="C122" s="864" t="s">
        <v>
449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
455</v>
      </c>
      <c r="AB122" s="820"/>
      <c r="AC122" s="820"/>
      <c r="AD122" s="820"/>
      <c r="AE122" s="821"/>
      <c r="AF122" s="822" t="s">
        <v>
455</v>
      </c>
      <c r="AG122" s="820"/>
      <c r="AH122" s="820"/>
      <c r="AI122" s="820"/>
      <c r="AJ122" s="821"/>
      <c r="AK122" s="822" t="s">
        <v>
437</v>
      </c>
      <c r="AL122" s="820"/>
      <c r="AM122" s="820"/>
      <c r="AN122" s="820"/>
      <c r="AO122" s="821"/>
      <c r="AP122" s="867" t="s">
        <v>
465</v>
      </c>
      <c r="AQ122" s="868"/>
      <c r="AR122" s="868"/>
      <c r="AS122" s="868"/>
      <c r="AT122" s="869"/>
      <c r="AU122" s="929"/>
      <c r="AV122" s="930"/>
      <c r="AW122" s="930"/>
      <c r="AX122" s="930"/>
      <c r="AY122" s="931"/>
      <c r="AZ122" s="922" t="s">
        <v>
473</v>
      </c>
      <c r="BA122" s="923"/>
      <c r="BB122" s="923"/>
      <c r="BC122" s="923"/>
      <c r="BD122" s="923"/>
      <c r="BE122" s="923"/>
      <c r="BF122" s="923"/>
      <c r="BG122" s="923"/>
      <c r="BH122" s="923"/>
      <c r="BI122" s="923"/>
      <c r="BJ122" s="923"/>
      <c r="BK122" s="923"/>
      <c r="BL122" s="923"/>
      <c r="BM122" s="923"/>
      <c r="BN122" s="923"/>
      <c r="BO122" s="923"/>
      <c r="BP122" s="924"/>
      <c r="BQ122" s="925">
        <v>
10485560</v>
      </c>
      <c r="BR122" s="888"/>
      <c r="BS122" s="888"/>
      <c r="BT122" s="888"/>
      <c r="BU122" s="888"/>
      <c r="BV122" s="888">
        <v>
9698065</v>
      </c>
      <c r="BW122" s="888"/>
      <c r="BX122" s="888"/>
      <c r="BY122" s="888"/>
      <c r="BZ122" s="888"/>
      <c r="CA122" s="888">
        <v>
9427493</v>
      </c>
      <c r="CB122" s="888"/>
      <c r="CC122" s="888"/>
      <c r="CD122" s="888"/>
      <c r="CE122" s="888"/>
      <c r="CF122" s="889">
        <v>
93.1</v>
      </c>
      <c r="CG122" s="890"/>
      <c r="CH122" s="890"/>
      <c r="CI122" s="890"/>
      <c r="CJ122" s="890"/>
      <c r="CK122" s="912"/>
      <c r="CL122" s="898"/>
      <c r="CM122" s="898"/>
      <c r="CN122" s="898"/>
      <c r="CO122" s="899"/>
      <c r="CP122" s="878" t="s">
        <v>
474</v>
      </c>
      <c r="CQ122" s="879"/>
      <c r="CR122" s="879"/>
      <c r="CS122" s="879"/>
      <c r="CT122" s="879"/>
      <c r="CU122" s="879"/>
      <c r="CV122" s="879"/>
      <c r="CW122" s="879"/>
      <c r="CX122" s="879"/>
      <c r="CY122" s="879"/>
      <c r="CZ122" s="879"/>
      <c r="DA122" s="879"/>
      <c r="DB122" s="879"/>
      <c r="DC122" s="879"/>
      <c r="DD122" s="879"/>
      <c r="DE122" s="879"/>
      <c r="DF122" s="880"/>
      <c r="DG122" s="856" t="s">
        <v>
437</v>
      </c>
      <c r="DH122" s="857"/>
      <c r="DI122" s="857"/>
      <c r="DJ122" s="857"/>
      <c r="DK122" s="857"/>
      <c r="DL122" s="857" t="s">
        <v>
236</v>
      </c>
      <c r="DM122" s="857"/>
      <c r="DN122" s="857"/>
      <c r="DO122" s="857"/>
      <c r="DP122" s="857"/>
      <c r="DQ122" s="857" t="s">
        <v>
441</v>
      </c>
      <c r="DR122" s="857"/>
      <c r="DS122" s="857"/>
      <c r="DT122" s="857"/>
      <c r="DU122" s="857"/>
      <c r="DV122" s="834" t="s">
        <v>
236</v>
      </c>
      <c r="DW122" s="834"/>
      <c r="DX122" s="834"/>
      <c r="DY122" s="834"/>
      <c r="DZ122" s="835"/>
    </row>
    <row r="123" spans="1:130" s="246" customFormat="1" ht="26.25" customHeight="1" x14ac:dyDescent="0.15">
      <c r="A123" s="860"/>
      <c r="B123" s="861"/>
      <c r="C123" s="864" t="s">
        <v>
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
464</v>
      </c>
      <c r="AB123" s="820"/>
      <c r="AC123" s="820"/>
      <c r="AD123" s="820"/>
      <c r="AE123" s="821"/>
      <c r="AF123" s="822" t="s">
        <v>
236</v>
      </c>
      <c r="AG123" s="820"/>
      <c r="AH123" s="820"/>
      <c r="AI123" s="820"/>
      <c r="AJ123" s="821"/>
      <c r="AK123" s="822" t="s">
        <v>
442</v>
      </c>
      <c r="AL123" s="820"/>
      <c r="AM123" s="820"/>
      <c r="AN123" s="820"/>
      <c r="AO123" s="821"/>
      <c r="AP123" s="867" t="s">
        <v>
465</v>
      </c>
      <c r="AQ123" s="868"/>
      <c r="AR123" s="868"/>
      <c r="AS123" s="868"/>
      <c r="AT123" s="869"/>
      <c r="AU123" s="932"/>
      <c r="AV123" s="933"/>
      <c r="AW123" s="933"/>
      <c r="AX123" s="933"/>
      <c r="AY123" s="933"/>
      <c r="AZ123" s="277" t="s">
        <v>
185</v>
      </c>
      <c r="BA123" s="277"/>
      <c r="BB123" s="277"/>
      <c r="BC123" s="277"/>
      <c r="BD123" s="277"/>
      <c r="BE123" s="277"/>
      <c r="BF123" s="277"/>
      <c r="BG123" s="277"/>
      <c r="BH123" s="277"/>
      <c r="BI123" s="277"/>
      <c r="BJ123" s="277"/>
      <c r="BK123" s="277"/>
      <c r="BL123" s="277"/>
      <c r="BM123" s="277"/>
      <c r="BN123" s="277"/>
      <c r="BO123" s="920" t="s">
        <v>
475</v>
      </c>
      <c r="BP123" s="921"/>
      <c r="BQ123" s="875">
        <v>
19930822</v>
      </c>
      <c r="BR123" s="876"/>
      <c r="BS123" s="876"/>
      <c r="BT123" s="876"/>
      <c r="BU123" s="876"/>
      <c r="BV123" s="876">
        <v>
17617097</v>
      </c>
      <c r="BW123" s="876"/>
      <c r="BX123" s="876"/>
      <c r="BY123" s="876"/>
      <c r="BZ123" s="876"/>
      <c r="CA123" s="876">
        <v>
16981969</v>
      </c>
      <c r="CB123" s="876"/>
      <c r="CC123" s="876"/>
      <c r="CD123" s="876"/>
      <c r="CE123" s="876"/>
      <c r="CF123" s="786"/>
      <c r="CG123" s="787"/>
      <c r="CH123" s="787"/>
      <c r="CI123" s="787"/>
      <c r="CJ123" s="877"/>
      <c r="CK123" s="912"/>
      <c r="CL123" s="898"/>
      <c r="CM123" s="898"/>
      <c r="CN123" s="898"/>
      <c r="CO123" s="899"/>
      <c r="CP123" s="878" t="s">
        <v>
476</v>
      </c>
      <c r="CQ123" s="879"/>
      <c r="CR123" s="879"/>
      <c r="CS123" s="879"/>
      <c r="CT123" s="879"/>
      <c r="CU123" s="879"/>
      <c r="CV123" s="879"/>
      <c r="CW123" s="879"/>
      <c r="CX123" s="879"/>
      <c r="CY123" s="879"/>
      <c r="CZ123" s="879"/>
      <c r="DA123" s="879"/>
      <c r="DB123" s="879"/>
      <c r="DC123" s="879"/>
      <c r="DD123" s="879"/>
      <c r="DE123" s="879"/>
      <c r="DF123" s="880"/>
      <c r="DG123" s="819" t="s">
        <v>
438</v>
      </c>
      <c r="DH123" s="820"/>
      <c r="DI123" s="820"/>
      <c r="DJ123" s="820"/>
      <c r="DK123" s="821"/>
      <c r="DL123" s="822" t="s">
        <v>
464</v>
      </c>
      <c r="DM123" s="820"/>
      <c r="DN123" s="820"/>
      <c r="DO123" s="820"/>
      <c r="DP123" s="821"/>
      <c r="DQ123" s="822" t="s">
        <v>
437</v>
      </c>
      <c r="DR123" s="820"/>
      <c r="DS123" s="820"/>
      <c r="DT123" s="820"/>
      <c r="DU123" s="821"/>
      <c r="DV123" s="867" t="s">
        <v>
442</v>
      </c>
      <c r="DW123" s="868"/>
      <c r="DX123" s="868"/>
      <c r="DY123" s="868"/>
      <c r="DZ123" s="869"/>
    </row>
    <row r="124" spans="1:130" s="246" customFormat="1" ht="26.25" customHeight="1" thickBot="1" x14ac:dyDescent="0.2">
      <c r="A124" s="860"/>
      <c r="B124" s="861"/>
      <c r="C124" s="864" t="s">
        <v>
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
455</v>
      </c>
      <c r="AB124" s="820"/>
      <c r="AC124" s="820"/>
      <c r="AD124" s="820"/>
      <c r="AE124" s="821"/>
      <c r="AF124" s="822" t="s">
        <v>
442</v>
      </c>
      <c r="AG124" s="820"/>
      <c r="AH124" s="820"/>
      <c r="AI124" s="820"/>
      <c r="AJ124" s="821"/>
      <c r="AK124" s="822" t="s">
        <v>
236</v>
      </c>
      <c r="AL124" s="820"/>
      <c r="AM124" s="820"/>
      <c r="AN124" s="820"/>
      <c r="AO124" s="821"/>
      <c r="AP124" s="867" t="s">
        <v>
464</v>
      </c>
      <c r="AQ124" s="868"/>
      <c r="AR124" s="868"/>
      <c r="AS124" s="868"/>
      <c r="AT124" s="869"/>
      <c r="AU124" s="870" t="s">
        <v>
477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
441</v>
      </c>
      <c r="BR124" s="874"/>
      <c r="BS124" s="874"/>
      <c r="BT124" s="874"/>
      <c r="BU124" s="874"/>
      <c r="BV124" s="874">
        <v>
5.3</v>
      </c>
      <c r="BW124" s="874"/>
      <c r="BX124" s="874"/>
      <c r="BY124" s="874"/>
      <c r="BZ124" s="874"/>
      <c r="CA124" s="874">
        <v>
7.7</v>
      </c>
      <c r="CB124" s="874"/>
      <c r="CC124" s="874"/>
      <c r="CD124" s="874"/>
      <c r="CE124" s="874"/>
      <c r="CF124" s="764"/>
      <c r="CG124" s="765"/>
      <c r="CH124" s="765"/>
      <c r="CI124" s="765"/>
      <c r="CJ124" s="905"/>
      <c r="CK124" s="913"/>
      <c r="CL124" s="913"/>
      <c r="CM124" s="913"/>
      <c r="CN124" s="913"/>
      <c r="CO124" s="914"/>
      <c r="CP124" s="878" t="s">
        <v>
478</v>
      </c>
      <c r="CQ124" s="879"/>
      <c r="CR124" s="879"/>
      <c r="CS124" s="879"/>
      <c r="CT124" s="879"/>
      <c r="CU124" s="879"/>
      <c r="CV124" s="879"/>
      <c r="CW124" s="879"/>
      <c r="CX124" s="879"/>
      <c r="CY124" s="879"/>
      <c r="CZ124" s="879"/>
      <c r="DA124" s="879"/>
      <c r="DB124" s="879"/>
      <c r="DC124" s="879"/>
      <c r="DD124" s="879"/>
      <c r="DE124" s="879"/>
      <c r="DF124" s="880"/>
      <c r="DG124" s="802" t="s">
        <v>
236</v>
      </c>
      <c r="DH124" s="803"/>
      <c r="DI124" s="803"/>
      <c r="DJ124" s="803"/>
      <c r="DK124" s="804"/>
      <c r="DL124" s="805" t="s">
        <v>
441</v>
      </c>
      <c r="DM124" s="803"/>
      <c r="DN124" s="803"/>
      <c r="DO124" s="803"/>
      <c r="DP124" s="804"/>
      <c r="DQ124" s="805" t="s">
        <v>
464</v>
      </c>
      <c r="DR124" s="803"/>
      <c r="DS124" s="803"/>
      <c r="DT124" s="803"/>
      <c r="DU124" s="804"/>
      <c r="DV124" s="891" t="s">
        <v>
438</v>
      </c>
      <c r="DW124" s="892"/>
      <c r="DX124" s="892"/>
      <c r="DY124" s="892"/>
      <c r="DZ124" s="893"/>
    </row>
    <row r="125" spans="1:130" s="246" customFormat="1" ht="26.25" customHeight="1" x14ac:dyDescent="0.15">
      <c r="A125" s="860"/>
      <c r="B125" s="861"/>
      <c r="C125" s="864" t="s">
        <v>
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
437</v>
      </c>
      <c r="AB125" s="820"/>
      <c r="AC125" s="820"/>
      <c r="AD125" s="820"/>
      <c r="AE125" s="821"/>
      <c r="AF125" s="822" t="s">
        <v>
441</v>
      </c>
      <c r="AG125" s="820"/>
      <c r="AH125" s="820"/>
      <c r="AI125" s="820"/>
      <c r="AJ125" s="821"/>
      <c r="AK125" s="822" t="s">
        <v>
236</v>
      </c>
      <c r="AL125" s="820"/>
      <c r="AM125" s="820"/>
      <c r="AN125" s="820"/>
      <c r="AO125" s="821"/>
      <c r="AP125" s="867" t="s">
        <v>
441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
479</v>
      </c>
      <c r="CL125" s="895"/>
      <c r="CM125" s="895"/>
      <c r="CN125" s="895"/>
      <c r="CO125" s="896"/>
      <c r="CP125" s="903" t="s">
        <v>
480</v>
      </c>
      <c r="CQ125" s="848"/>
      <c r="CR125" s="848"/>
      <c r="CS125" s="848"/>
      <c r="CT125" s="848"/>
      <c r="CU125" s="848"/>
      <c r="CV125" s="848"/>
      <c r="CW125" s="848"/>
      <c r="CX125" s="848"/>
      <c r="CY125" s="848"/>
      <c r="CZ125" s="848"/>
      <c r="DA125" s="848"/>
      <c r="DB125" s="848"/>
      <c r="DC125" s="848"/>
      <c r="DD125" s="848"/>
      <c r="DE125" s="848"/>
      <c r="DF125" s="849"/>
      <c r="DG125" s="904" t="s">
        <v>
236</v>
      </c>
      <c r="DH125" s="885"/>
      <c r="DI125" s="885"/>
      <c r="DJ125" s="885"/>
      <c r="DK125" s="885"/>
      <c r="DL125" s="885" t="s">
        <v>
436</v>
      </c>
      <c r="DM125" s="885"/>
      <c r="DN125" s="885"/>
      <c r="DO125" s="885"/>
      <c r="DP125" s="885"/>
      <c r="DQ125" s="885" t="s">
        <v>
441</v>
      </c>
      <c r="DR125" s="885"/>
      <c r="DS125" s="885"/>
      <c r="DT125" s="885"/>
      <c r="DU125" s="885"/>
      <c r="DV125" s="886" t="s">
        <v>
437</v>
      </c>
      <c r="DW125" s="886"/>
      <c r="DX125" s="886"/>
      <c r="DY125" s="886"/>
      <c r="DZ125" s="887"/>
    </row>
    <row r="126" spans="1:130" s="246" customFormat="1" ht="26.25" customHeight="1" thickBot="1" x14ac:dyDescent="0.2">
      <c r="A126" s="860"/>
      <c r="B126" s="861"/>
      <c r="C126" s="864" t="s">
        <v>
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
6390</v>
      </c>
      <c r="AB126" s="820"/>
      <c r="AC126" s="820"/>
      <c r="AD126" s="820"/>
      <c r="AE126" s="821"/>
      <c r="AF126" s="822">
        <v>
42512</v>
      </c>
      <c r="AG126" s="820"/>
      <c r="AH126" s="820"/>
      <c r="AI126" s="820"/>
      <c r="AJ126" s="821"/>
      <c r="AK126" s="822">
        <v>
1651</v>
      </c>
      <c r="AL126" s="820"/>
      <c r="AM126" s="820"/>
      <c r="AN126" s="820"/>
      <c r="AO126" s="821"/>
      <c r="AP126" s="867">
        <v>
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
481</v>
      </c>
      <c r="CQ126" s="790"/>
      <c r="CR126" s="790"/>
      <c r="CS126" s="790"/>
      <c r="CT126" s="790"/>
      <c r="CU126" s="790"/>
      <c r="CV126" s="790"/>
      <c r="CW126" s="790"/>
      <c r="CX126" s="790"/>
      <c r="CY126" s="790"/>
      <c r="CZ126" s="790"/>
      <c r="DA126" s="790"/>
      <c r="DB126" s="790"/>
      <c r="DC126" s="790"/>
      <c r="DD126" s="790"/>
      <c r="DE126" s="790"/>
      <c r="DF126" s="791"/>
      <c r="DG126" s="856" t="s">
        <v>
464</v>
      </c>
      <c r="DH126" s="857"/>
      <c r="DI126" s="857"/>
      <c r="DJ126" s="857"/>
      <c r="DK126" s="857"/>
      <c r="DL126" s="857" t="s">
        <v>
437</v>
      </c>
      <c r="DM126" s="857"/>
      <c r="DN126" s="857"/>
      <c r="DO126" s="857"/>
      <c r="DP126" s="857"/>
      <c r="DQ126" s="857" t="s">
        <v>
437</v>
      </c>
      <c r="DR126" s="857"/>
      <c r="DS126" s="857"/>
      <c r="DT126" s="857"/>
      <c r="DU126" s="857"/>
      <c r="DV126" s="834" t="s">
        <v>
441</v>
      </c>
      <c r="DW126" s="834"/>
      <c r="DX126" s="834"/>
      <c r="DY126" s="834"/>
      <c r="DZ126" s="835"/>
    </row>
    <row r="127" spans="1:130" s="246" customFormat="1" ht="26.25" customHeight="1" x14ac:dyDescent="0.15">
      <c r="A127" s="862"/>
      <c r="B127" s="863"/>
      <c r="C127" s="881" t="s">
        <v>
482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
1901</v>
      </c>
      <c r="AB127" s="820"/>
      <c r="AC127" s="820"/>
      <c r="AD127" s="820"/>
      <c r="AE127" s="821"/>
      <c r="AF127" s="822">
        <v>
1604</v>
      </c>
      <c r="AG127" s="820"/>
      <c r="AH127" s="820"/>
      <c r="AI127" s="820"/>
      <c r="AJ127" s="821"/>
      <c r="AK127" s="822">
        <v>
1151</v>
      </c>
      <c r="AL127" s="820"/>
      <c r="AM127" s="820"/>
      <c r="AN127" s="820"/>
      <c r="AO127" s="821"/>
      <c r="AP127" s="867">
        <v>
0</v>
      </c>
      <c r="AQ127" s="868"/>
      <c r="AR127" s="868"/>
      <c r="AS127" s="868"/>
      <c r="AT127" s="869"/>
      <c r="AU127" s="282"/>
      <c r="AV127" s="282"/>
      <c r="AW127" s="282"/>
      <c r="AX127" s="884" t="s">
        <v>
483</v>
      </c>
      <c r="AY127" s="852"/>
      <c r="AZ127" s="852"/>
      <c r="BA127" s="852"/>
      <c r="BB127" s="852"/>
      <c r="BC127" s="852"/>
      <c r="BD127" s="852"/>
      <c r="BE127" s="853"/>
      <c r="BF127" s="851" t="s">
        <v>
484</v>
      </c>
      <c r="BG127" s="852"/>
      <c r="BH127" s="852"/>
      <c r="BI127" s="852"/>
      <c r="BJ127" s="852"/>
      <c r="BK127" s="852"/>
      <c r="BL127" s="853"/>
      <c r="BM127" s="851" t="s">
        <v>
485</v>
      </c>
      <c r="BN127" s="852"/>
      <c r="BO127" s="852"/>
      <c r="BP127" s="852"/>
      <c r="BQ127" s="852"/>
      <c r="BR127" s="852"/>
      <c r="BS127" s="853"/>
      <c r="BT127" s="851" t="s">
        <v>
486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
487</v>
      </c>
      <c r="CQ127" s="790"/>
      <c r="CR127" s="790"/>
      <c r="CS127" s="790"/>
      <c r="CT127" s="790"/>
      <c r="CU127" s="790"/>
      <c r="CV127" s="790"/>
      <c r="CW127" s="790"/>
      <c r="CX127" s="790"/>
      <c r="CY127" s="790"/>
      <c r="CZ127" s="790"/>
      <c r="DA127" s="790"/>
      <c r="DB127" s="790"/>
      <c r="DC127" s="790"/>
      <c r="DD127" s="790"/>
      <c r="DE127" s="790"/>
      <c r="DF127" s="791"/>
      <c r="DG127" s="856" t="s">
        <v>
464</v>
      </c>
      <c r="DH127" s="857"/>
      <c r="DI127" s="857"/>
      <c r="DJ127" s="857"/>
      <c r="DK127" s="857"/>
      <c r="DL127" s="857" t="s">
        <v>
455</v>
      </c>
      <c r="DM127" s="857"/>
      <c r="DN127" s="857"/>
      <c r="DO127" s="857"/>
      <c r="DP127" s="857"/>
      <c r="DQ127" s="857" t="s">
        <v>
437</v>
      </c>
      <c r="DR127" s="857"/>
      <c r="DS127" s="857"/>
      <c r="DT127" s="857"/>
      <c r="DU127" s="857"/>
      <c r="DV127" s="834" t="s">
        <v>
438</v>
      </c>
      <c r="DW127" s="834"/>
      <c r="DX127" s="834"/>
      <c r="DY127" s="834"/>
      <c r="DZ127" s="835"/>
    </row>
    <row r="128" spans="1:130" s="246" customFormat="1" ht="26.25" customHeight="1" thickBot="1" x14ac:dyDescent="0.2">
      <c r="A128" s="836" t="s">
        <v>
488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
489</v>
      </c>
      <c r="X128" s="838"/>
      <c r="Y128" s="838"/>
      <c r="Z128" s="839"/>
      <c r="AA128" s="840">
        <v>
456768</v>
      </c>
      <c r="AB128" s="841"/>
      <c r="AC128" s="841"/>
      <c r="AD128" s="841"/>
      <c r="AE128" s="842"/>
      <c r="AF128" s="843">
        <v>
436993</v>
      </c>
      <c r="AG128" s="841"/>
      <c r="AH128" s="841"/>
      <c r="AI128" s="841"/>
      <c r="AJ128" s="842"/>
      <c r="AK128" s="843">
        <v>
480800</v>
      </c>
      <c r="AL128" s="841"/>
      <c r="AM128" s="841"/>
      <c r="AN128" s="841"/>
      <c r="AO128" s="842"/>
      <c r="AP128" s="844"/>
      <c r="AQ128" s="845"/>
      <c r="AR128" s="845"/>
      <c r="AS128" s="845"/>
      <c r="AT128" s="846"/>
      <c r="AU128" s="282"/>
      <c r="AV128" s="282"/>
      <c r="AW128" s="282"/>
      <c r="AX128" s="847" t="s">
        <v>
490</v>
      </c>
      <c r="AY128" s="848"/>
      <c r="AZ128" s="848"/>
      <c r="BA128" s="848"/>
      <c r="BB128" s="848"/>
      <c r="BC128" s="848"/>
      <c r="BD128" s="848"/>
      <c r="BE128" s="849"/>
      <c r="BF128" s="826" t="s">
        <v>
436</v>
      </c>
      <c r="BG128" s="827"/>
      <c r="BH128" s="827"/>
      <c r="BI128" s="827"/>
      <c r="BJ128" s="827"/>
      <c r="BK128" s="827"/>
      <c r="BL128" s="850"/>
      <c r="BM128" s="826">
        <v>
13.16</v>
      </c>
      <c r="BN128" s="827"/>
      <c r="BO128" s="827"/>
      <c r="BP128" s="827"/>
      <c r="BQ128" s="827"/>
      <c r="BR128" s="827"/>
      <c r="BS128" s="850"/>
      <c r="BT128" s="826">
        <v>
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
491</v>
      </c>
      <c r="CQ128" s="768"/>
      <c r="CR128" s="768"/>
      <c r="CS128" s="768"/>
      <c r="CT128" s="768"/>
      <c r="CU128" s="768"/>
      <c r="CV128" s="768"/>
      <c r="CW128" s="768"/>
      <c r="CX128" s="768"/>
      <c r="CY128" s="768"/>
      <c r="CZ128" s="768"/>
      <c r="DA128" s="768"/>
      <c r="DB128" s="768"/>
      <c r="DC128" s="768"/>
      <c r="DD128" s="768"/>
      <c r="DE128" s="768"/>
      <c r="DF128" s="769"/>
      <c r="DG128" s="830" t="s">
        <v>
441</v>
      </c>
      <c r="DH128" s="831"/>
      <c r="DI128" s="831"/>
      <c r="DJ128" s="831"/>
      <c r="DK128" s="831"/>
      <c r="DL128" s="831" t="s">
        <v>
236</v>
      </c>
      <c r="DM128" s="831"/>
      <c r="DN128" s="831"/>
      <c r="DO128" s="831"/>
      <c r="DP128" s="831"/>
      <c r="DQ128" s="831" t="s">
        <v>
455</v>
      </c>
      <c r="DR128" s="831"/>
      <c r="DS128" s="831"/>
      <c r="DT128" s="831"/>
      <c r="DU128" s="831"/>
      <c r="DV128" s="832" t="s">
        <v>
236</v>
      </c>
      <c r="DW128" s="832"/>
      <c r="DX128" s="832"/>
      <c r="DY128" s="832"/>
      <c r="DZ128" s="833"/>
    </row>
    <row r="129" spans="1:131" s="246" customFormat="1" ht="26.25" customHeight="1" x14ac:dyDescent="0.15">
      <c r="A129" s="814" t="s">
        <v>
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
492</v>
      </c>
      <c r="X129" s="817"/>
      <c r="Y129" s="817"/>
      <c r="Z129" s="818"/>
      <c r="AA129" s="819">
        <v>
11556475</v>
      </c>
      <c r="AB129" s="820"/>
      <c r="AC129" s="820"/>
      <c r="AD129" s="820"/>
      <c r="AE129" s="821"/>
      <c r="AF129" s="822">
        <v>
11187058</v>
      </c>
      <c r="AG129" s="820"/>
      <c r="AH129" s="820"/>
      <c r="AI129" s="820"/>
      <c r="AJ129" s="821"/>
      <c r="AK129" s="822">
        <v>
11177768</v>
      </c>
      <c r="AL129" s="820"/>
      <c r="AM129" s="820"/>
      <c r="AN129" s="820"/>
      <c r="AO129" s="821"/>
      <c r="AP129" s="823"/>
      <c r="AQ129" s="824"/>
      <c r="AR129" s="824"/>
      <c r="AS129" s="824"/>
      <c r="AT129" s="825"/>
      <c r="AU129" s="284"/>
      <c r="AV129" s="284"/>
      <c r="AW129" s="284"/>
      <c r="AX129" s="789" t="s">
        <v>
493</v>
      </c>
      <c r="AY129" s="790"/>
      <c r="AZ129" s="790"/>
      <c r="BA129" s="790"/>
      <c r="BB129" s="790"/>
      <c r="BC129" s="790"/>
      <c r="BD129" s="790"/>
      <c r="BE129" s="791"/>
      <c r="BF129" s="809" t="s">
        <v>
441</v>
      </c>
      <c r="BG129" s="810"/>
      <c r="BH129" s="810"/>
      <c r="BI129" s="810"/>
      <c r="BJ129" s="810"/>
      <c r="BK129" s="810"/>
      <c r="BL129" s="811"/>
      <c r="BM129" s="809">
        <v>
18.16</v>
      </c>
      <c r="BN129" s="810"/>
      <c r="BO129" s="810"/>
      <c r="BP129" s="810"/>
      <c r="BQ129" s="810"/>
      <c r="BR129" s="810"/>
      <c r="BS129" s="811"/>
      <c r="BT129" s="809">
        <v>
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
494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
495</v>
      </c>
      <c r="X130" s="817"/>
      <c r="Y130" s="817"/>
      <c r="Z130" s="818"/>
      <c r="AA130" s="819">
        <v>
1059540</v>
      </c>
      <c r="AB130" s="820"/>
      <c r="AC130" s="820"/>
      <c r="AD130" s="820"/>
      <c r="AE130" s="821"/>
      <c r="AF130" s="822">
        <v>
1070806</v>
      </c>
      <c r="AG130" s="820"/>
      <c r="AH130" s="820"/>
      <c r="AI130" s="820"/>
      <c r="AJ130" s="821"/>
      <c r="AK130" s="822">
        <v>
1048754</v>
      </c>
      <c r="AL130" s="820"/>
      <c r="AM130" s="820"/>
      <c r="AN130" s="820"/>
      <c r="AO130" s="821"/>
      <c r="AP130" s="823"/>
      <c r="AQ130" s="824"/>
      <c r="AR130" s="824"/>
      <c r="AS130" s="824"/>
      <c r="AT130" s="825"/>
      <c r="AU130" s="284"/>
      <c r="AV130" s="284"/>
      <c r="AW130" s="284"/>
      <c r="AX130" s="789" t="s">
        <v>
496</v>
      </c>
      <c r="AY130" s="790"/>
      <c r="AZ130" s="790"/>
      <c r="BA130" s="790"/>
      <c r="BB130" s="790"/>
      <c r="BC130" s="790"/>
      <c r="BD130" s="790"/>
      <c r="BE130" s="791"/>
      <c r="BF130" s="792">
        <v>
2</v>
      </c>
      <c r="BG130" s="793"/>
      <c r="BH130" s="793"/>
      <c r="BI130" s="793"/>
      <c r="BJ130" s="793"/>
      <c r="BK130" s="793"/>
      <c r="BL130" s="794"/>
      <c r="BM130" s="792">
        <v>
25</v>
      </c>
      <c r="BN130" s="793"/>
      <c r="BO130" s="793"/>
      <c r="BP130" s="793"/>
      <c r="BQ130" s="793"/>
      <c r="BR130" s="793"/>
      <c r="BS130" s="794"/>
      <c r="BT130" s="792">
        <v>
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
497</v>
      </c>
      <c r="X131" s="800"/>
      <c r="Y131" s="800"/>
      <c r="Z131" s="801"/>
      <c r="AA131" s="802">
        <v>
10496935</v>
      </c>
      <c r="AB131" s="803"/>
      <c r="AC131" s="803"/>
      <c r="AD131" s="803"/>
      <c r="AE131" s="804"/>
      <c r="AF131" s="805">
        <v>
10116252</v>
      </c>
      <c r="AG131" s="803"/>
      <c r="AH131" s="803"/>
      <c r="AI131" s="803"/>
      <c r="AJ131" s="804"/>
      <c r="AK131" s="805">
        <v>
10129014</v>
      </c>
      <c r="AL131" s="803"/>
      <c r="AM131" s="803"/>
      <c r="AN131" s="803"/>
      <c r="AO131" s="804"/>
      <c r="AP131" s="806"/>
      <c r="AQ131" s="807"/>
      <c r="AR131" s="807"/>
      <c r="AS131" s="807"/>
      <c r="AT131" s="808"/>
      <c r="AU131" s="284"/>
      <c r="AV131" s="284"/>
      <c r="AW131" s="284"/>
      <c r="AX131" s="767" t="s">
        <v>
498</v>
      </c>
      <c r="AY131" s="768"/>
      <c r="AZ131" s="768"/>
      <c r="BA131" s="768"/>
      <c r="BB131" s="768"/>
      <c r="BC131" s="768"/>
      <c r="BD131" s="768"/>
      <c r="BE131" s="769"/>
      <c r="BF131" s="770">
        <v>
7.7</v>
      </c>
      <c r="BG131" s="771"/>
      <c r="BH131" s="771"/>
      <c r="BI131" s="771"/>
      <c r="BJ131" s="771"/>
      <c r="BK131" s="771"/>
      <c r="BL131" s="772"/>
      <c r="BM131" s="770">
        <v>
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
499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
500</v>
      </c>
      <c r="W132" s="780"/>
      <c r="X132" s="780"/>
      <c r="Y132" s="780"/>
      <c r="Z132" s="781"/>
      <c r="AA132" s="782">
        <v>
2.2905067049999999</v>
      </c>
      <c r="AB132" s="783"/>
      <c r="AC132" s="783"/>
      <c r="AD132" s="783"/>
      <c r="AE132" s="784"/>
      <c r="AF132" s="785">
        <v>
2.4552274889999999</v>
      </c>
      <c r="AG132" s="783"/>
      <c r="AH132" s="783"/>
      <c r="AI132" s="783"/>
      <c r="AJ132" s="784"/>
      <c r="AK132" s="785">
        <v>
1.331768324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
501</v>
      </c>
      <c r="W133" s="759"/>
      <c r="X133" s="759"/>
      <c r="Y133" s="759"/>
      <c r="Z133" s="760"/>
      <c r="AA133" s="761">
        <v>
1.5</v>
      </c>
      <c r="AB133" s="762"/>
      <c r="AC133" s="762"/>
      <c r="AD133" s="762"/>
      <c r="AE133" s="763"/>
      <c r="AF133" s="761">
        <v>
2</v>
      </c>
      <c r="AG133" s="762"/>
      <c r="AH133" s="762"/>
      <c r="AI133" s="762"/>
      <c r="AJ133" s="763"/>
      <c r="AK133" s="761">
        <v>
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w4E+FFk8Q0pSJGxtc89012bOispKmtI+r0EDySnyrGPzwiXVVw8YI54EpHhTdL3BDB4vGUDZ9JjgBW5kgCllA==" saltValue="iQiy01LGiwRNBH/BmMV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
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6S6WwcgBporBKbwsqQGdw277Y7EqPVEyXjjwgVR53E42b4ULPaPX7/5BQe+NDtzqrckGlmtD1menrAZsbKmoA==" saltValue="v3v1J9HtK8D4JoC544N06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JNn8hFLuSHvpqTsXLIJ+SNcGdBnc2orq0BxbTXQqeXAKTwv/DN5vpcBVyKFMVFBTfJTLcTI2IKP03zpQ56R3g==" saltValue="8wNm41micEtqWUo/zHB0H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
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
505</v>
      </c>
      <c r="AP7" s="303"/>
      <c r="AQ7" s="304" t="s">
        <v>
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
507</v>
      </c>
      <c r="AQ8" s="310" t="s">
        <v>
508</v>
      </c>
      <c r="AR8" s="311" t="s">
        <v>
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
510</v>
      </c>
      <c r="AL9" s="1189"/>
      <c r="AM9" s="1189"/>
      <c r="AN9" s="1190"/>
      <c r="AO9" s="312">
        <v>
3450893</v>
      </c>
      <c r="AP9" s="312">
        <v>
62059</v>
      </c>
      <c r="AQ9" s="313">
        <v>
62647</v>
      </c>
      <c r="AR9" s="314">
        <v>
-0.9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
511</v>
      </c>
      <c r="AL10" s="1189"/>
      <c r="AM10" s="1189"/>
      <c r="AN10" s="1190"/>
      <c r="AO10" s="315">
        <v>
156835</v>
      </c>
      <c r="AP10" s="315">
        <v>
2820</v>
      </c>
      <c r="AQ10" s="316">
        <v>
5968</v>
      </c>
      <c r="AR10" s="317">
        <v>
-52.7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
512</v>
      </c>
      <c r="AL11" s="1189"/>
      <c r="AM11" s="1189"/>
      <c r="AN11" s="1190"/>
      <c r="AO11" s="315">
        <v>
199490</v>
      </c>
      <c r="AP11" s="315">
        <v>
3587</v>
      </c>
      <c r="AQ11" s="316">
        <v>
5863</v>
      </c>
      <c r="AR11" s="317">
        <v>
-38.799999999999997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
513</v>
      </c>
      <c r="AL12" s="1189"/>
      <c r="AM12" s="1189"/>
      <c r="AN12" s="1190"/>
      <c r="AO12" s="315">
        <v>
134492</v>
      </c>
      <c r="AP12" s="315">
        <v>
2419</v>
      </c>
      <c r="AQ12" s="316">
        <v>
1312</v>
      </c>
      <c r="AR12" s="317">
        <v>
84.4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
514</v>
      </c>
      <c r="AL13" s="1189"/>
      <c r="AM13" s="1189"/>
      <c r="AN13" s="1190"/>
      <c r="AO13" s="315" t="s">
        <v>
515</v>
      </c>
      <c r="AP13" s="315" t="s">
        <v>
515</v>
      </c>
      <c r="AQ13" s="316">
        <v>
0</v>
      </c>
      <c r="AR13" s="317" t="s">
        <v>
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
516</v>
      </c>
      <c r="AL14" s="1189"/>
      <c r="AM14" s="1189"/>
      <c r="AN14" s="1190"/>
      <c r="AO14" s="315">
        <v>
140674</v>
      </c>
      <c r="AP14" s="315">
        <v>
2530</v>
      </c>
      <c r="AQ14" s="316">
        <v>
2308</v>
      </c>
      <c r="AR14" s="317">
        <v>
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
517</v>
      </c>
      <c r="AL15" s="1189"/>
      <c r="AM15" s="1189"/>
      <c r="AN15" s="1190"/>
      <c r="AO15" s="315">
        <v>
56440</v>
      </c>
      <c r="AP15" s="315">
        <v>
1015</v>
      </c>
      <c r="AQ15" s="316">
        <v>
1635</v>
      </c>
      <c r="AR15" s="317">
        <v>
-37.9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
518</v>
      </c>
      <c r="AL16" s="1192"/>
      <c r="AM16" s="1192"/>
      <c r="AN16" s="1193"/>
      <c r="AO16" s="315">
        <v>
-195180</v>
      </c>
      <c r="AP16" s="315">
        <v>
-3510</v>
      </c>
      <c r="AQ16" s="316">
        <v>
-5106</v>
      </c>
      <c r="AR16" s="317">
        <v>
-31.3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
185</v>
      </c>
      <c r="AL17" s="1192"/>
      <c r="AM17" s="1192"/>
      <c r="AN17" s="1193"/>
      <c r="AO17" s="315">
        <v>
3943644</v>
      </c>
      <c r="AP17" s="315">
        <v>
70920</v>
      </c>
      <c r="AQ17" s="316">
        <v>
74627</v>
      </c>
      <c r="AR17" s="317">
        <v>
-5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520</v>
      </c>
      <c r="AP20" s="323" t="s">
        <v>
521</v>
      </c>
      <c r="AQ20" s="324" t="s">
        <v>
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
523</v>
      </c>
      <c r="AL21" s="1186"/>
      <c r="AM21" s="1186"/>
      <c r="AN21" s="1187"/>
      <c r="AO21" s="327">
        <v>
6.04</v>
      </c>
      <c r="AP21" s="328">
        <v>
7.32</v>
      </c>
      <c r="AQ21" s="329">
        <v>
-1.28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
524</v>
      </c>
      <c r="AL22" s="1186"/>
      <c r="AM22" s="1186"/>
      <c r="AN22" s="1187"/>
      <c r="AO22" s="332">
        <v>
101.3</v>
      </c>
      <c r="AP22" s="333">
        <v>
98.6</v>
      </c>
      <c r="AQ22" s="334">
        <v>
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
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
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
505</v>
      </c>
      <c r="AP30" s="303"/>
      <c r="AQ30" s="304" t="s">
        <v>
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
507</v>
      </c>
      <c r="AQ31" s="310" t="s">
        <v>
508</v>
      </c>
      <c r="AR31" s="311" t="s">
        <v>
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
528</v>
      </c>
      <c r="AL32" s="1177"/>
      <c r="AM32" s="1177"/>
      <c r="AN32" s="1178"/>
      <c r="AO32" s="342">
        <v>
1123440</v>
      </c>
      <c r="AP32" s="342">
        <v>
20203</v>
      </c>
      <c r="AQ32" s="343">
        <v>
39505</v>
      </c>
      <c r="AR32" s="344">
        <v>
-48.9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
529</v>
      </c>
      <c r="AL33" s="1177"/>
      <c r="AM33" s="1177"/>
      <c r="AN33" s="1178"/>
      <c r="AO33" s="342" t="s">
        <v>
515</v>
      </c>
      <c r="AP33" s="342" t="s">
        <v>
515</v>
      </c>
      <c r="AQ33" s="343" t="s">
        <v>
515</v>
      </c>
      <c r="AR33" s="344" t="s">
        <v>
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
530</v>
      </c>
      <c r="AL34" s="1177"/>
      <c r="AM34" s="1177"/>
      <c r="AN34" s="1178"/>
      <c r="AO34" s="342" t="s">
        <v>
515</v>
      </c>
      <c r="AP34" s="342" t="s">
        <v>
515</v>
      </c>
      <c r="AQ34" s="343">
        <v>
56</v>
      </c>
      <c r="AR34" s="344" t="s">
        <v>
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
531</v>
      </c>
      <c r="AL35" s="1177"/>
      <c r="AM35" s="1177"/>
      <c r="AN35" s="1178"/>
      <c r="AO35" s="342">
        <v>
355632</v>
      </c>
      <c r="AP35" s="342">
        <v>
6395</v>
      </c>
      <c r="AQ35" s="343">
        <v>
13645</v>
      </c>
      <c r="AR35" s="344">
        <v>
-53.1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
532</v>
      </c>
      <c r="AL36" s="1177"/>
      <c r="AM36" s="1177"/>
      <c r="AN36" s="1178"/>
      <c r="AO36" s="342">
        <v>
182575</v>
      </c>
      <c r="AP36" s="342">
        <v>
3283</v>
      </c>
      <c r="AQ36" s="343">
        <v>
1726</v>
      </c>
      <c r="AR36" s="344">
        <v>
90.2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
533</v>
      </c>
      <c r="AL37" s="1177"/>
      <c r="AM37" s="1177"/>
      <c r="AN37" s="1178"/>
      <c r="AO37" s="342">
        <v>
2802</v>
      </c>
      <c r="AP37" s="342">
        <v>
50</v>
      </c>
      <c r="AQ37" s="343">
        <v>
663</v>
      </c>
      <c r="AR37" s="344">
        <v>
-92.5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
534</v>
      </c>
      <c r="AL38" s="1180"/>
      <c r="AM38" s="1180"/>
      <c r="AN38" s="1181"/>
      <c r="AO38" s="345" t="s">
        <v>
515</v>
      </c>
      <c r="AP38" s="345" t="s">
        <v>
515</v>
      </c>
      <c r="AQ38" s="346">
        <v>
1</v>
      </c>
      <c r="AR38" s="334" t="s">
        <v>
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
535</v>
      </c>
      <c r="AL39" s="1180"/>
      <c r="AM39" s="1180"/>
      <c r="AN39" s="1181"/>
      <c r="AO39" s="342">
        <v>
-480800</v>
      </c>
      <c r="AP39" s="342">
        <v>
-8646</v>
      </c>
      <c r="AQ39" s="343">
        <v>
-5573</v>
      </c>
      <c r="AR39" s="344">
        <v>
55.1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
536</v>
      </c>
      <c r="AL40" s="1177"/>
      <c r="AM40" s="1177"/>
      <c r="AN40" s="1178"/>
      <c r="AO40" s="342">
        <v>
-1048754</v>
      </c>
      <c r="AP40" s="342">
        <v>
-18860</v>
      </c>
      <c r="AQ40" s="343">
        <v>
-36518</v>
      </c>
      <c r="AR40" s="344">
        <v>
-48.4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
296</v>
      </c>
      <c r="AL41" s="1183"/>
      <c r="AM41" s="1183"/>
      <c r="AN41" s="1184"/>
      <c r="AO41" s="342">
        <v>
134895</v>
      </c>
      <c r="AP41" s="342">
        <v>
2426</v>
      </c>
      <c r="AQ41" s="343">
        <v>
13504</v>
      </c>
      <c r="AR41" s="344">
        <v>
-82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
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
505</v>
      </c>
      <c r="AN49" s="1171" t="s">
        <v>
540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
541</v>
      </c>
      <c r="AO50" s="359" t="s">
        <v>
542</v>
      </c>
      <c r="AP50" s="360" t="s">
        <v>
543</v>
      </c>
      <c r="AQ50" s="361" t="s">
        <v>
544</v>
      </c>
      <c r="AR50" s="362" t="s">
        <v>
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546</v>
      </c>
      <c r="AL51" s="355"/>
      <c r="AM51" s="363">
        <v>
1210083</v>
      </c>
      <c r="AN51" s="364">
        <v>
21378</v>
      </c>
      <c r="AO51" s="365">
        <v>
-2</v>
      </c>
      <c r="AP51" s="366">
        <v>
66255</v>
      </c>
      <c r="AQ51" s="367">
        <v>
3.6</v>
      </c>
      <c r="AR51" s="368">
        <v>
-5.6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547</v>
      </c>
      <c r="AM52" s="371">
        <v>
500526</v>
      </c>
      <c r="AN52" s="372">
        <v>
8843</v>
      </c>
      <c r="AO52" s="373">
        <v>
-23.6</v>
      </c>
      <c r="AP52" s="374">
        <v>
31822</v>
      </c>
      <c r="AQ52" s="375">
        <v>
8.8000000000000007</v>
      </c>
      <c r="AR52" s="376">
        <v>
-32.4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548</v>
      </c>
      <c r="AL53" s="355"/>
      <c r="AM53" s="363">
        <v>
1416295</v>
      </c>
      <c r="AN53" s="364">
        <v>
25132</v>
      </c>
      <c r="AO53" s="365">
        <v>
17.600000000000001</v>
      </c>
      <c r="AP53" s="366">
        <v>
54227</v>
      </c>
      <c r="AQ53" s="367">
        <v>
-18.2</v>
      </c>
      <c r="AR53" s="368">
        <v>
35.799999999999997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547</v>
      </c>
      <c r="AM54" s="371">
        <v>
410187</v>
      </c>
      <c r="AN54" s="372">
        <v>
7279</v>
      </c>
      <c r="AO54" s="373">
        <v>
-17.7</v>
      </c>
      <c r="AP54" s="374">
        <v>
29694</v>
      </c>
      <c r="AQ54" s="375">
        <v>
-6.7</v>
      </c>
      <c r="AR54" s="376">
        <v>
-11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549</v>
      </c>
      <c r="AL55" s="355"/>
      <c r="AM55" s="363">
        <v>
2248598</v>
      </c>
      <c r="AN55" s="364">
        <v>
39979</v>
      </c>
      <c r="AO55" s="365">
        <v>
59.1</v>
      </c>
      <c r="AP55" s="366">
        <v>
57295</v>
      </c>
      <c r="AQ55" s="367">
        <v>
5.7</v>
      </c>
      <c r="AR55" s="368">
        <v>
53.4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547</v>
      </c>
      <c r="AM56" s="371">
        <v>
1636726</v>
      </c>
      <c r="AN56" s="372">
        <v>
29100</v>
      </c>
      <c r="AO56" s="373">
        <v>
299.8</v>
      </c>
      <c r="AP56" s="374">
        <v>
32771</v>
      </c>
      <c r="AQ56" s="375">
        <v>
10.4</v>
      </c>
      <c r="AR56" s="376">
        <v>
289.39999999999998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550</v>
      </c>
      <c r="AL57" s="355"/>
      <c r="AM57" s="363">
        <v>
1796682</v>
      </c>
      <c r="AN57" s="364">
        <v>
32158</v>
      </c>
      <c r="AO57" s="365">
        <v>
-19.600000000000001</v>
      </c>
      <c r="AP57" s="366">
        <v>
54110</v>
      </c>
      <c r="AQ57" s="367">
        <v>
-5.6</v>
      </c>
      <c r="AR57" s="368">
        <v>
-14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547</v>
      </c>
      <c r="AM58" s="371">
        <v>
1086398</v>
      </c>
      <c r="AN58" s="372">
        <v>
19445</v>
      </c>
      <c r="AO58" s="373">
        <v>
-33.200000000000003</v>
      </c>
      <c r="AP58" s="374">
        <v>
30620</v>
      </c>
      <c r="AQ58" s="375">
        <v>
-6.6</v>
      </c>
      <c r="AR58" s="376">
        <v>
-26.6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551</v>
      </c>
      <c r="AL59" s="355"/>
      <c r="AM59" s="363">
        <v>
1873903</v>
      </c>
      <c r="AN59" s="364">
        <v>
33699</v>
      </c>
      <c r="AO59" s="365">
        <v>
4.8</v>
      </c>
      <c r="AP59" s="366">
        <v>
54684</v>
      </c>
      <c r="AQ59" s="367">
        <v>
1.1000000000000001</v>
      </c>
      <c r="AR59" s="368">
        <v>
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547</v>
      </c>
      <c r="AM60" s="371">
        <v>
916181</v>
      </c>
      <c r="AN60" s="372">
        <v>
16476</v>
      </c>
      <c r="AO60" s="373">
        <v>
-15.3</v>
      </c>
      <c r="AP60" s="374">
        <v>
32829</v>
      </c>
      <c r="AQ60" s="375">
        <v>
7.2</v>
      </c>
      <c r="AR60" s="376">
        <v>
-22.5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552</v>
      </c>
      <c r="AL61" s="377"/>
      <c r="AM61" s="378">
        <v>
1709112</v>
      </c>
      <c r="AN61" s="379">
        <v>
30469</v>
      </c>
      <c r="AO61" s="380">
        <v>
12</v>
      </c>
      <c r="AP61" s="381">
        <v>
57314</v>
      </c>
      <c r="AQ61" s="382">
        <v>
-2.7</v>
      </c>
      <c r="AR61" s="368">
        <v>
14.7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547</v>
      </c>
      <c r="AM62" s="371">
        <v>
910004</v>
      </c>
      <c r="AN62" s="372">
        <v>
16229</v>
      </c>
      <c r="AO62" s="373">
        <v>
42</v>
      </c>
      <c r="AP62" s="374">
        <v>
31547</v>
      </c>
      <c r="AQ62" s="375">
        <v>
2.6</v>
      </c>
      <c r="AR62" s="376">
        <v>
39.4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f0IVX/XKYFD7MGst/cNYEgA1INDD2DemZwox4JAIfshLuSua2tx1b4saX2a9OP1ef+aFo7m6VmI6Ln2OHooRA==" saltValue="h9W2F/WZdC3tb8bzLNCo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
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VwhgNE9vh//Tx0rUNVScwZWOSWeXrDjy8LnB1mpOPkrO4L7vz9N57SZjq2Gk1yJxKhU9L4I43mU8TCMyEuHGg==" saltValue="2GQ2tjemiHxf7f/+pyBbz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gFOrdUjK9CdZsCk7sxEns1tzqEQ0urUdjftuhvcZLiu07bMFxPPMtRK+QihHLWNuAER5yc4TJ3UVXe6bFvSHA==" saltValue="Kh2WzQC2ty78qWtHcxna3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556</v>
      </c>
      <c r="G46" s="8" t="s">
        <v>
557</v>
      </c>
      <c r="H46" s="8" t="s">
        <v>
558</v>
      </c>
      <c r="I46" s="8" t="s">
        <v>
559</v>
      </c>
      <c r="J46" s="9" t="s">
        <v>
560</v>
      </c>
    </row>
    <row r="47" spans="2:10" ht="57.75" customHeight="1" x14ac:dyDescent="0.15">
      <c r="B47" s="10"/>
      <c r="C47" s="1194" t="s">
        <v>
3</v>
      </c>
      <c r="D47" s="1194"/>
      <c r="E47" s="1195"/>
      <c r="F47" s="11">
        <v>
26.38</v>
      </c>
      <c r="G47" s="12">
        <v>
21.93</v>
      </c>
      <c r="H47" s="12">
        <v>
13.51</v>
      </c>
      <c r="I47" s="12">
        <v>
7.97</v>
      </c>
      <c r="J47" s="13">
        <v>
11.31</v>
      </c>
    </row>
    <row r="48" spans="2:10" ht="57.75" customHeight="1" x14ac:dyDescent="0.15">
      <c r="B48" s="14"/>
      <c r="C48" s="1196" t="s">
        <v>
4</v>
      </c>
      <c r="D48" s="1196"/>
      <c r="E48" s="1197"/>
      <c r="F48" s="15">
        <v>
5.32</v>
      </c>
      <c r="G48" s="16">
        <v>
5.84</v>
      </c>
      <c r="H48" s="16">
        <v>
3.96</v>
      </c>
      <c r="I48" s="16">
        <v>
5.37</v>
      </c>
      <c r="J48" s="17">
        <v>
5.09</v>
      </c>
    </row>
    <row r="49" spans="2:10" ht="57.75" customHeight="1" thickBot="1" x14ac:dyDescent="0.2">
      <c r="B49" s="18"/>
      <c r="C49" s="1198" t="s">
        <v>
5</v>
      </c>
      <c r="D49" s="1198"/>
      <c r="E49" s="1199"/>
      <c r="F49" s="19">
        <v>
3.74</v>
      </c>
      <c r="G49" s="20" t="s">
        <v>
561</v>
      </c>
      <c r="H49" s="20" t="s">
        <v>
562</v>
      </c>
      <c r="I49" s="20" t="s">
        <v>
563</v>
      </c>
      <c r="J49" s="21">
        <v>
3.05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qn9AHfm1CYfQu7iIler4GHSO0VWA45BRXyI9MAaN2C42PmsC7H7TspW2rJ9kdbaeVg1jYQuMbfylsoo+drS4Q==" saltValue="BbUZO5i0UmJr4EKecpNmO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2020-03-06T08:28:19Z</cp:lastPrinted>
  <dcterms:created xsi:type="dcterms:W3CDTF">2020-02-10T03:25:37Z</dcterms:created>
  <dcterms:modified xsi:type="dcterms:W3CDTF">2020-09-13T23:41:37Z</dcterms:modified>
  <cp:category/>
</cp:coreProperties>
</file>