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30年度\39_財政状況資料集の作成\08_作成依頼（2回目）\04_完成版\"/>
    </mc:Choice>
  </mc:AlternateContent>
  <bookViews>
    <workbookView xWindow="0" yWindow="0" windowWidth="23040" windowHeight="9240"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AM34" i="10"/>
  <c r="C34" i="10"/>
  <c r="U34" i="10" s="1"/>
  <c r="U35" i="10" s="1"/>
  <c r="U36" i="10" s="1"/>
  <c r="U37" i="10" s="1"/>
  <c r="BE34" i="10" l="1"/>
  <c r="BW34" i="10" s="1"/>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<sst xmlns="http://schemas.openxmlformats.org/spreadsheetml/2006/main" count="1144" uniqueCount="599">
  <si>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</si>
  <si>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</si>
  <si>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</si>
  <si>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</si>
  <si>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</si>
  <si>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</si>
  <si>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</si>
  <si>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</si>
  <si>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</si>
  <si>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</si>
  <si>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</si>
  <si>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</si>
  <si>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</si>
  <si>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</si>
  <si>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</si>
  <si>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</si>
  <si>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</si>
  <si>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</si>
  <si>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</si>
  <si>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</si>
  <si>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</si>
  <si>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</si>
  <si>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</si>
  <si>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</si>
  <si>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</si>
  <si>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</si>
  <si>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</si>
  <si>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</si>
  <si>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</si>
  <si>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</si>
  <si>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</si>
  <si>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</si>
  <si>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</si>
  <si>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</si>
  <si>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</si>
  <si>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</si>
  <si>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</si>
  <si>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</si>
  <si>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</si>
  <si>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</si>
  <si>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</si>
  <si>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</si>
  <si>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</si>
  <si>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</si>
  <si>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</si>
  <si>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</si>
  <si>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</si>
  <si>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</si>
  <si>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</si>
  <si>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</si>
  <si>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</si>
  <si>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</si>
  <si>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</si>
  <si>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</si>
  <si>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</si>
  <si>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</si>
  <si>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</si>
  <si>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</si>
  <si>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</si>
  <si>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</si>
  <si>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</si>
  <si>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</si>
  <si>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</si>
  <si>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</si>
  <si>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</si>
  <si>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</si>
  <si>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</si>
  <si>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</si>
  <si>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</si>
  <si>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</si>
  <si>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</si>
  <si>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</si>
  <si>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</si>
  <si>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</si>
  <si>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</si>
  <si>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</si>
  <si>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</si>
  <si>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</si>
  <si>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</si>
  <si>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</si>
  <si>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</si>
  <si>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</si>
  <si>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</si>
  <si>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</si>
  <si>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</si>
  <si>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</si>
  <si>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</si>
  <si>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</si>
  <si>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</si>
  <si>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</si>
  <si>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</si>
  <si>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</si>
  <si>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</si>
  <si>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</si>
  <si>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</si>
  <si>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</si>
  <si>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</si>
  <si>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</si>
  <si>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狛江市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</si>
  <si>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</si>
  <si>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</si>
  <si>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</si>
  <si>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</si>
  <si>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</si>
  <si>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</si>
  <si>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</si>
  <si>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</si>
  <si>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</si>
  <si>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</si>
  <si>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</si>
  <si>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</si>
  <si>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</si>
  <si>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</si>
  <si>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</si>
  <si>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</si>
  <si>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</si>
  <si>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</si>
  <si>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</si>
  <si>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</si>
  <si>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</si>
  <si>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</si>
  <si>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</si>
  <si>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</si>
  <si>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</si>
  <si>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</si>
  <si>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</si>
  <si>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</si>
  <si>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</si>
  <si>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</si>
  <si>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</si>
  <si>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</si>
  <si>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</si>
  <si>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</si>
  <si>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</si>
  <si>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</si>
  <si>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</si>
  <si>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</si>
  <si>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</si>
  <si>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</si>
  <si>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</si>
  <si>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</si>
  <si>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</si>
  <si>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</si>
  <si>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</si>
  <si>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</si>
  <si>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</si>
  <si>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</si>
  <si>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</si>
  <si>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</si>
  <si>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</si>
  <si>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</si>
  <si>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</si>
  <si>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</si>
  <si>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</si>
  <si>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</si>
  <si>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</si>
  <si>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</si>
  <si>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</si>
  <si>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</si>
  <si>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</si>
  <si>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</si>
  <si>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</si>
  <si>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</si>
  <si>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</si>
  <si>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</si>
  <si>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</si>
  <si>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</si>
  <si>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</si>
  <si>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</si>
  <si>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</si>
  <si>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</si>
  <si>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</si>
  <si>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</si>
  <si>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</si>
  <si>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</si>
  <si>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</si>
  <si>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</si>
  <si>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</si>
  <si>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</si>
  <si>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</si>
  <si>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</si>
  <si>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</si>
  <si>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</si>
  <si>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</si>
  <si>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</si>
  <si>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</si>
  <si>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</si>
  <si>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</si>
  <si>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</si>
  <si>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</si>
  <si>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</si>
  <si>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</si>
  <si>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</si>
  <si>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</si>
  <si>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</si>
  <si>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</si>
  <si>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</si>
  <si>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</si>
  <si>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</si>
  <si>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</si>
  <si>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</si>
  <si>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</si>
  <si>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</si>
  <si>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</si>
  <si>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</si>
  <si>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</si>
  <si>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</si>
  <si>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</si>
  <si>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</si>
  <si>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</si>
  <si>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</si>
  <si>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</si>
  <si>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</si>
  <si>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</si>
  <si>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</si>
  <si>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</si>
  <si>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</si>
  <si>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</si>
  <si>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東京都狛江市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</si>
  <si>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</si>
  <si>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</si>
  <si>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</si>
  <si>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</si>
  <si>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</si>
  <si>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</si>
  <si>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</si>
  <si>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</si>
  <si>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</si>
  <si>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</si>
  <si>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</si>
  <si>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</si>
  <si>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</si>
  <si>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</si>
  <si>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</si>
  <si>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</si>
  <si>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</si>
  <si>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</si>
  <si>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</si>
  <si>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</si>
  <si>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</si>
  <si>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</si>
  <si>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</si>
  <si>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</si>
  <si>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</si>
  <si>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</si>
  <si>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</si>
  <si>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</si>
  <si>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</si>
  <si>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</si>
  <si>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</si>
  <si>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</si>
  <si>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</si>
  <si>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</si>
  <si>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</si>
  <si>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</si>
  <si>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</si>
  <si>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</si>
  <si>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</si>
  <si>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</si>
  <si>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</si>
  <si>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</si>
  <si>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</si>
  <si>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</si>
  <si>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</si>
  <si>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</si>
  <si>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</si>
  <si>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</si>
  <si>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</si>
  <si>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</si>
  <si>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</si>
  <si>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</si>
  <si>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</si>
  <si>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</si>
  <si>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</si>
  <si>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</si>
  <si>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</si>
  <si>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</si>
  <si>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</si>
  <si>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</si>
  <si>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</si>
  <si>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</si>
  <si>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</si>
  <si>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</si>
  <si>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</si>
  <si>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</si>
  <si>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</si>
  <si>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</si>
  <si>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</si>
  <si>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</si>
  <si>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</si>
  <si>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</si>
  <si>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</si>
  <si>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</si>
  <si>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</si>
  <si>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</si>
  <si>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</si>
  <si>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</si>
  <si>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</si>
  <si>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</si>
  <si>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</si>
  <si>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</si>
  <si>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</si>
  <si>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</si>
  <si>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</si>
  <si>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</si>
  <si>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</si>
  <si>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</si>
  <si>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</si>
  <si>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</si>
  <si>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</si>
  <si>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</si>
  <si>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</si>
  <si>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</si>
  <si>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</si>
  <si>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</si>
  <si>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</si>
  <si>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</si>
  <si>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</si>
  <si>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</si>
  <si>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</si>
  <si>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</si>
  <si>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</si>
  <si>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</si>
  <si>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</si>
  <si>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</si>
  <si>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</si>
  <si>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</si>
  <si>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</si>
  <si>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</si>
  <si>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</si>
  <si>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</si>
  <si>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</si>
  <si>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</si>
  <si>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</si>
  <si>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</si>
  <si>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</si>
  <si>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</si>
  <si>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</si>
  <si>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</si>
  <si>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</si>
  <si>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</si>
  <si>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</si>
  <si>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</si>
  <si>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</si>
  <si>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</si>
  <si>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</si>
  <si>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</si>
  <si>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</si>
  <si>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</si>
  <si>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</si>
  <si>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</si>
  <si>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</si>
  <si>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</si>
  <si>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</si>
  <si>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</si>
  <si>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</si>
  <si>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</si>
  <si>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</si>
  <si>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</si>
  <si>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</si>
  <si>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</si>
  <si>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</si>
  <si>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</si>
  <si>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</si>
  <si>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</si>
  <si>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</si>
  <si>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</si>
  <si>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</si>
  <si>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東京都狛江市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</si>
  <si>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</si>
  <si>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</si>
  <si>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</si>
  <si>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</si>
  <si>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</si>
  <si>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</si>
  <si>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</si>
  <si>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</si>
  <si>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</si>
  <si>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</si>
  <si>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</si>
  <si>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</si>
  <si>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</si>
  <si>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</si>
  <si>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</si>
  <si>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</si>
  <si>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</si>
  <si>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</si>
  <si>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</si>
  <si>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</si>
  <si>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</si>
  <si>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</si>
  <si>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</si>
  <si>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</si>
  <si>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</si>
  <si>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</si>
  <si>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</si>
  <si>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</si>
  <si>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</si>
  <si>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</si>
  <si>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</si>
  <si>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</si>
  <si>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</si>
  <si>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</si>
  <si>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</si>
  <si>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</si>
  <si>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</si>
  <si>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</si>
  <si>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</si>
  <si>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</si>
  <si>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</si>
  <si>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</si>
  <si>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</si>
  <si>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</si>
  <si>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</si>
  <si>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</si>
  <si>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</si>
  <si>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</si>
  <si>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</si>
  <si>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</si>
  <si>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</si>
  <si>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</si>
  <si>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</si>
  <si>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</si>
  <si>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</si>
  <si>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</si>
  <si>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</si>
  <si>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</si>
  <si>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</si>
  <si>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</si>
  <si>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</si>
  <si>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</si>
  <si>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</si>
  <si>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</si>
  <si>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</si>
  <si>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</si>
  <si>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</si>
  <si>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</si>
  <si>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</si>
  <si>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</si>
  <si>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</si>
  <si>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</si>
  <si>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</si>
  <si>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</si>
  <si>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</si>
  <si>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</si>
  <si>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</si>
  <si>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</si>
  <si>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</si>
  <si>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</si>
  <si>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</si>
  <si>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</si>
  <si>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</si>
  <si>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</si>
  <si>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</si>
  <si>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</si>
  <si>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</si>
  <si>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</si>
  <si>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</si>
  <si>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</si>
  <si>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</si>
  <si>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</si>
  <si>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</si>
  <si>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</si>
  <si>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</si>
  <si>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</si>
  <si>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</si>
  <si>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</si>
  <si>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</si>
  <si>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</si>
  <si>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</si>
  <si>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</si>
  <si>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</si>
  <si>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</si>
  <si>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</si>
  <si>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</si>
  <si>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</si>
  <si>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</si>
  <si>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</si>
  <si>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</si>
  <si>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</si>
  <si>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</si>
  <si>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</si>
  <si>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</si>
  <si>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</si>
  <si>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</si>
  <si>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</si>
  <si>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</si>
  <si>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</si>
  <si>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</si>
  <si>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</si>
  <si>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</si>
  <si>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</si>
  <si>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</si>
  <si>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</si>
  <si>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</si>
  <si>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</si>
  <si>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</si>
  <si>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</si>
  <si>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</si>
  <si>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</si>
  <si>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</si>
  <si>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</si>
  <si>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</si>
  <si>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</si>
  <si>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</si>
  <si>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</si>
  <si>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</si>
  <si>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</si>
  <si>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</si>
  <si>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</si>
  <si>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</si>
  <si>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</si>
  <si>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</si>
  <si>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</si>
  <si>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</si>
  <si>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</si>
  <si>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</si>
  <si>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</si>
  <si>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</si>
  <si>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</si>
  <si>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</si>
  <si>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</si>
  <si>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</si>
  <si>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</si>
  <si>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</si>
  <si>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</si>
  <si>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</si>
  <si>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</si>
  <si>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</si>
  <si>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</si>
  <si>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</si>
  <si>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</si>
  <si>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</si>
  <si>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</si>
  <si>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</si>
  <si>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</si>
  <si>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</si>
  <si>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</si>
  <si>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</si>
  <si>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</si>
  <si>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</si>
  <si>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</si>
  <si>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</si>
  <si>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</si>
  <si>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</si>
  <si>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</si>
  <si>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</si>
  <si>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</si>
  <si>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</si>
  <si>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</si>
  <si>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</si>
  <si>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</si>
  <si>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</si>
  <si>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</si>
  <si>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公共下水道特別会計</t>
  </si>
  <si>
    <t>介護保険特別会計</t>
  </si>
  <si>
    <t>国民健康保険特別会計</t>
  </si>
  <si>
    <t>▲ 1.64</t>
  </si>
  <si>
    <t>後期高齢者医療特別会計</t>
  </si>
  <si>
    <t>駐車場事業特別会計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</si>
  <si>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</si>
  <si>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</si>
  <si>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</si>
  <si>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</si>
  <si>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</si>
  <si>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</si>
  <si>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</si>
  <si>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</si>
  <si>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狛江市土地開発公社</t>
    <rPh sb="0" eb="3">
      <t>コマエシ</t>
    </rPh>
    <rPh sb="3" eb="5">
      <t>トチ</t>
    </rPh>
    <rPh sb="5" eb="7">
      <t>カイハツ</t>
    </rPh>
    <rPh sb="7" eb="9">
      <t>コウシャ</t>
    </rPh>
    <phoneticPr fontId="2"/>
  </si>
  <si>
    <t>狛江市文化振興事業団</t>
    <rPh sb="0" eb="3">
      <t>コマエシ</t>
    </rPh>
    <rPh sb="3" eb="5">
      <t>ブンカ</t>
    </rPh>
    <rPh sb="5" eb="7">
      <t>シンコウ</t>
    </rPh>
    <rPh sb="7" eb="10">
      <t>ジギョウダン</t>
    </rPh>
    <phoneticPr fontId="2"/>
  </si>
  <si>
    <t>東京たま広域資源循環組合</t>
    <rPh sb="0" eb="2">
      <t>トウキョウ</t>
    </rPh>
    <rPh sb="4" eb="6">
      <t>コウイキ</t>
    </rPh>
    <rPh sb="6" eb="8">
      <t>シゲン</t>
    </rPh>
    <rPh sb="8" eb="10">
      <t>ジュンカン</t>
    </rPh>
    <rPh sb="10" eb="12">
      <t>クミアイ</t>
    </rPh>
    <phoneticPr fontId="28"/>
  </si>
  <si>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6">
      <t>ホショウ</t>
    </rPh>
    <rPh sb="16" eb="17">
      <t>トウ</t>
    </rPh>
    <rPh sb="17" eb="19">
      <t>クミアイ</t>
    </rPh>
    <phoneticPr fontId="28"/>
  </si>
  <si>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8"/>
  </si>
  <si>
    <t>東京市町村総合事務組合（東京都市町村民交通災害共済事業特別会計）</t>
    <rPh sb="0" eb="2">
      <t>トウキョウ</t>
    </rPh>
    <rPh sb="2" eb="5">
      <t>シチョウソン</t>
    </rPh>
    <rPh sb="5" eb="7">
      <t>ソウゴウ</t>
    </rPh>
    <rPh sb="7" eb="9">
      <t>ジム</t>
    </rPh>
    <rPh sb="9" eb="11">
      <t>クミアイ</t>
    </rPh>
    <phoneticPr fontId="28"/>
  </si>
  <si>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8"/>
  </si>
  <si>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8"/>
  </si>
  <si>
    <t>東京都後期高齢者医療広域連合（後期高齢者医療特別会計）</t>
    <rPh sb="15" eb="17">
      <t>コウキ</t>
    </rPh>
    <rPh sb="17" eb="20">
      <t>コウレイシャ</t>
    </rPh>
    <rPh sb="20" eb="22">
      <t>イリョウ</t>
    </rPh>
    <rPh sb="22" eb="24">
      <t>トクベツ</t>
    </rPh>
    <phoneticPr fontId="28"/>
  </si>
  <si>
    <t>多摩川衛生組合</t>
    <rPh sb="0" eb="3">
      <t>タマガワ</t>
    </rPh>
    <rPh sb="3" eb="5">
      <t>エイセイ</t>
    </rPh>
    <rPh sb="5" eb="7">
      <t>クミアイ</t>
    </rPh>
    <phoneticPr fontId="28"/>
  </si>
  <si>
    <t>-</t>
    <phoneticPr fontId="2"/>
  </si>
  <si>
    <t>-</t>
    <phoneticPr fontId="2"/>
  </si>
  <si>
    <t>清掃施設整備基金</t>
    <rPh sb="0" eb="2">
      <t>セイソウ</t>
    </rPh>
    <rPh sb="2" eb="4">
      <t>シセツ</t>
    </rPh>
    <rPh sb="4" eb="6">
      <t>セイビ</t>
    </rPh>
    <rPh sb="6" eb="8">
      <t>キキン</t>
    </rPh>
    <phoneticPr fontId="2"/>
  </si>
  <si>
    <t>公共施設整備基金</t>
    <rPh sb="0" eb="2">
      <t>コウキョウ</t>
    </rPh>
    <rPh sb="2" eb="4">
      <t>シセツ</t>
    </rPh>
    <rPh sb="4" eb="6">
      <t>セイビ</t>
    </rPh>
    <rPh sb="6" eb="8">
      <t>キキン</t>
    </rPh>
    <phoneticPr fontId="2"/>
  </si>
  <si>
    <t>緑化基金</t>
    <rPh sb="0" eb="2">
      <t>リョクカ</t>
    </rPh>
    <rPh sb="2" eb="4">
      <t>キキン</t>
    </rPh>
    <phoneticPr fontId="2"/>
  </si>
  <si>
    <t>公共施設修繕基金</t>
    <rPh sb="0" eb="2">
      <t>コウキョウ</t>
    </rPh>
    <rPh sb="2" eb="4">
      <t>シセツ</t>
    </rPh>
    <rPh sb="4" eb="6">
      <t>シュウゼン</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</si>
  <si>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</si>
  <si>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</si>
  <si>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</si>
  <si>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</si>
  <si>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</si>
  <si>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</si>
  <si>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</si>
  <si>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</si>
  <si>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</si>
  <si>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</si>
  <si>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</si>
  <si>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</si>
  <si>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</si>
  <si>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将来負担比率及び実質公債費比率ともに、類似団体内平均値よりも下回っている。これは、平成24年度に策定した中期財政計画に基づき地方債の新規発行を元金償還以内等に抑制してきた結果、将来負担比率、実質公債費比率ともに低下していると考えられる。</t>
    <rPh sb="1" eb="3">
      <t>ショウライ</t>
    </rPh>
    <rPh sb="3" eb="5">
      <t>フタン</t>
    </rPh>
    <rPh sb="5" eb="7">
      <t>ヒリツ</t>
    </rPh>
    <rPh sb="7" eb="8">
      <t>オヨ</t>
    </rPh>
    <rPh sb="9" eb="14">
      <t>ジッシツコウサイヒ</t>
    </rPh>
    <rPh sb="14" eb="16">
      <t>ヒリツ</t>
    </rPh>
    <rPh sb="20" eb="22">
      <t>ルイジ</t>
    </rPh>
    <rPh sb="22" eb="24">
      <t>ダンタイ</t>
    </rPh>
    <rPh sb="24" eb="25">
      <t>ナイ</t>
    </rPh>
    <rPh sb="25" eb="28">
      <t>ヘイキンチ</t>
    </rPh>
    <rPh sb="31" eb="33">
      <t>シタマワ</t>
    </rPh>
    <rPh sb="42" eb="44">
      <t>ヘイセイ</t>
    </rPh>
    <rPh sb="46" eb="48">
      <t>ネンド</t>
    </rPh>
    <rPh sb="49" eb="51">
      <t>サクテイ</t>
    </rPh>
    <rPh sb="53" eb="55">
      <t>チュウキ</t>
    </rPh>
    <rPh sb="55" eb="57">
      <t>ザイセイ</t>
    </rPh>
    <rPh sb="57" eb="59">
      <t>ケイカク</t>
    </rPh>
    <rPh sb="60" eb="61">
      <t>モト</t>
    </rPh>
    <rPh sb="63" eb="66">
      <t>チホウサイ</t>
    </rPh>
    <rPh sb="67" eb="69">
      <t>シンキ</t>
    </rPh>
    <rPh sb="69" eb="71">
      <t>ハッコウ</t>
    </rPh>
    <rPh sb="72" eb="74">
      <t>ガンキン</t>
    </rPh>
    <rPh sb="74" eb="76">
      <t>ショウカン</t>
    </rPh>
    <rPh sb="76" eb="78">
      <t>イナイ</t>
    </rPh>
    <rPh sb="78" eb="79">
      <t>トウ</t>
    </rPh>
    <rPh sb="80" eb="82">
      <t>ヨクセイ</t>
    </rPh>
    <rPh sb="86" eb="88">
      <t>ケッカ</t>
    </rPh>
    <rPh sb="89" eb="91">
      <t>ショウライ</t>
    </rPh>
    <rPh sb="91" eb="93">
      <t>フタン</t>
    </rPh>
    <rPh sb="93" eb="95">
      <t>ヒリツ</t>
    </rPh>
    <rPh sb="96" eb="98">
      <t>ジッシツ</t>
    </rPh>
    <rPh sb="98" eb="101">
      <t>コウサイヒ</t>
    </rPh>
    <rPh sb="101" eb="103">
      <t>ヒリツ</t>
    </rPh>
    <rPh sb="106" eb="108">
      <t>テイカ</t>
    </rPh>
    <rPh sb="113" eb="114">
      <t>カンガ</t>
    </rPh>
    <phoneticPr fontId="5"/>
  </si>
  <si>
    <t>　地方債の新規発行を抑制してきた結果、将来負担比率が低下している。そのうえ有形固定資産減価償却率を改善させることができた。平成30年度については、児童館の新築、福祉施設・保健センター及び公民館の大規模改修を行った。</t>
    <rPh sb="1" eb="4">
      <t>チホウサイ</t>
    </rPh>
    <rPh sb="5" eb="7">
      <t>シンキ</t>
    </rPh>
    <rPh sb="7" eb="9">
      <t>ハッコウ</t>
    </rPh>
    <rPh sb="10" eb="12">
      <t>ヨクセイ</t>
    </rPh>
    <rPh sb="16" eb="18">
      <t>ケッカ</t>
    </rPh>
    <rPh sb="19" eb="21">
      <t>ショウライ</t>
    </rPh>
    <rPh sb="21" eb="23">
      <t>フタン</t>
    </rPh>
    <rPh sb="23" eb="25">
      <t>ヒリツ</t>
    </rPh>
    <rPh sb="26" eb="28">
      <t>テイカ</t>
    </rPh>
    <rPh sb="37" eb="39">
      <t>ユウケイ</t>
    </rPh>
    <rPh sb="39" eb="41">
      <t>コテイ</t>
    </rPh>
    <rPh sb="41" eb="43">
      <t>シサン</t>
    </rPh>
    <rPh sb="43" eb="45">
      <t>ゲンカ</t>
    </rPh>
    <rPh sb="45" eb="47">
      <t>ショウキャク</t>
    </rPh>
    <rPh sb="47" eb="48">
      <t>リツ</t>
    </rPh>
    <rPh sb="49" eb="51">
      <t>カイゼン</t>
    </rPh>
    <rPh sb="61" eb="63">
      <t>ヘイセイ</t>
    </rPh>
    <rPh sb="65" eb="67">
      <t>ネンド</t>
    </rPh>
    <rPh sb="73" eb="76">
      <t>ジドウカン</t>
    </rPh>
    <rPh sb="77" eb="79">
      <t>シンチク</t>
    </rPh>
    <rPh sb="80" eb="82">
      <t>フクシ</t>
    </rPh>
    <rPh sb="82" eb="84">
      <t>シセツ</t>
    </rPh>
    <rPh sb="85" eb="87">
      <t>ホケン</t>
    </rPh>
    <rPh sb="91" eb="92">
      <t>オヨ</t>
    </rPh>
    <rPh sb="93" eb="96">
      <t>コウミンカン</t>
    </rPh>
    <rPh sb="97" eb="100">
      <t>ダイキボ</t>
    </rPh>
    <rPh sb="100" eb="102">
      <t>カイシュウ</t>
    </rPh>
    <rPh sb="103" eb="10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</si>
</sst>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0" fontId="33" fillId="0" borderId="117" xfId="12" applyFont="1" applyBorder="1" applyAlignment="1" applyProtection="1">
      <alignment horizontal="left" vertical="center" shrinkToFit="1"/>
      <protection locked="0"/>
    </xf>
    <xf numFmtId="0" fontId="33" fillId="0" borderId="119" xfId="12" applyFont="1" applyBorder="1" applyAlignment="1" applyProtection="1">
      <alignment horizontal="lef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03" xfId="12" applyFont="1" applyBorder="1" applyAlignment="1" applyProtection="1">
      <alignment horizontal="left" vertical="center" shrinkToFit="1"/>
      <protection locked="0"/>
    </xf>
    <xf numFmtId="0" fontId="33" fillId="0" borderId="11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87BB-4C20-9CB0-0986A9501A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34827</c:v>
                </c:pt>
                <c:pt idx="1">
                  <c:v>37579</c:v>
                </c:pt>
                <c:pt idx="2">
                  <c:v>33850</c:v>
                </c:pt>
                <c:pt idx="3">
                  <c:v>25421</c:v>
                </c:pt>
                <c:pt idx="4">
                  <c:v>35980</c:v>
                </c:pt>
              </c:numCache>
            </c:numRef>
          </c:val>
          <c:smooth val="0"/>
          <c:extLst>
            <c:ext xmlns:c16="http://schemas.microsoft.com/office/drawing/2014/chart" uri="{C3380CC4-5D6E-409C-BE32-E72D297353CC}">
              <c16:uniqueId val="{00000001-87BB-4C20-9CB0-0986A9501ADC}"/>
            </c:ext>
          </c:extLst>
        </c:ser>
        <c:dLbls>
          <c:showLegendKey val="0"/>
          <c:showVal val="0"/>
          <c:showCatName val="0"/>
          <c:showSerName val="0"/>
          <c:showPercent val="0"/>
          <c:showBubbleSize val="0"/>
        </c:dLbls>
        <c:marker val="1"/>
        <c:smooth val="0"/>
        <c:axId val="105865472"/>
        <c:axId val="211268952"/>
      </c:lineChart>
      <c:catAx>
        <c:axId val="105865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268952"/>
        <c:crosses val="autoZero"/>
        <c:auto val="1"/>
        <c:lblAlgn val="ctr"/>
        <c:lblOffset val="100"/>
        <c:tickLblSkip val="1"/>
        <c:tickMarkSkip val="1"/>
        <c:noMultiLvlLbl val="0"/>
      </c:catAx>
      <c:valAx>
        <c:axId val="2112689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65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6.68</c:v>
                </c:pt>
                <c:pt idx="1">
                  <c:v>6.62</c:v>
                </c:pt>
                <c:pt idx="2">
                  <c:v>7.87</c:v>
                </c:pt>
                <c:pt idx="3">
                  <c:v>6.75</c:v>
                </c:pt>
                <c:pt idx="4">
                  <c:v>6.7</c:v>
                </c:pt>
              </c:numCache>
            </c:numRef>
          </c:val>
          <c:extLst>
            <c:ext xmlns:c16="http://schemas.microsoft.com/office/drawing/2014/chart" uri="{C3380CC4-5D6E-409C-BE32-E72D297353CC}">
              <c16:uniqueId val="{00000000-A8BA-44DC-85A5-3F5BF7B45D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7.75</c:v>
                </c:pt>
                <c:pt idx="1">
                  <c:v>11.23</c:v>
                </c:pt>
                <c:pt idx="2">
                  <c:v>9.8000000000000007</c:v>
                </c:pt>
                <c:pt idx="3">
                  <c:v>11.49</c:v>
                </c:pt>
                <c:pt idx="4">
                  <c:v>11.99</c:v>
                </c:pt>
              </c:numCache>
            </c:numRef>
          </c:val>
          <c:extLst>
            <c:ext xmlns:c16="http://schemas.microsoft.com/office/drawing/2014/chart" uri="{C3380CC4-5D6E-409C-BE32-E72D297353CC}">
              <c16:uniqueId val="{00000001-A8BA-44DC-85A5-3F5BF7B45DF0}"/>
            </c:ext>
          </c:extLst>
        </c:ser>
        <c:dLbls>
          <c:showLegendKey val="0"/>
          <c:showVal val="0"/>
          <c:showCatName val="0"/>
          <c:showSerName val="0"/>
          <c:showPercent val="0"/>
          <c:showBubbleSize val="0"/>
        </c:dLbls>
        <c:gapWidth val="250"/>
        <c:overlap val="100"/>
        <c:axId val="465692704"/>
        <c:axId val="464210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0.21</c:v>
                </c:pt>
                <c:pt idx="1">
                  <c:v>3.86</c:v>
                </c:pt>
                <c:pt idx="2">
                  <c:v>0.1</c:v>
                </c:pt>
                <c:pt idx="3">
                  <c:v>0.8</c:v>
                </c:pt>
                <c:pt idx="4">
                  <c:v>0.5</c:v>
                </c:pt>
              </c:numCache>
            </c:numRef>
          </c:val>
          <c:smooth val="0"/>
          <c:extLst>
            <c:ext xmlns:c16="http://schemas.microsoft.com/office/drawing/2014/chart" uri="{C3380CC4-5D6E-409C-BE32-E72D297353CC}">
              <c16:uniqueId val="{00000002-A8BA-44DC-85A5-3F5BF7B45DF0}"/>
            </c:ext>
          </c:extLst>
        </c:ser>
        <c:dLbls>
          <c:showLegendKey val="0"/>
          <c:showVal val="0"/>
          <c:showCatName val="0"/>
          <c:showSerName val="0"/>
          <c:showPercent val="0"/>
          <c:showBubbleSize val="0"/>
        </c:dLbls>
        <c:marker val="1"/>
        <c:smooth val="0"/>
        <c:axId val="465692704"/>
        <c:axId val="464210392"/>
      </c:lineChart>
      <c:catAx>
        <c:axId val="46569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4210392"/>
        <c:crosses val="autoZero"/>
        <c:auto val="1"/>
        <c:lblAlgn val="ctr"/>
        <c:lblOffset val="100"/>
        <c:tickLblSkip val="1"/>
        <c:tickMarkSkip val="1"/>
        <c:noMultiLvlLbl val="0"/>
      </c:catAx>
      <c:valAx>
        <c:axId val="464210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69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121-41F6-AD5D-9DE3F748EB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21-41F6-AD5D-9DE3F748EB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21-41F6-AD5D-9DE3F748EB2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121-41F6-AD5D-9DE3F748EB29}"/>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121-41F6-AD5D-9DE3F748EB2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7.0000000000000007E-2</c:v>
                </c:pt>
                <c:pt idx="4">
                  <c:v>#N/A</c:v>
                </c:pt>
                <c:pt idx="5">
                  <c:v>0.08</c:v>
                </c:pt>
                <c:pt idx="6">
                  <c:v>#N/A</c:v>
                </c:pt>
                <c:pt idx="7">
                  <c:v>0.01</c:v>
                </c:pt>
                <c:pt idx="8">
                  <c:v>#N/A</c:v>
                </c:pt>
                <c:pt idx="9">
                  <c:v>0.01</c:v>
                </c:pt>
              </c:numCache>
            </c:numRef>
          </c:val>
          <c:extLst>
            <c:ext xmlns:c16="http://schemas.microsoft.com/office/drawing/2014/chart" uri="{C3380CC4-5D6E-409C-BE32-E72D297353CC}">
              <c16:uniqueId val="{00000005-6121-41F6-AD5D-9DE3F748EB2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1.64</c:v>
                </c:pt>
                <c:pt idx="1">
                  <c:v>#N/A</c:v>
                </c:pt>
                <c:pt idx="2">
                  <c:v>#N/A</c:v>
                </c:pt>
                <c:pt idx="3">
                  <c:v>0.27</c:v>
                </c:pt>
                <c:pt idx="4">
                  <c:v>#N/A</c:v>
                </c:pt>
                <c:pt idx="5">
                  <c:v>0.22</c:v>
                </c:pt>
                <c:pt idx="6">
                  <c:v>#N/A</c:v>
                </c:pt>
                <c:pt idx="7">
                  <c:v>1.4</c:v>
                </c:pt>
                <c:pt idx="8">
                  <c:v>#N/A</c:v>
                </c:pt>
                <c:pt idx="9">
                  <c:v>0.5</c:v>
                </c:pt>
              </c:numCache>
            </c:numRef>
          </c:val>
          <c:extLst>
            <c:ext xmlns:c16="http://schemas.microsoft.com/office/drawing/2014/chart" uri="{C3380CC4-5D6E-409C-BE32-E72D297353CC}">
              <c16:uniqueId val="{00000006-6121-41F6-AD5D-9DE3F748EB2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0.44</c:v>
                </c:pt>
                <c:pt idx="2">
                  <c:v>#N/A</c:v>
                </c:pt>
                <c:pt idx="3">
                  <c:v>0.13</c:v>
                </c:pt>
                <c:pt idx="4">
                  <c:v>#N/A</c:v>
                </c:pt>
                <c:pt idx="5">
                  <c:v>1.45</c:v>
                </c:pt>
                <c:pt idx="6">
                  <c:v>#N/A</c:v>
                </c:pt>
                <c:pt idx="7">
                  <c:v>1.1200000000000001</c:v>
                </c:pt>
                <c:pt idx="8">
                  <c:v>#N/A</c:v>
                </c:pt>
                <c:pt idx="9">
                  <c:v>1.01</c:v>
                </c:pt>
              </c:numCache>
            </c:numRef>
          </c:val>
          <c:extLst>
            <c:ext xmlns:c16="http://schemas.microsoft.com/office/drawing/2014/chart" uri="{C3380CC4-5D6E-409C-BE32-E72D297353CC}">
              <c16:uniqueId val="{00000007-6121-41F6-AD5D-9DE3F748EB29}"/>
            </c:ext>
          </c:extLst>
        </c:ser>
        <c:ser>
          <c:idx val="8"/>
          <c:order val="8"/>
          <c:tx>
            <c:strRef>
              <c:f>データシート!$A$35</c:f>
              <c:strCache>
                <c:ptCount val="1"/>
                <c:pt idx="0">
                  <c:v>公共下水道特別会計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1.54</c:v>
                </c:pt>
                <c:pt idx="2">
                  <c:v>#N/A</c:v>
                </c:pt>
                <c:pt idx="3">
                  <c:v>1.6</c:v>
                </c:pt>
                <c:pt idx="4">
                  <c:v>#N/A</c:v>
                </c:pt>
                <c:pt idx="5">
                  <c:v>1.59</c:v>
                </c:pt>
                <c:pt idx="6">
                  <c:v>#N/A</c:v>
                </c:pt>
                <c:pt idx="7">
                  <c:v>1.21</c:v>
                </c:pt>
                <c:pt idx="8">
                  <c:v>#N/A</c:v>
                </c:pt>
                <c:pt idx="9">
                  <c:v>1.27</c:v>
                </c:pt>
              </c:numCache>
            </c:numRef>
          </c:val>
          <c:extLst>
            <c:ext xmlns:c16="http://schemas.microsoft.com/office/drawing/2014/chart" uri="{C3380CC4-5D6E-409C-BE32-E72D297353CC}">
              <c16:uniqueId val="{00000008-6121-41F6-AD5D-9DE3F748EB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6.67</c:v>
                </c:pt>
                <c:pt idx="2">
                  <c:v>#N/A</c:v>
                </c:pt>
                <c:pt idx="3">
                  <c:v>6.61</c:v>
                </c:pt>
                <c:pt idx="4">
                  <c:v>#N/A</c:v>
                </c:pt>
                <c:pt idx="5">
                  <c:v>7.87</c:v>
                </c:pt>
                <c:pt idx="6">
                  <c:v>#N/A</c:v>
                </c:pt>
                <c:pt idx="7">
                  <c:v>6.74</c:v>
                </c:pt>
                <c:pt idx="8">
                  <c:v>#N/A</c:v>
                </c:pt>
                <c:pt idx="9">
                  <c:v>6.69</c:v>
                </c:pt>
              </c:numCache>
            </c:numRef>
          </c:val>
          <c:extLst>
            <c:ext xmlns:c16="http://schemas.microsoft.com/office/drawing/2014/chart" uri="{C3380CC4-5D6E-409C-BE32-E72D297353CC}">
              <c16:uniqueId val="{00000009-6121-41F6-AD5D-9DE3F748EB29}"/>
            </c:ext>
          </c:extLst>
        </c:ser>
        <c:dLbls>
          <c:showLegendKey val="0"/>
          <c:showVal val="0"/>
          <c:showCatName val="0"/>
          <c:showSerName val="0"/>
          <c:showPercent val="0"/>
          <c:showBubbleSize val="0"/>
        </c:dLbls>
        <c:gapWidth val="150"/>
        <c:overlap val="100"/>
        <c:axId val="467074664"/>
        <c:axId val="466962704"/>
      </c:barChart>
      <c:catAx>
        <c:axId val="467074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6962704"/>
        <c:crosses val="autoZero"/>
        <c:auto val="1"/>
        <c:lblAlgn val="ctr"/>
        <c:lblOffset val="100"/>
        <c:tickLblSkip val="1"/>
        <c:tickMarkSkip val="1"/>
        <c:noMultiLvlLbl val="0"/>
      </c:catAx>
      <c:valAx>
        <c:axId val="46696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074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2233</c:v>
                </c:pt>
                <c:pt idx="5">
                  <c:v>1996</c:v>
                </c:pt>
                <c:pt idx="8">
                  <c:v>1941</c:v>
                </c:pt>
                <c:pt idx="11">
                  <c:v>1936</c:v>
                </c:pt>
                <c:pt idx="14">
                  <c:v>1891</c:v>
                </c:pt>
              </c:numCache>
            </c:numRef>
          </c:val>
          <c:extLst>
            <c:ext xmlns:c16="http://schemas.microsoft.com/office/drawing/2014/chart" uri="{C3380CC4-5D6E-409C-BE32-E72D297353CC}">
              <c16:uniqueId val="{00000000-714B-4284-969F-592C22B4F1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4B-4284-969F-592C22B4F1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78</c:v>
                </c:pt>
                <c:pt idx="3">
                  <c:v>35</c:v>
                </c:pt>
                <c:pt idx="6">
                  <c:v>35</c:v>
                </c:pt>
                <c:pt idx="9">
                  <c:v>35</c:v>
                </c:pt>
                <c:pt idx="12">
                  <c:v>35</c:v>
                </c:pt>
              </c:numCache>
            </c:numRef>
          </c:val>
          <c:extLst>
            <c:ext xmlns:c16="http://schemas.microsoft.com/office/drawing/2014/chart" uri="{C3380CC4-5D6E-409C-BE32-E72D297353CC}">
              <c16:uniqueId val="{00000002-714B-4284-969F-592C22B4F1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4B-4284-969F-592C22B4F1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271</c:v>
                </c:pt>
                <c:pt idx="3">
                  <c:v>265</c:v>
                </c:pt>
                <c:pt idx="6">
                  <c:v>257</c:v>
                </c:pt>
                <c:pt idx="9">
                  <c:v>245</c:v>
                </c:pt>
                <c:pt idx="12">
                  <c:v>235</c:v>
                </c:pt>
              </c:numCache>
            </c:numRef>
          </c:val>
          <c:extLst>
            <c:ext xmlns:c16="http://schemas.microsoft.com/office/drawing/2014/chart" uri="{C3380CC4-5D6E-409C-BE32-E72D297353CC}">
              <c16:uniqueId val="{00000004-714B-4284-969F-592C22B4F1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4B-4284-969F-592C22B4F1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4B-4284-969F-592C22B4F1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2317</c:v>
                </c:pt>
                <c:pt idx="3">
                  <c:v>2193</c:v>
                </c:pt>
                <c:pt idx="6">
                  <c:v>1951</c:v>
                </c:pt>
                <c:pt idx="9">
                  <c:v>1938</c:v>
                </c:pt>
                <c:pt idx="12">
                  <c:v>1905</c:v>
                </c:pt>
              </c:numCache>
            </c:numRef>
          </c:val>
          <c:extLst>
            <c:ext xmlns:c16="http://schemas.microsoft.com/office/drawing/2014/chart" uri="{C3380CC4-5D6E-409C-BE32-E72D297353CC}">
              <c16:uniqueId val="{00000007-714B-4284-969F-592C22B4F1D3}"/>
            </c:ext>
          </c:extLst>
        </c:ser>
        <c:dLbls>
          <c:showLegendKey val="0"/>
          <c:showVal val="0"/>
          <c:showCatName val="0"/>
          <c:showSerName val="0"/>
          <c:showPercent val="0"/>
          <c:showBubbleSize val="0"/>
        </c:dLbls>
        <c:gapWidth val="100"/>
        <c:overlap val="100"/>
        <c:axId val="460584488"/>
        <c:axId val="460732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433</c:v>
                </c:pt>
                <c:pt idx="2">
                  <c:v>#N/A</c:v>
                </c:pt>
                <c:pt idx="3">
                  <c:v>#N/A</c:v>
                </c:pt>
                <c:pt idx="4">
                  <c:v>497</c:v>
                </c:pt>
                <c:pt idx="5">
                  <c:v>#N/A</c:v>
                </c:pt>
                <c:pt idx="6">
                  <c:v>#N/A</c:v>
                </c:pt>
                <c:pt idx="7">
                  <c:v>302</c:v>
                </c:pt>
                <c:pt idx="8">
                  <c:v>#N/A</c:v>
                </c:pt>
                <c:pt idx="9">
                  <c:v>#N/A</c:v>
                </c:pt>
                <c:pt idx="10">
                  <c:v>282</c:v>
                </c:pt>
                <c:pt idx="11">
                  <c:v>#N/A</c:v>
                </c:pt>
                <c:pt idx="12">
                  <c:v>#N/A</c:v>
                </c:pt>
                <c:pt idx="13">
                  <c:v>284</c:v>
                </c:pt>
                <c:pt idx="14">
                  <c:v>#N/A</c:v>
                </c:pt>
              </c:numCache>
            </c:numRef>
          </c:val>
          <c:smooth val="0"/>
          <c:extLst>
            <c:ext xmlns:c16="http://schemas.microsoft.com/office/drawing/2014/chart" uri="{C3380CC4-5D6E-409C-BE32-E72D297353CC}">
              <c16:uniqueId val="{00000008-714B-4284-969F-592C22B4F1D3}"/>
            </c:ext>
          </c:extLst>
        </c:ser>
        <c:dLbls>
          <c:showLegendKey val="0"/>
          <c:showVal val="0"/>
          <c:showCatName val="0"/>
          <c:showSerName val="0"/>
          <c:showPercent val="0"/>
          <c:showBubbleSize val="0"/>
        </c:dLbls>
        <c:marker val="1"/>
        <c:smooth val="0"/>
        <c:axId val="460584488"/>
        <c:axId val="460732432"/>
      </c:lineChart>
      <c:catAx>
        <c:axId val="46058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732432"/>
        <c:crosses val="autoZero"/>
        <c:auto val="1"/>
        <c:lblAlgn val="ctr"/>
        <c:lblOffset val="100"/>
        <c:tickLblSkip val="1"/>
        <c:tickMarkSkip val="1"/>
        <c:noMultiLvlLbl val="0"/>
      </c:catAx>
      <c:valAx>
        <c:axId val="46073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584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16665</c:v>
                </c:pt>
                <c:pt idx="5">
                  <c:v>16714</c:v>
                </c:pt>
                <c:pt idx="8">
                  <c:v>16858</c:v>
                </c:pt>
                <c:pt idx="11">
                  <c:v>16809</c:v>
                </c:pt>
                <c:pt idx="14">
                  <c:v>16879</c:v>
                </c:pt>
              </c:numCache>
            </c:numRef>
          </c:val>
          <c:extLst>
            <c:ext xmlns:c16="http://schemas.microsoft.com/office/drawing/2014/chart" uri="{C3380CC4-5D6E-409C-BE32-E72D297353CC}">
              <c16:uniqueId val="{00000000-CD14-4C70-8541-822C189567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4787</c:v>
                </c:pt>
                <c:pt idx="5">
                  <c:v>4561</c:v>
                </c:pt>
                <c:pt idx="8">
                  <c:v>4327</c:v>
                </c:pt>
                <c:pt idx="11">
                  <c:v>4133</c:v>
                </c:pt>
                <c:pt idx="14">
                  <c:v>3951</c:v>
                </c:pt>
              </c:numCache>
            </c:numRef>
          </c:val>
          <c:extLst>
            <c:ext xmlns:c16="http://schemas.microsoft.com/office/drawing/2014/chart" uri="{C3380CC4-5D6E-409C-BE32-E72D297353CC}">
              <c16:uniqueId val="{00000001-CD14-4C70-8541-822C189567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1883</c:v>
                </c:pt>
                <c:pt idx="5">
                  <c:v>3336</c:v>
                </c:pt>
                <c:pt idx="8">
                  <c:v>3593</c:v>
                </c:pt>
                <c:pt idx="11">
                  <c:v>4228</c:v>
                </c:pt>
                <c:pt idx="14">
                  <c:v>4488</c:v>
                </c:pt>
              </c:numCache>
            </c:numRef>
          </c:val>
          <c:extLst>
            <c:ext xmlns:c16="http://schemas.microsoft.com/office/drawing/2014/chart" uri="{C3380CC4-5D6E-409C-BE32-E72D297353CC}">
              <c16:uniqueId val="{00000002-CD14-4C70-8541-822C189567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14-4C70-8541-822C189567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14-4C70-8541-822C189567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14-4C70-8541-822C189567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4724</c:v>
                </c:pt>
                <c:pt idx="3">
                  <c:v>4620</c:v>
                </c:pt>
                <c:pt idx="6">
                  <c:v>4562</c:v>
                </c:pt>
                <c:pt idx="9">
                  <c:v>4496</c:v>
                </c:pt>
                <c:pt idx="12">
                  <c:v>4358</c:v>
                </c:pt>
              </c:numCache>
            </c:numRef>
          </c:val>
          <c:extLst>
            <c:ext xmlns:c16="http://schemas.microsoft.com/office/drawing/2014/chart" uri="{C3380CC4-5D6E-409C-BE32-E72D297353CC}">
              <c16:uniqueId val="{00000006-CD14-4C70-8541-822C189567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85</c:v>
                </c:pt>
                <c:pt idx="3">
                  <c:v>170</c:v>
                </c:pt>
                <c:pt idx="6">
                  <c:v>239</c:v>
                </c:pt>
                <c:pt idx="9">
                  <c:v>215</c:v>
                </c:pt>
                <c:pt idx="12">
                  <c:v>193</c:v>
                </c:pt>
              </c:numCache>
            </c:numRef>
          </c:val>
          <c:extLst>
            <c:ext xmlns:c16="http://schemas.microsoft.com/office/drawing/2014/chart" uri="{C3380CC4-5D6E-409C-BE32-E72D297353CC}">
              <c16:uniqueId val="{00000007-CD14-4C70-8541-822C189567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3359</c:v>
                </c:pt>
                <c:pt idx="3">
                  <c:v>3220</c:v>
                </c:pt>
                <c:pt idx="6">
                  <c:v>3207</c:v>
                </c:pt>
                <c:pt idx="9">
                  <c:v>3199</c:v>
                </c:pt>
                <c:pt idx="12">
                  <c:v>3210</c:v>
                </c:pt>
              </c:numCache>
            </c:numRef>
          </c:val>
          <c:extLst>
            <c:ext xmlns:c16="http://schemas.microsoft.com/office/drawing/2014/chart" uri="{C3380CC4-5D6E-409C-BE32-E72D297353CC}">
              <c16:uniqueId val="{00000008-CD14-4C70-8541-822C189567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204</c:v>
                </c:pt>
                <c:pt idx="3">
                  <c:v>174</c:v>
                </c:pt>
                <c:pt idx="6">
                  <c:v>144</c:v>
                </c:pt>
                <c:pt idx="9">
                  <c:v>113</c:v>
                </c:pt>
                <c:pt idx="12">
                  <c:v>83</c:v>
                </c:pt>
              </c:numCache>
            </c:numRef>
          </c:val>
          <c:extLst>
            <c:ext xmlns:c16="http://schemas.microsoft.com/office/drawing/2014/chart" uri="{C3380CC4-5D6E-409C-BE32-E72D297353CC}">
              <c16:uniqueId val="{00000009-CD14-4C70-8541-822C189567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20719</c:v>
                </c:pt>
                <c:pt idx="3">
                  <c:v>20346</c:v>
                </c:pt>
                <c:pt idx="6">
                  <c:v>19917</c:v>
                </c:pt>
                <c:pt idx="9">
                  <c:v>19680</c:v>
                </c:pt>
                <c:pt idx="12">
                  <c:v>19503</c:v>
                </c:pt>
              </c:numCache>
            </c:numRef>
          </c:val>
          <c:extLst>
            <c:ext xmlns:c16="http://schemas.microsoft.com/office/drawing/2014/chart" uri="{C3380CC4-5D6E-409C-BE32-E72D297353CC}">
              <c16:uniqueId val="{0000000A-CD14-4C70-8541-822C189567D8}"/>
            </c:ext>
          </c:extLst>
        </c:ser>
        <c:dLbls>
          <c:showLegendKey val="0"/>
          <c:showVal val="0"/>
          <c:showCatName val="0"/>
          <c:showSerName val="0"/>
          <c:showPercent val="0"/>
          <c:showBubbleSize val="0"/>
        </c:dLbls>
        <c:gapWidth val="100"/>
        <c:overlap val="100"/>
        <c:axId val="470644984"/>
        <c:axId val="463124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5757</c:v>
                </c:pt>
                <c:pt idx="2">
                  <c:v>#N/A</c:v>
                </c:pt>
                <c:pt idx="3">
                  <c:v>#N/A</c:v>
                </c:pt>
                <c:pt idx="4">
                  <c:v>3920</c:v>
                </c:pt>
                <c:pt idx="5">
                  <c:v>#N/A</c:v>
                </c:pt>
                <c:pt idx="6">
                  <c:v>#N/A</c:v>
                </c:pt>
                <c:pt idx="7">
                  <c:v>3291</c:v>
                </c:pt>
                <c:pt idx="8">
                  <c:v>#N/A</c:v>
                </c:pt>
                <c:pt idx="9">
                  <c:v>#N/A</c:v>
                </c:pt>
                <c:pt idx="10">
                  <c:v>2534</c:v>
                </c:pt>
                <c:pt idx="11">
                  <c:v>#N/A</c:v>
                </c:pt>
                <c:pt idx="12">
                  <c:v>#N/A</c:v>
                </c:pt>
                <c:pt idx="13">
                  <c:v>2029</c:v>
                </c:pt>
                <c:pt idx="14">
                  <c:v>#N/A</c:v>
                </c:pt>
              </c:numCache>
            </c:numRef>
          </c:val>
          <c:smooth val="0"/>
          <c:extLst>
            <c:ext xmlns:c16="http://schemas.microsoft.com/office/drawing/2014/chart" uri="{C3380CC4-5D6E-409C-BE32-E72D297353CC}">
              <c16:uniqueId val="{0000000B-CD14-4C70-8541-822C189567D8}"/>
            </c:ext>
          </c:extLst>
        </c:ser>
        <c:dLbls>
          <c:showLegendKey val="0"/>
          <c:showVal val="0"/>
          <c:showCatName val="0"/>
          <c:showSerName val="0"/>
          <c:showPercent val="0"/>
          <c:showBubbleSize val="0"/>
        </c:dLbls>
        <c:marker val="1"/>
        <c:smooth val="0"/>
        <c:axId val="470644984"/>
        <c:axId val="463124088"/>
      </c:lineChart>
      <c:catAx>
        <c:axId val="470644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3124088"/>
        <c:crosses val="autoZero"/>
        <c:auto val="1"/>
        <c:lblAlgn val="ctr"/>
        <c:lblOffset val="100"/>
        <c:tickLblSkip val="1"/>
        <c:tickMarkSkip val="1"/>
        <c:noMultiLvlLbl val="0"/>
      </c:catAx>
      <c:valAx>
        <c:axId val="463124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644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1501</c:v>
                </c:pt>
                <c:pt idx="1">
                  <c:v>1784</c:v>
                </c:pt>
                <c:pt idx="2">
                  <c:v>1866</c:v>
                </c:pt>
              </c:numCache>
            </c:numRef>
          </c:val>
          <c:extLst>
            <c:ext xmlns:c16="http://schemas.microsoft.com/office/drawing/2014/chart" uri="{C3380CC4-5D6E-409C-BE32-E72D297353CC}">
              <c16:uniqueId val="{00000000-F57B-47B7-97B6-02409ABB0F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57B-47B7-97B6-02409ABB0F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1807</c:v>
                </c:pt>
                <c:pt idx="1">
                  <c:v>2172</c:v>
                </c:pt>
                <c:pt idx="2">
                  <c:v>2288</c:v>
                </c:pt>
              </c:numCache>
            </c:numRef>
          </c:val>
          <c:extLst>
            <c:ext xmlns:c16="http://schemas.microsoft.com/office/drawing/2014/chart" uri="{C3380CC4-5D6E-409C-BE32-E72D297353CC}">
              <c16:uniqueId val="{00000002-F57B-47B7-97B6-02409ABB0FAC}"/>
            </c:ext>
          </c:extLst>
        </c:ser>
        <c:dLbls>
          <c:showLegendKey val="0"/>
          <c:showVal val="0"/>
          <c:showCatName val="0"/>
          <c:showSerName val="0"/>
          <c:showPercent val="0"/>
          <c:showBubbleSize val="0"/>
        </c:dLbls>
        <c:gapWidth val="120"/>
        <c:overlap val="100"/>
        <c:axId val="470584376"/>
        <c:axId val="470593808"/>
      </c:barChart>
      <c:catAx>
        <c:axId val="470584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0593808"/>
        <c:crosses val="autoZero"/>
        <c:auto val="1"/>
        <c:lblAlgn val="ctr"/>
        <c:lblOffset val="100"/>
        <c:tickLblSkip val="1"/>
        <c:tickMarkSkip val="1"/>
        <c:noMultiLvlLbl val="0"/>
      </c:catAx>
      <c:valAx>
        <c:axId val="470593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0584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{8CB93850-3881-4AD2-A129-85C3D54090FE}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FE2-4D6C-888F-EC2605C596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{D0A9992B-2F4E-40BA-B056-37A8D176FB75}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E2-4D6C-888F-EC2605C596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{FC6D9E37-51FD-44A7-86E3-0350BF2A3AE1}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E2-4D6C-888F-EC2605C596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{885216CA-A52E-472F-923C-7271F4F7E624}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E2-4D6C-888F-EC2605C596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{087750B0-257B-41E7-A324-560E7F1D7698}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E2-4D6C-888F-EC2605C5961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{49526240-2342-4976-BE00-D1A24B5433E2}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FE2-4D6C-888F-EC2605C5961B}"/>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{95E93B04-1B03-402A-8F3F-CB6E267B8152}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FE2-4D6C-888F-EC2605C5961B}"/>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{8506E540-0704-4660-8EFA-19A7430A08E5}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FE2-4D6C-888F-EC2605C5961B}"/>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{B9D46C1C-5895-406D-9BD3-F8023E3FF79C}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FE2-4D6C-888F-EC2605C596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52.8</c:v>
                </c:pt>
                <c:pt idx="24">
                  <c:v>54.1</c:v>
                </c:pt>
                <c:pt idx="32">
                  <c:v>53.5</c:v>
                </c:pt>
              </c:numCache>
            </c:numRef>
          </c:xVal>
          <c:yVal>
            <c:numRef>
              <c:f>公会計指標分析・財政指標組合せ分析表!$BP$51:$DC$51</c:f>
              <c:numCache>
                <c:formatCode>#,##0.0;"▲ "#,##0.0</c:formatCode>
                <c:ptCount val="40"/>
                <c:pt idx="16">
                  <c:v>23.5</c:v>
                </c:pt>
                <c:pt idx="24">
                  <c:v>17.899999999999999</c:v>
                </c:pt>
                <c:pt idx="32">
                  <c:v>14.3</c:v>
                </c:pt>
              </c:numCache>
            </c:numRef>
          </c:yVal>
          <c:smooth val="0"/>
          <c:extLst>
            <c:ext xmlns:c16="http://schemas.microsoft.com/office/drawing/2014/chart" uri="{C3380CC4-5D6E-409C-BE32-E72D297353CC}">
              <c16:uniqueId val="{00000009-5FE2-4D6C-888F-EC2605C596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{10C51B7E-2FE4-483C-B9D2-B7DD8BF86417}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FE2-4D6C-888F-EC2605C596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{28B8DA1F-46C8-46E4-9603-F578BFE21E7B}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E2-4D6C-888F-EC2605C596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{E0CFF56F-5302-4FBD-92F5-73D967AA8912}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E2-4D6C-888F-EC2605C596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{58EE1697-A29C-4C7A-83D2-408463B7EBC4}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E2-4D6C-888F-EC2605C596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{6FB21430-1830-496A-9531-E675E034E4EA}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E2-4D6C-888F-EC2605C5961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{626BD02A-FF7C-4103-9356-3F777B7BC37E}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FE2-4D6C-888F-EC2605C5961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{6CA0A091-533A-4E94-9682-C4B4C1102CCD}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FE2-4D6C-888F-EC2605C5961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{550AC136-73DC-4B0F-BC22-13634C3E9A32}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FE2-4D6C-888F-EC2605C5961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{529734F2-E48B-4EF0-8AED-51E8F4DD84C9}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FE2-4D6C-888F-EC2605C596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c:ext xmlns:c16="http://schemas.microsoft.com/office/drawing/2014/chart" uri="{C3380CC4-5D6E-409C-BE32-E72D297353CC}">
              <c16:uniqueId val="{00000013-5FE2-4D6C-888F-EC2605C5961B}"/>
            </c:ext>
          </c:extLst>
        </c:ser>
        <c:dLbls>
          <c:showLegendKey val="0"/>
          <c:showVal val="1"/>
          <c:showCatName val="0"/>
          <c:showSerName val="0"/>
          <c:showPercent val="0"/>
          <c:showBubbleSize val="0"/>
        </c:dLbls>
        <c:axId val="46179840"/>
        <c:axId val="46181760"/>
      </c:scatterChart>
      <c:valAx>
        <c:axId val="46179840"/>
        <c:scaling>
          <c:orientation val="minMax"/>
          <c:max val="60.9"/>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{0828EDB0-4725-415E-AB8F-38E3E3F44912}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8F2-4AA2-B642-8908BD1A53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{E04AA9B6-5106-4C91-9866-ACDFA56288BC}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F2-4AA2-B642-8908BD1A53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{0C01AB3F-86AE-4944-8CD2-7DAA84B5835D}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F2-4AA2-B642-8908BD1A53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{84584F38-E27E-498D-A0C1-B7E623B3F9F7}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F2-4AA2-B642-8908BD1A53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{98FF574E-D22E-4D15-B0C7-726DBF524D35}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F2-4AA2-B642-8908BD1A53EB}"/>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{1991D999-EC12-4018-B4B3-A84935912787}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8F2-4AA2-B642-8908BD1A53EB}"/>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{5F610500-26A5-4ED9-9A76-4AD5AA1255CA}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8F2-4AA2-B642-8908BD1A53EB}"/>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{5D227C08-EB4D-4807-B1E6-76DB3A55D138}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8F2-4AA2-B642-8908BD1A53EB}"/>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{CFAE539D-FC49-49F3-9DE0-64D580C3F1B0}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8F2-4AA2-B642-8908BD1A53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3.9</c:v>
                </c:pt>
                <c:pt idx="16">
                  <c:v>3</c:v>
                </c:pt>
                <c:pt idx="24">
                  <c:v>2.5</c:v>
                </c:pt>
                <c:pt idx="32">
                  <c:v>2</c:v>
                </c:pt>
              </c:numCache>
            </c:numRef>
          </c:xVal>
          <c:yVal>
            <c:numRef>
              <c:f>公会計指標分析・財政指標組合せ分析表!$BP$73:$DC$73</c:f>
              <c:numCache>
                <c:formatCode>#,##0.0;"▲ "#,##0.0</c:formatCode>
                <c:ptCount val="40"/>
                <c:pt idx="0">
                  <c:v>43.7</c:v>
                </c:pt>
                <c:pt idx="8">
                  <c:v>28.4</c:v>
                </c:pt>
                <c:pt idx="16">
                  <c:v>23.5</c:v>
                </c:pt>
                <c:pt idx="24">
                  <c:v>17.899999999999999</c:v>
                </c:pt>
                <c:pt idx="32">
                  <c:v>14.3</c:v>
                </c:pt>
              </c:numCache>
            </c:numRef>
          </c:yVal>
          <c:smooth val="0"/>
          <c:extLst>
            <c:ext xmlns:c16="http://schemas.microsoft.com/office/drawing/2014/chart" uri="{C3380CC4-5D6E-409C-BE32-E72D297353CC}">
              <c16:uniqueId val="{00000009-58F2-4AA2-B642-8908BD1A53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{BB6C6373-5264-4911-8398-EA4BB98D1528}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8F2-4AA2-B642-8908BD1A53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{48A91661-809D-48D7-B41F-BCABACFA4D4A}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F2-4AA2-B642-8908BD1A53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{6DAADC42-FAC8-4957-A395-0AEBF3E1AA57}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F2-4AA2-B642-8908BD1A53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{77812646-A98B-4167-BEEA-B4BCB13739F8}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F2-4AA2-B642-8908BD1A53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{2AE96DA3-972D-4BC9-8F18-899DD1489BB6}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F2-4AA2-B642-8908BD1A53EB}"/>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{7BC766DC-27F2-46AF-9C3D-E87F28D47A40}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8F2-4AA2-B642-8908BD1A53EB}"/>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{C58DCD89-E82B-4B6C-9368-C4D321D16B87}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8F2-4AA2-B642-8908BD1A53EB}"/>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{54A1B1A1-71B9-4A22-B451-542309678F0B}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8F2-4AA2-B642-8908BD1A53EB}"/>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{39F97A0D-8232-425B-A59A-B10D2E826AC6}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8F2-4AA2-B642-8908BD1A53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58F2-4AA2-B642-8908BD1A53EB}"/>
            </c:ext>
          </c:extLst>
        </c:ser>
        <c:dLbls>
          <c:showLegendKey val="0"/>
          <c:showVal val="1"/>
          <c:showCatName val="0"/>
          <c:showSerName val="0"/>
          <c:showPercent val="0"/>
          <c:showBubbleSize val="0"/>
        </c:dLbls>
        <c:axId val="84219776"/>
        <c:axId val="84234240"/>
      </c:scatterChart>
      <c:valAx>
        <c:axId val="84219776"/>
        <c:scaling>
          <c:orientation val="minMax"/>
          <c:max val="9.6"/>
          <c:min val="1.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東京都狛江市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82,481
81,169
6.39
29,696,799
28,542,576
1,043,193
15,570,542
19,502,833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分母である基準財政需要額では、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費の補正係数の増（</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6,594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万８千円（</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10.5</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％））等があるものの、包括算定経費（人口）の単位費用の減（△</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7,252</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万６千円（△</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％））等により、全体では、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5,135</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分子である基準財政収入額では、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当該都道府県地方消費税交付金従来分及び引上げ分の減により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8,616</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14.2</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となったことなどから、全体で</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１億</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3,022</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基準財政需要額</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基準財政収入額の</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幅が</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大きかった</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ため、平成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年度の単年度財政力指数は平成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より減の</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0.88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、３か年平均値</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では同値の</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0.89</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58208</xdr:rowOff>
    </xdr:from>
    <xdr:to>
      <xdr:col>23</xdr:col>
      <xdr:colOff>133350</xdr:colOff>
      <xdr:row>37</xdr:row>
      <xdr:rowOff>58208</xdr:rowOff>
    </xdr:to>
    <xdr:cxnSp macro="">
      <xdr:nvCxnSpPr>
        <xdr:cNvPr id="69" name="直線コネクタ 68"/>
        <xdr:cNvCxnSpPr/>
      </xdr:nvCxnSpPr>
      <xdr:spPr>
        <a:xfrm>
          <a:off x="4114800" y="64018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58208</xdr:rowOff>
    </xdr:from>
    <xdr:to>
      <xdr:col>19</xdr:col>
      <xdr:colOff>133350</xdr:colOff>
      <xdr:row>37</xdr:row>
      <xdr:rowOff>78317</xdr:rowOff>
    </xdr:to>
    <xdr:cxnSp macro="">
      <xdr:nvCxnSpPr>
        <xdr:cNvPr id="72" name="直線コネクタ 71"/>
        <xdr:cNvCxnSpPr/>
      </xdr:nvCxnSpPr>
      <xdr:spPr>
        <a:xfrm flipV="1">
          <a:off x="3225800" y="640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78317</xdr:rowOff>
    </xdr:from>
    <xdr:to>
      <xdr:col>15</xdr:col>
      <xdr:colOff>82550</xdr:colOff>
      <xdr:row>37</xdr:row>
      <xdr:rowOff>118533</xdr:rowOff>
    </xdr:to>
    <xdr:cxnSp macro="">
      <xdr:nvCxnSpPr>
        <xdr:cNvPr id="75" name="直線コネクタ 74"/>
        <xdr:cNvCxnSpPr/>
      </xdr:nvCxnSpPr>
      <xdr:spPr>
        <a:xfrm flipV="1">
          <a:off x="2336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118533</xdr:rowOff>
    </xdr:from>
    <xdr:to>
      <xdr:col>11</xdr:col>
      <xdr:colOff>31750</xdr:colOff>
      <xdr:row>37</xdr:row>
      <xdr:rowOff>138642</xdr:rowOff>
    </xdr:to>
    <xdr:cxnSp macro="">
      <xdr:nvCxnSpPr>
        <xdr:cNvPr id="78" name="直線コネクタ 77"/>
        <xdr:cNvCxnSpPr/>
      </xdr:nvCxnSpPr>
      <xdr:spPr>
        <a:xfrm flipV="1">
          <a:off x="1447800" y="64621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7408</xdr:rowOff>
    </xdr:from>
    <xdr:to>
      <xdr:col>23</xdr:col>
      <xdr:colOff>184150</xdr:colOff>
      <xdr:row>37</xdr:row>
      <xdr:rowOff>109008</xdr:rowOff>
    </xdr:to>
    <xdr:sp macro="" textlink="">
      <xdr:nvSpPr>
        <xdr:cNvPr id="88" name="楕円 87"/>
        <xdr:cNvSpPr/>
      </xdr:nvSpPr>
      <xdr:spPr>
        <a:xfrm>
          <a:off x="4902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23935</xdr:rowOff>
    </xdr:from>
    <xdr:ext cx="762000" cy="259045"/>
    <xdr:sp macro="" textlink="">
      <xdr:nvSpPr>
        <xdr:cNvPr id="89" name="財政力該当値テキスト"/>
        <xdr:cNvSpPr txBox="1"/>
      </xdr:nvSpPr>
      <xdr:spPr>
        <a:xfrm>
          <a:off x="5041900" y="619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7408</xdr:rowOff>
    </xdr:from>
    <xdr:to>
      <xdr:col>19</xdr:col>
      <xdr:colOff>184150</xdr:colOff>
      <xdr:row>37</xdr:row>
      <xdr:rowOff>109008</xdr:rowOff>
    </xdr:to>
    <xdr:sp macro="" textlink="">
      <xdr:nvSpPr>
        <xdr:cNvPr id="90" name="楕円 89"/>
        <xdr:cNvSpPr/>
      </xdr:nvSpPr>
      <xdr:spPr>
        <a:xfrm>
          <a:off x="4064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119185</xdr:rowOff>
    </xdr:from>
    <xdr:ext cx="736600" cy="259045"/>
    <xdr:sp macro="" textlink="">
      <xdr:nvSpPr>
        <xdr:cNvPr id="91" name="テキスト ボックス 90"/>
        <xdr:cNvSpPr txBox="1"/>
      </xdr:nvSpPr>
      <xdr:spPr>
        <a:xfrm>
          <a:off x="3733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27517</xdr:rowOff>
    </xdr:from>
    <xdr:to>
      <xdr:col>15</xdr:col>
      <xdr:colOff>133350</xdr:colOff>
      <xdr:row>37</xdr:row>
      <xdr:rowOff>129117</xdr:rowOff>
    </xdr:to>
    <xdr:sp macro="" textlink="">
      <xdr:nvSpPr>
        <xdr:cNvPr id="92" name="楕円 91"/>
        <xdr:cNvSpPr/>
      </xdr:nvSpPr>
      <xdr:spPr>
        <a:xfrm>
          <a:off x="3175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139294</xdr:rowOff>
    </xdr:from>
    <xdr:ext cx="762000" cy="259045"/>
    <xdr:sp macro="" textlink="">
      <xdr:nvSpPr>
        <xdr:cNvPr id="93" name="テキスト ボックス 92"/>
        <xdr:cNvSpPr txBox="1"/>
      </xdr:nvSpPr>
      <xdr:spPr>
        <a:xfrm>
          <a:off x="2844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67733</xdr:rowOff>
    </xdr:from>
    <xdr:to>
      <xdr:col>11</xdr:col>
      <xdr:colOff>82550</xdr:colOff>
      <xdr:row>37</xdr:row>
      <xdr:rowOff>169334</xdr:rowOff>
    </xdr:to>
    <xdr:sp macro="" textlink="">
      <xdr:nvSpPr>
        <xdr:cNvPr id="94" name="楕円 93"/>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95" name="テキスト ボックス 94"/>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87842</xdr:rowOff>
    </xdr:from>
    <xdr:to>
      <xdr:col>7</xdr:col>
      <xdr:colOff>31750</xdr:colOff>
      <xdr:row>38</xdr:row>
      <xdr:rowOff>17991</xdr:rowOff>
    </xdr:to>
    <xdr:sp macro="" textlink="">
      <xdr:nvSpPr>
        <xdr:cNvPr id="96" name="楕円 95"/>
        <xdr:cNvSpPr/>
      </xdr:nvSpPr>
      <xdr:spPr>
        <a:xfrm>
          <a:off x="1397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28169</xdr:rowOff>
    </xdr:from>
    <xdr:ext cx="762000" cy="259045"/>
    <xdr:sp macro="" textlink="">
      <xdr:nvSpPr>
        <xdr:cNvPr id="97" name="テキスト ボックス 96"/>
        <xdr:cNvSpPr txBox="1"/>
      </xdr:nvSpPr>
      <xdr:spPr>
        <a:xfrm>
          <a:off x="1066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経常収支比率は</a:t>
          </a:r>
          <a:r>
            <a:rPr kumimoji="1" lang="en-US" altLang="ja-JP" sz="1050">
              <a:latin typeface="ＭＳ Ｐゴシック" panose="020B0600070205080204" pitchFamily="50" charset="-128"/>
              <a:ea typeface="ＭＳ Ｐゴシック" panose="020B0600070205080204" pitchFamily="50" charset="-128"/>
            </a:rPr>
            <a:t>91.3</a:t>
          </a:r>
          <a:r>
            <a:rPr kumimoji="1" lang="ja-JP" altLang="en-US" sz="1050">
              <a:latin typeface="ＭＳ Ｐゴシック" panose="020B0600070205080204" pitchFamily="50" charset="-128"/>
              <a:ea typeface="ＭＳ Ｐゴシック" panose="020B0600070205080204" pitchFamily="50" charset="-128"/>
            </a:rPr>
            <a:t>％と昨年度から</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ポイント増した。</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分母</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経常一般財源は</a:t>
          </a:r>
          <a:r>
            <a:rPr kumimoji="1" lang="en-US" altLang="ja-JP" sz="1050">
              <a:latin typeface="ＭＳ Ｐゴシック" panose="020B0600070205080204" pitchFamily="50" charset="-128"/>
              <a:ea typeface="ＭＳ Ｐゴシック" panose="020B0600070205080204" pitchFamily="50" charset="-128"/>
            </a:rPr>
            <a:t>7,220</a:t>
          </a:r>
          <a:r>
            <a:rPr kumimoji="1" lang="ja-JP" altLang="en-US" sz="1050">
              <a:latin typeface="ＭＳ Ｐゴシック" panose="020B0600070205080204" pitchFamily="50" charset="-128"/>
              <a:ea typeface="ＭＳ Ｐゴシック" panose="020B0600070205080204" pitchFamily="50" charset="-128"/>
            </a:rPr>
            <a:t>万１千円（</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％）の増。税連動交付金は、地方消費税の抜本的な見直し等により２億</a:t>
          </a:r>
          <a:r>
            <a:rPr kumimoji="1" lang="en-US" altLang="ja-JP" sz="1050">
              <a:latin typeface="ＭＳ Ｐゴシック" panose="020B0600070205080204" pitchFamily="50" charset="-128"/>
              <a:ea typeface="ＭＳ Ｐゴシック" panose="020B0600070205080204" pitchFamily="50" charset="-128"/>
            </a:rPr>
            <a:t>5,800</a:t>
          </a:r>
          <a:r>
            <a:rPr kumimoji="1" lang="ja-JP" altLang="en-US" sz="1050">
              <a:latin typeface="ＭＳ Ｐゴシック" panose="020B0600070205080204" pitchFamily="50" charset="-128"/>
              <a:ea typeface="ＭＳ Ｐゴシック" panose="020B0600070205080204" pitchFamily="50" charset="-128"/>
            </a:rPr>
            <a:t>万８千円（</a:t>
          </a:r>
          <a:r>
            <a:rPr kumimoji="1" lang="en-US" altLang="ja-JP" sz="1050">
              <a:latin typeface="ＭＳ Ｐゴシック" panose="020B0600070205080204" pitchFamily="50" charset="-128"/>
              <a:ea typeface="ＭＳ Ｐゴシック" panose="020B0600070205080204" pitchFamily="50" charset="-128"/>
            </a:rPr>
            <a:t>12.8</a:t>
          </a:r>
          <a:r>
            <a:rPr kumimoji="1" lang="ja-JP" altLang="en-US" sz="1050">
              <a:latin typeface="ＭＳ Ｐゴシック" panose="020B0600070205080204" pitchFamily="50" charset="-128"/>
              <a:ea typeface="ＭＳ Ｐゴシック" panose="020B0600070205080204" pitchFamily="50" charset="-128"/>
            </a:rPr>
            <a:t>％）の大幅減となった。しかし、地方税は、納税義務者数の増等により３億</a:t>
          </a:r>
          <a:r>
            <a:rPr kumimoji="1" lang="en-US" altLang="ja-JP" sz="1050">
              <a:latin typeface="ＭＳ Ｐゴシック" panose="020B0600070205080204" pitchFamily="50" charset="-128"/>
              <a:ea typeface="ＭＳ Ｐゴシック" panose="020B0600070205080204" pitchFamily="50" charset="-128"/>
            </a:rPr>
            <a:t>1,647</a:t>
          </a:r>
          <a:r>
            <a:rPr kumimoji="1" lang="ja-JP" altLang="en-US" sz="1050">
              <a:latin typeface="ＭＳ Ｐゴシック" panose="020B0600070205080204" pitchFamily="50" charset="-128"/>
              <a:ea typeface="ＭＳ Ｐゴシック" panose="020B0600070205080204" pitchFamily="50" charset="-128"/>
            </a:rPr>
            <a:t>万３千円（</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％）の増となったほか、普通交付税は</a:t>
          </a:r>
          <a:r>
            <a:rPr kumimoji="1" lang="en-US" altLang="ja-JP" sz="1050">
              <a:latin typeface="ＭＳ Ｐゴシック" panose="020B0600070205080204" pitchFamily="50" charset="-128"/>
              <a:ea typeface="ＭＳ Ｐゴシック" panose="020B0600070205080204" pitchFamily="50" charset="-128"/>
            </a:rPr>
            <a:t>8,798</a:t>
          </a:r>
          <a:r>
            <a:rPr kumimoji="1" lang="ja-JP" altLang="en-US" sz="1050">
              <a:latin typeface="ＭＳ Ｐゴシック" panose="020B0600070205080204" pitchFamily="50" charset="-128"/>
              <a:ea typeface="ＭＳ Ｐゴシック" panose="020B0600070205080204" pitchFamily="50" charset="-128"/>
            </a:rPr>
            <a:t>万７千円（</a:t>
          </a:r>
          <a:r>
            <a:rPr kumimoji="1" lang="en-US" altLang="ja-JP" sz="1050">
              <a:latin typeface="ＭＳ Ｐゴシック" panose="020B0600070205080204" pitchFamily="50" charset="-128"/>
              <a:ea typeface="ＭＳ Ｐゴシック" panose="020B0600070205080204" pitchFamily="50" charset="-128"/>
            </a:rPr>
            <a:t>6.8</a:t>
          </a:r>
          <a:r>
            <a:rPr kumimoji="1" lang="ja-JP" altLang="en-US" sz="1050">
              <a:latin typeface="ＭＳ Ｐゴシック" panose="020B0600070205080204" pitchFamily="50" charset="-128"/>
              <a:ea typeface="ＭＳ Ｐゴシック" panose="020B0600070205080204" pitchFamily="50" charset="-128"/>
            </a:rPr>
            <a:t>％）の増となったこと等により、増となった。</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分子</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経常経費充当一般財源は</a:t>
          </a:r>
          <a:r>
            <a:rPr kumimoji="1" lang="en-US" altLang="ja-JP" sz="1050">
              <a:latin typeface="ＭＳ Ｐゴシック" panose="020B0600070205080204" pitchFamily="50" charset="-128"/>
              <a:ea typeface="ＭＳ Ｐゴシック" panose="020B0600070205080204" pitchFamily="50" charset="-128"/>
            </a:rPr>
            <a:t>7,193</a:t>
          </a:r>
          <a:r>
            <a:rPr kumimoji="1" lang="ja-JP" altLang="en-US" sz="1050">
              <a:latin typeface="ＭＳ Ｐゴシック" panose="020B0600070205080204" pitchFamily="50" charset="-128"/>
              <a:ea typeface="ＭＳ Ｐゴシック" panose="020B0600070205080204" pitchFamily="50" charset="-128"/>
            </a:rPr>
            <a:t>万５千円（</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％）の増。東京たま広域資源循環組合負担金、認証保育所運営費補助金等の増による補助費等の増や、物件費、繰出金等の増等により、増となった。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98213</xdr:rowOff>
    </xdr:to>
    <xdr:cxnSp macro="">
      <xdr:nvCxnSpPr>
        <xdr:cNvPr id="132" name="直線コネクタ 131"/>
        <xdr:cNvCxnSpPr/>
      </xdr:nvCxnSpPr>
      <xdr:spPr>
        <a:xfrm>
          <a:off x="4114800" y="108915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63</xdr:row>
      <xdr:rowOff>90170</xdr:rowOff>
    </xdr:to>
    <xdr:cxnSp macro="">
      <xdr:nvCxnSpPr>
        <xdr:cNvPr id="135" name="直線コネクタ 134"/>
        <xdr:cNvCxnSpPr/>
      </xdr:nvCxnSpPr>
      <xdr:spPr>
        <a:xfrm>
          <a:off x="3225800" y="108030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1694</xdr:rowOff>
    </xdr:to>
    <xdr:cxnSp macro="">
      <xdr:nvCxnSpPr>
        <xdr:cNvPr id="138" name="直線コネクタ 137"/>
        <xdr:cNvCxnSpPr/>
      </xdr:nvCxnSpPr>
      <xdr:spPr>
        <a:xfrm>
          <a:off x="2336800" y="106984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74083</xdr:rowOff>
    </xdr:to>
    <xdr:cxnSp macro="">
      <xdr:nvCxnSpPr>
        <xdr:cNvPr id="141" name="直線コネクタ 140"/>
        <xdr:cNvCxnSpPr/>
      </xdr:nvCxnSpPr>
      <xdr:spPr>
        <a:xfrm flipV="1">
          <a:off x="1447800" y="1069848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1" name="楕円 150"/>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63940</xdr:rowOff>
    </xdr:from>
    <xdr:ext cx="762000" cy="259045"/>
    <xdr:sp macro="" textlink="">
      <xdr:nvSpPr>
        <xdr:cNvPr id="152" name="財政構造の弾力性該当値テキスト"/>
        <xdr:cNvSpPr txBox="1"/>
      </xdr:nvSpPr>
      <xdr:spPr>
        <a:xfrm>
          <a:off x="50419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4" name="テキスト ボックス 153"/>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5" name="楕円 154"/>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62671</xdr:rowOff>
    </xdr:from>
    <xdr:ext cx="762000" cy="259045"/>
    <xdr:sp macro="" textlink="">
      <xdr:nvSpPr>
        <xdr:cNvPr id="156" name="テキスト ボックス 155"/>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8" name="テキスト ボックス 157"/>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59" name="楕円 158"/>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60" name="テキスト ボックス 159"/>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人件費・物件費等決算額は</a:t>
          </a:r>
          <a:r>
            <a:rPr kumimoji="1" lang="en-US" altLang="ja-JP" sz="1050">
              <a:latin typeface="ＭＳ Ｐゴシック" panose="020B0600070205080204" pitchFamily="50" charset="-128"/>
              <a:ea typeface="ＭＳ Ｐゴシック" panose="020B0600070205080204" pitchFamily="50" charset="-128"/>
            </a:rPr>
            <a:t>82</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8,909</a:t>
          </a:r>
          <a:r>
            <a:rPr kumimoji="1" lang="ja-JP" altLang="en-US" sz="1050">
              <a:latin typeface="ＭＳ Ｐゴシック" panose="020B0600070205080204" pitchFamily="50" charset="-128"/>
              <a:ea typeface="ＭＳ Ｐゴシック" panose="020B0600070205080204" pitchFamily="50" charset="-128"/>
            </a:rPr>
            <a:t>万２千円となり、人口１人当たり人件費・物件費等決算額は</a:t>
          </a:r>
          <a:r>
            <a:rPr kumimoji="1" lang="en-US" altLang="ja-JP" sz="1050">
              <a:latin typeface="ＭＳ Ｐゴシック" panose="020B0600070205080204" pitchFamily="50" charset="-128"/>
              <a:ea typeface="ＭＳ Ｐゴシック" panose="020B0600070205080204" pitchFamily="50" charset="-128"/>
            </a:rPr>
            <a:t>100,497</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　人件費は、職員数の減による給料の減があるものの、学校経営補佐・教育行政指導事務・部活動指導員の新設等による委員等報酬の増等により、事業費支弁人件費を含め、退職金を除いた人件費全体では</a:t>
          </a:r>
          <a:r>
            <a:rPr kumimoji="1" lang="en-US" altLang="ja-JP" sz="1050">
              <a:latin typeface="ＭＳ Ｐゴシック" panose="020B0600070205080204" pitchFamily="50" charset="-128"/>
              <a:ea typeface="ＭＳ Ｐゴシック" panose="020B0600070205080204" pitchFamily="50" charset="-128"/>
            </a:rPr>
            <a:t>3,970</a:t>
          </a:r>
          <a:r>
            <a:rPr kumimoji="1" lang="ja-JP" altLang="en-US" sz="1050">
              <a:latin typeface="ＭＳ Ｐゴシック" panose="020B0600070205080204" pitchFamily="50" charset="-128"/>
              <a:ea typeface="ＭＳ Ｐゴシック" panose="020B0600070205080204" pitchFamily="50" charset="-128"/>
            </a:rPr>
            <a:t>万７千円（</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％）の増となった。</a:t>
          </a:r>
        </a:p>
        <a:p>
          <a:r>
            <a:rPr kumimoji="1" lang="ja-JP" altLang="en-US" sz="1050">
              <a:latin typeface="ＭＳ Ｐゴシック" panose="020B0600070205080204" pitchFamily="50" charset="-128"/>
              <a:ea typeface="ＭＳ Ｐゴシック" panose="020B0600070205080204" pitchFamily="50" charset="-128"/>
            </a:rPr>
            <a:t>　物件費は、台風</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号による倒木等対応のための樹木せん定等委託の増等により</a:t>
          </a:r>
          <a:r>
            <a:rPr kumimoji="1" lang="en-US" altLang="ja-JP" sz="1050">
              <a:latin typeface="ＭＳ Ｐゴシック" panose="020B0600070205080204" pitchFamily="50" charset="-128"/>
              <a:ea typeface="ＭＳ Ｐゴシック" panose="020B0600070205080204" pitchFamily="50" charset="-128"/>
            </a:rPr>
            <a:t>8,497</a:t>
          </a:r>
          <a:r>
            <a:rPr kumimoji="1" lang="ja-JP" altLang="en-US" sz="1050">
              <a:latin typeface="ＭＳ Ｐゴシック" panose="020B0600070205080204" pitchFamily="50" charset="-128"/>
              <a:ea typeface="ＭＳ Ｐゴシック" panose="020B0600070205080204" pitchFamily="50" charset="-128"/>
            </a:rPr>
            <a:t>万７千円、</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％の増となった。</a:t>
          </a:r>
        </a:p>
        <a:p>
          <a:r>
            <a:rPr kumimoji="1" lang="ja-JP" altLang="en-US" sz="1050">
              <a:latin typeface="ＭＳ Ｐゴシック" panose="020B0600070205080204" pitchFamily="50" charset="-128"/>
              <a:ea typeface="ＭＳ Ｐゴシック" panose="020B0600070205080204" pitchFamily="50" charset="-128"/>
            </a:rPr>
            <a:t>　維持補修費は減したが、人件費・物件費等決算額全体では前年度比１億</a:t>
          </a:r>
          <a:r>
            <a:rPr kumimoji="1" lang="en-US" altLang="ja-JP" sz="1050">
              <a:latin typeface="ＭＳ Ｐゴシック" panose="020B0600070205080204" pitchFamily="50" charset="-128"/>
              <a:ea typeface="ＭＳ Ｐゴシック" panose="020B0600070205080204" pitchFamily="50" charset="-128"/>
            </a:rPr>
            <a:t>2,049</a:t>
          </a:r>
          <a:r>
            <a:rPr kumimoji="1" lang="ja-JP" altLang="en-US" sz="1050">
              <a:latin typeface="ＭＳ Ｐゴシック" panose="020B0600070205080204" pitchFamily="50" charset="-128"/>
              <a:ea typeface="ＭＳ Ｐゴシック" panose="020B0600070205080204" pitchFamily="50" charset="-128"/>
            </a:rPr>
            <a:t>万円（</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163894</xdr:rowOff>
    </xdr:from>
    <xdr:to>
      <xdr:col>23</xdr:col>
      <xdr:colOff>133350</xdr:colOff>
      <xdr:row>80</xdr:row>
      <xdr:rowOff>169897</xdr:rowOff>
    </xdr:to>
    <xdr:cxnSp macro="">
      <xdr:nvCxnSpPr>
        <xdr:cNvPr id="193" name="直線コネクタ 192"/>
        <xdr:cNvCxnSpPr/>
      </xdr:nvCxnSpPr>
      <xdr:spPr>
        <a:xfrm>
          <a:off x="4114800" y="13879894"/>
          <a:ext cx="8382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163894</xdr:rowOff>
    </xdr:from>
    <xdr:to>
      <xdr:col>19</xdr:col>
      <xdr:colOff>133350</xdr:colOff>
      <xdr:row>81</xdr:row>
      <xdr:rowOff>2569</xdr:rowOff>
    </xdr:to>
    <xdr:cxnSp macro="">
      <xdr:nvCxnSpPr>
        <xdr:cNvPr id="196" name="直線コネクタ 195"/>
        <xdr:cNvCxnSpPr/>
      </xdr:nvCxnSpPr>
      <xdr:spPr>
        <a:xfrm flipV="1">
          <a:off x="3225800" y="13879894"/>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2569</xdr:rowOff>
    </xdr:from>
    <xdr:to>
      <xdr:col>15</xdr:col>
      <xdr:colOff>82550</xdr:colOff>
      <xdr:row>81</xdr:row>
      <xdr:rowOff>17413</xdr:rowOff>
    </xdr:to>
    <xdr:cxnSp macro="">
      <xdr:nvCxnSpPr>
        <xdr:cNvPr id="199" name="直線コネクタ 198"/>
        <xdr:cNvCxnSpPr/>
      </xdr:nvCxnSpPr>
      <xdr:spPr>
        <a:xfrm flipV="1">
          <a:off x="2336800" y="13890019"/>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166653</xdr:rowOff>
    </xdr:from>
    <xdr:to>
      <xdr:col>11</xdr:col>
      <xdr:colOff>31750</xdr:colOff>
      <xdr:row>81</xdr:row>
      <xdr:rowOff>17413</xdr:rowOff>
    </xdr:to>
    <xdr:cxnSp macro="">
      <xdr:nvCxnSpPr>
        <xdr:cNvPr id="202" name="直線コネクタ 201"/>
        <xdr:cNvCxnSpPr/>
      </xdr:nvCxnSpPr>
      <xdr:spPr>
        <a:xfrm>
          <a:off x="1447800" y="13882653"/>
          <a:ext cx="889000" cy="2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119097</xdr:rowOff>
    </xdr:from>
    <xdr:to>
      <xdr:col>23</xdr:col>
      <xdr:colOff>184150</xdr:colOff>
      <xdr:row>81</xdr:row>
      <xdr:rowOff>49247</xdr:rowOff>
    </xdr:to>
    <xdr:sp macro="" textlink="">
      <xdr:nvSpPr>
        <xdr:cNvPr id="212" name="楕円 211"/>
        <xdr:cNvSpPr/>
      </xdr:nvSpPr>
      <xdr:spPr>
        <a:xfrm>
          <a:off x="4902200" y="138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135624</xdr:rowOff>
    </xdr:from>
    <xdr:ext cx="762000" cy="259045"/>
    <xdr:sp macro="" textlink="">
      <xdr:nvSpPr>
        <xdr:cNvPr id="213" name="人件費・物件費等の状況該当値テキスト"/>
        <xdr:cNvSpPr txBox="1"/>
      </xdr:nvSpPr>
      <xdr:spPr>
        <a:xfrm>
          <a:off x="5041900" y="1368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113094</xdr:rowOff>
    </xdr:from>
    <xdr:to>
      <xdr:col>19</xdr:col>
      <xdr:colOff>184150</xdr:colOff>
      <xdr:row>81</xdr:row>
      <xdr:rowOff>43244</xdr:rowOff>
    </xdr:to>
    <xdr:sp macro="" textlink="">
      <xdr:nvSpPr>
        <xdr:cNvPr id="214" name="楕円 213"/>
        <xdr:cNvSpPr/>
      </xdr:nvSpPr>
      <xdr:spPr>
        <a:xfrm>
          <a:off x="4064000" y="138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53421</xdr:rowOff>
    </xdr:from>
    <xdr:ext cx="736600" cy="259045"/>
    <xdr:sp macro="" textlink="">
      <xdr:nvSpPr>
        <xdr:cNvPr id="215" name="テキスト ボックス 214"/>
        <xdr:cNvSpPr txBox="1"/>
      </xdr:nvSpPr>
      <xdr:spPr>
        <a:xfrm>
          <a:off x="3733800" y="1359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123219</xdr:rowOff>
    </xdr:from>
    <xdr:to>
      <xdr:col>15</xdr:col>
      <xdr:colOff>133350</xdr:colOff>
      <xdr:row>81</xdr:row>
      <xdr:rowOff>53369</xdr:rowOff>
    </xdr:to>
    <xdr:sp macro="" textlink="">
      <xdr:nvSpPr>
        <xdr:cNvPr id="216" name="楕円 215"/>
        <xdr:cNvSpPr/>
      </xdr:nvSpPr>
      <xdr:spPr>
        <a:xfrm>
          <a:off x="3175000" y="138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63546</xdr:rowOff>
    </xdr:from>
    <xdr:ext cx="762000" cy="259045"/>
    <xdr:sp macro="" textlink="">
      <xdr:nvSpPr>
        <xdr:cNvPr id="217" name="テキスト ボックス 216"/>
        <xdr:cNvSpPr txBox="1"/>
      </xdr:nvSpPr>
      <xdr:spPr>
        <a:xfrm>
          <a:off x="2844800" y="1360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138063</xdr:rowOff>
    </xdr:from>
    <xdr:to>
      <xdr:col>11</xdr:col>
      <xdr:colOff>82550</xdr:colOff>
      <xdr:row>81</xdr:row>
      <xdr:rowOff>68213</xdr:rowOff>
    </xdr:to>
    <xdr:sp macro="" textlink="">
      <xdr:nvSpPr>
        <xdr:cNvPr id="218" name="楕円 217"/>
        <xdr:cNvSpPr/>
      </xdr:nvSpPr>
      <xdr:spPr>
        <a:xfrm>
          <a:off x="2286000" y="138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78390</xdr:rowOff>
    </xdr:from>
    <xdr:ext cx="762000" cy="259045"/>
    <xdr:sp macro="" textlink="">
      <xdr:nvSpPr>
        <xdr:cNvPr id="219" name="テキスト ボックス 218"/>
        <xdr:cNvSpPr txBox="1"/>
      </xdr:nvSpPr>
      <xdr:spPr>
        <a:xfrm>
          <a:off x="1955800" y="1362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115853</xdr:rowOff>
    </xdr:from>
    <xdr:to>
      <xdr:col>7</xdr:col>
      <xdr:colOff>31750</xdr:colOff>
      <xdr:row>81</xdr:row>
      <xdr:rowOff>46003</xdr:rowOff>
    </xdr:to>
    <xdr:sp macro="" textlink="">
      <xdr:nvSpPr>
        <xdr:cNvPr id="220" name="楕円 219"/>
        <xdr:cNvSpPr/>
      </xdr:nvSpPr>
      <xdr:spPr>
        <a:xfrm>
          <a:off x="1397000" y="138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56180</xdr:rowOff>
    </xdr:from>
    <xdr:ext cx="762000" cy="259045"/>
    <xdr:sp macro="" textlink="">
      <xdr:nvSpPr>
        <xdr:cNvPr id="221" name="テキスト ボックス 220"/>
        <xdr:cNvSpPr txBox="1"/>
      </xdr:nvSpPr>
      <xdr:spPr>
        <a:xfrm>
          <a:off x="1066800" y="13600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ラスパイレス指数は、昨年度の</a:t>
          </a:r>
          <a:r>
            <a:rPr kumimoji="1" lang="en-US" altLang="ja-JP" sz="1050">
              <a:latin typeface="ＭＳ Ｐゴシック" panose="020B0600070205080204" pitchFamily="50" charset="-128"/>
              <a:ea typeface="ＭＳ Ｐゴシック" panose="020B0600070205080204" pitchFamily="50" charset="-128"/>
            </a:rPr>
            <a:t>101.2</a:t>
          </a:r>
          <a:r>
            <a:rPr kumimoji="1" lang="ja-JP" altLang="en-US" sz="1050">
              <a:latin typeface="ＭＳ Ｐゴシック" panose="020B0600070205080204" pitchFamily="50" charset="-128"/>
              <a:ea typeface="ＭＳ Ｐゴシック" panose="020B0600070205080204" pitchFamily="50" charset="-128"/>
            </a:rPr>
            <a:t>から</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100.4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変動要因</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ラスパイレス指数が高くなる要因となる者が退職し、新たに若手職員が採用される等、退職・採用の新陳代謝等によりラスパイレス指数が減少した。</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107245</xdr:rowOff>
    </xdr:from>
    <xdr:to>
      <xdr:col>81</xdr:col>
      <xdr:colOff>44450</xdr:colOff>
      <xdr:row>89</xdr:row>
      <xdr:rowOff>43039</xdr:rowOff>
    </xdr:to>
    <xdr:cxnSp macro="">
      <xdr:nvCxnSpPr>
        <xdr:cNvPr id="255" name="直線コネクタ 254"/>
        <xdr:cNvCxnSpPr/>
      </xdr:nvCxnSpPr>
      <xdr:spPr>
        <a:xfrm flipV="1">
          <a:off x="16179800" y="15194845"/>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43039</xdr:rowOff>
    </xdr:from>
    <xdr:to>
      <xdr:col>77</xdr:col>
      <xdr:colOff>44450</xdr:colOff>
      <xdr:row>90</xdr:row>
      <xdr:rowOff>32455</xdr:rowOff>
    </xdr:to>
    <xdr:cxnSp macro="">
      <xdr:nvCxnSpPr>
        <xdr:cNvPr id="258" name="直線コネクタ 257"/>
        <xdr:cNvCxnSpPr/>
      </xdr:nvCxnSpPr>
      <xdr:spPr>
        <a:xfrm flipV="1">
          <a:off x="15290800" y="153020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123472</xdr:rowOff>
    </xdr:from>
    <xdr:to>
      <xdr:col>72</xdr:col>
      <xdr:colOff>203200</xdr:colOff>
      <xdr:row>90</xdr:row>
      <xdr:rowOff>32455</xdr:rowOff>
    </xdr:to>
    <xdr:cxnSp macro="">
      <xdr:nvCxnSpPr>
        <xdr:cNvPr id="261" name="直線コネクタ 260"/>
        <xdr:cNvCxnSpPr/>
      </xdr:nvCxnSpPr>
      <xdr:spPr>
        <a:xfrm>
          <a:off x="14401800" y="153825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123472</xdr:rowOff>
    </xdr:to>
    <xdr:cxnSp macro="">
      <xdr:nvCxnSpPr>
        <xdr:cNvPr id="264" name="直線コネクタ 263"/>
        <xdr:cNvCxnSpPr/>
      </xdr:nvCxnSpPr>
      <xdr:spPr>
        <a:xfrm>
          <a:off x="13512800" y="153289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4" name="楕円 273"/>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28522</xdr:rowOff>
    </xdr:from>
    <xdr:ext cx="762000" cy="259045"/>
    <xdr:sp macro="" textlink="">
      <xdr:nvSpPr>
        <xdr:cNvPr id="275" name="給与水準   （国との比較）該当値テキスト"/>
        <xdr:cNvSpPr txBox="1"/>
      </xdr:nvSpPr>
      <xdr:spPr>
        <a:xfrm>
          <a:off x="17106900" y="151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163689</xdr:rowOff>
    </xdr:from>
    <xdr:to>
      <xdr:col>77</xdr:col>
      <xdr:colOff>95250</xdr:colOff>
      <xdr:row>89</xdr:row>
      <xdr:rowOff>93839</xdr:rowOff>
    </xdr:to>
    <xdr:sp macro="" textlink="">
      <xdr:nvSpPr>
        <xdr:cNvPr id="276" name="楕円 275"/>
        <xdr:cNvSpPr/>
      </xdr:nvSpPr>
      <xdr:spPr>
        <a:xfrm>
          <a:off x="16129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78616</xdr:rowOff>
    </xdr:from>
    <xdr:ext cx="736600" cy="259045"/>
    <xdr:sp macro="" textlink="">
      <xdr:nvSpPr>
        <xdr:cNvPr id="277" name="テキスト ボックス 276"/>
        <xdr:cNvSpPr txBox="1"/>
      </xdr:nvSpPr>
      <xdr:spPr>
        <a:xfrm>
          <a:off x="15798800" y="1533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153105</xdr:rowOff>
    </xdr:from>
    <xdr:to>
      <xdr:col>73</xdr:col>
      <xdr:colOff>44450</xdr:colOff>
      <xdr:row>90</xdr:row>
      <xdr:rowOff>83255</xdr:rowOff>
    </xdr:to>
    <xdr:sp macro="" textlink="">
      <xdr:nvSpPr>
        <xdr:cNvPr id="278" name="楕円 277"/>
        <xdr:cNvSpPr/>
      </xdr:nvSpPr>
      <xdr:spPr>
        <a:xfrm>
          <a:off x="15240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68032</xdr:rowOff>
    </xdr:from>
    <xdr:ext cx="762000" cy="259045"/>
    <xdr:sp macro="" textlink="">
      <xdr:nvSpPr>
        <xdr:cNvPr id="279" name="テキスト ボックス 278"/>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72672</xdr:rowOff>
    </xdr:from>
    <xdr:to>
      <xdr:col>68</xdr:col>
      <xdr:colOff>203200</xdr:colOff>
      <xdr:row>90</xdr:row>
      <xdr:rowOff>2822</xdr:rowOff>
    </xdr:to>
    <xdr:sp macro="" textlink="">
      <xdr:nvSpPr>
        <xdr:cNvPr id="280" name="楕円 279"/>
        <xdr:cNvSpPr/>
      </xdr:nvSpPr>
      <xdr:spPr>
        <a:xfrm>
          <a:off x="14351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159049</xdr:rowOff>
    </xdr:from>
    <xdr:ext cx="762000" cy="259045"/>
    <xdr:sp macro="" textlink="">
      <xdr:nvSpPr>
        <xdr:cNvPr id="281" name="テキスト ボックス 280"/>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2" name="楕円 281"/>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3" name="テキスト ボックス 282"/>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年４月１日現在の職員数は</a:t>
          </a:r>
          <a:r>
            <a:rPr kumimoji="1" lang="en-US" altLang="ja-JP" sz="1050">
              <a:latin typeface="ＭＳ Ｐゴシック" panose="020B0600070205080204" pitchFamily="50" charset="-128"/>
              <a:ea typeface="ＭＳ Ｐゴシック" panose="020B0600070205080204" pitchFamily="50" charset="-128"/>
            </a:rPr>
            <a:t>409</a:t>
          </a:r>
          <a:r>
            <a:rPr kumimoji="1" lang="ja-JP" altLang="en-US" sz="1050">
              <a:latin typeface="ＭＳ Ｐゴシック" panose="020B0600070205080204" pitchFamily="50" charset="-128"/>
              <a:ea typeface="ＭＳ Ｐゴシック" panose="020B0600070205080204" pitchFamily="50" charset="-128"/>
            </a:rPr>
            <a:t>人となり、昨年度の</a:t>
          </a:r>
          <a:r>
            <a:rPr kumimoji="1" lang="en-US" altLang="ja-JP" sz="1050">
              <a:latin typeface="ＭＳ Ｐゴシック" panose="020B0600070205080204" pitchFamily="50" charset="-128"/>
              <a:ea typeface="ＭＳ Ｐゴシック" panose="020B0600070205080204" pitchFamily="50" charset="-128"/>
            </a:rPr>
            <a:t>405</a:t>
          </a:r>
          <a:r>
            <a:rPr kumimoji="1" lang="ja-JP" altLang="en-US" sz="1050">
              <a:latin typeface="ＭＳ Ｐゴシック" panose="020B0600070205080204" pitchFamily="50" charset="-128"/>
              <a:ea typeface="ＭＳ Ｐゴシック" panose="020B0600070205080204" pitchFamily="50" charset="-128"/>
            </a:rPr>
            <a:t>人から４人の増となった。一方、人口千人当たりの職員数は、昨年度の</a:t>
          </a:r>
          <a:r>
            <a:rPr kumimoji="1" lang="en-US" altLang="ja-JP" sz="1050">
              <a:latin typeface="ＭＳ Ｐゴシック" panose="020B0600070205080204" pitchFamily="50" charset="-128"/>
              <a:ea typeface="ＭＳ Ｐゴシック" panose="020B0600070205080204" pitchFamily="50" charset="-128"/>
            </a:rPr>
            <a:t>4.95</a:t>
          </a:r>
          <a:r>
            <a:rPr kumimoji="1" lang="ja-JP" altLang="en-US" sz="1050">
              <a:latin typeface="ＭＳ Ｐゴシック" panose="020B0600070205080204" pitchFamily="50" charset="-128"/>
              <a:ea typeface="ＭＳ Ｐゴシック" panose="020B0600070205080204" pitchFamily="50" charset="-128"/>
            </a:rPr>
            <a:t>から</a:t>
          </a:r>
          <a:r>
            <a:rPr kumimoji="1" lang="en-US" altLang="ja-JP" sz="1050">
              <a:latin typeface="ＭＳ Ｐゴシック" panose="020B0600070205080204" pitchFamily="50" charset="-128"/>
              <a:ea typeface="ＭＳ Ｐゴシック" panose="020B0600070205080204" pitchFamily="50" charset="-128"/>
            </a:rPr>
            <a:t>4.96</a:t>
          </a:r>
          <a:r>
            <a:rPr kumimoji="1" lang="ja-JP" altLang="en-US" sz="1050">
              <a:latin typeface="ＭＳ Ｐゴシック" panose="020B0600070205080204" pitchFamily="50" charset="-128"/>
              <a:ea typeface="ＭＳ Ｐゴシック" panose="020B0600070205080204" pitchFamily="50" charset="-128"/>
            </a:rPr>
            <a:t>であり、人口増に伴い、各種行政課題に対応するため、職員数が増となったことから、ほぼ横ばいとなった。</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41728</xdr:rowOff>
    </xdr:from>
    <xdr:to>
      <xdr:col>81</xdr:col>
      <xdr:colOff>44450</xdr:colOff>
      <xdr:row>59</xdr:row>
      <xdr:rowOff>42878</xdr:rowOff>
    </xdr:to>
    <xdr:cxnSp macro="">
      <xdr:nvCxnSpPr>
        <xdr:cNvPr id="320" name="直線コネクタ 319"/>
        <xdr:cNvCxnSpPr/>
      </xdr:nvCxnSpPr>
      <xdr:spPr>
        <a:xfrm>
          <a:off x="16179800" y="10157278"/>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41728</xdr:rowOff>
    </xdr:from>
    <xdr:to>
      <xdr:col>77</xdr:col>
      <xdr:colOff>44450</xdr:colOff>
      <xdr:row>59</xdr:row>
      <xdr:rowOff>65859</xdr:rowOff>
    </xdr:to>
    <xdr:cxnSp macro="">
      <xdr:nvCxnSpPr>
        <xdr:cNvPr id="323" name="直線コネクタ 322"/>
        <xdr:cNvCxnSpPr/>
      </xdr:nvCxnSpPr>
      <xdr:spPr>
        <a:xfrm flipV="1">
          <a:off x="15290800" y="1015727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64709</xdr:rowOff>
    </xdr:from>
    <xdr:to>
      <xdr:col>72</xdr:col>
      <xdr:colOff>203200</xdr:colOff>
      <xdr:row>59</xdr:row>
      <xdr:rowOff>65859</xdr:rowOff>
    </xdr:to>
    <xdr:cxnSp macro="">
      <xdr:nvCxnSpPr>
        <xdr:cNvPr id="326" name="直線コネクタ 325"/>
        <xdr:cNvCxnSpPr/>
      </xdr:nvCxnSpPr>
      <xdr:spPr>
        <a:xfrm>
          <a:off x="14401800" y="10180259"/>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64709</xdr:rowOff>
    </xdr:from>
    <xdr:to>
      <xdr:col>68</xdr:col>
      <xdr:colOff>152400</xdr:colOff>
      <xdr:row>59</xdr:row>
      <xdr:rowOff>83094</xdr:rowOff>
    </xdr:to>
    <xdr:cxnSp macro="">
      <xdr:nvCxnSpPr>
        <xdr:cNvPr id="329" name="直線コネクタ 328"/>
        <xdr:cNvCxnSpPr/>
      </xdr:nvCxnSpPr>
      <xdr:spPr>
        <a:xfrm flipV="1">
          <a:off x="13512800" y="1018025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163528</xdr:rowOff>
    </xdr:from>
    <xdr:to>
      <xdr:col>81</xdr:col>
      <xdr:colOff>95250</xdr:colOff>
      <xdr:row>59</xdr:row>
      <xdr:rowOff>93678</xdr:rowOff>
    </xdr:to>
    <xdr:sp macro="" textlink="">
      <xdr:nvSpPr>
        <xdr:cNvPr id="339" name="楕円 338"/>
        <xdr:cNvSpPr/>
      </xdr:nvSpPr>
      <xdr:spPr>
        <a:xfrm>
          <a:off x="169672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84805</xdr:rowOff>
    </xdr:from>
    <xdr:ext cx="762000" cy="259045"/>
    <xdr:sp macro="" textlink="">
      <xdr:nvSpPr>
        <xdr:cNvPr id="340" name="定員管理の状況該当値テキスト"/>
        <xdr:cNvSpPr txBox="1"/>
      </xdr:nvSpPr>
      <xdr:spPr>
        <a:xfrm>
          <a:off x="17106900" y="100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162378</xdr:rowOff>
    </xdr:from>
    <xdr:to>
      <xdr:col>77</xdr:col>
      <xdr:colOff>95250</xdr:colOff>
      <xdr:row>59</xdr:row>
      <xdr:rowOff>92528</xdr:rowOff>
    </xdr:to>
    <xdr:sp macro="" textlink="">
      <xdr:nvSpPr>
        <xdr:cNvPr id="341" name="楕円 340"/>
        <xdr:cNvSpPr/>
      </xdr:nvSpPr>
      <xdr:spPr>
        <a:xfrm>
          <a:off x="16129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102705</xdr:rowOff>
    </xdr:from>
    <xdr:ext cx="736600" cy="259045"/>
    <xdr:sp macro="" textlink="">
      <xdr:nvSpPr>
        <xdr:cNvPr id="342" name="テキスト ボックス 341"/>
        <xdr:cNvSpPr txBox="1"/>
      </xdr:nvSpPr>
      <xdr:spPr>
        <a:xfrm>
          <a:off x="15798800" y="987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15059</xdr:rowOff>
    </xdr:from>
    <xdr:to>
      <xdr:col>73</xdr:col>
      <xdr:colOff>44450</xdr:colOff>
      <xdr:row>59</xdr:row>
      <xdr:rowOff>116659</xdr:rowOff>
    </xdr:to>
    <xdr:sp macro="" textlink="">
      <xdr:nvSpPr>
        <xdr:cNvPr id="343" name="楕円 342"/>
        <xdr:cNvSpPr/>
      </xdr:nvSpPr>
      <xdr:spPr>
        <a:xfrm>
          <a:off x="15240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126836</xdr:rowOff>
    </xdr:from>
    <xdr:ext cx="762000" cy="259045"/>
    <xdr:sp macro="" textlink="">
      <xdr:nvSpPr>
        <xdr:cNvPr id="344" name="テキスト ボックス 343"/>
        <xdr:cNvSpPr txBox="1"/>
      </xdr:nvSpPr>
      <xdr:spPr>
        <a:xfrm>
          <a:off x="14909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13909</xdr:rowOff>
    </xdr:from>
    <xdr:to>
      <xdr:col>68</xdr:col>
      <xdr:colOff>203200</xdr:colOff>
      <xdr:row>59</xdr:row>
      <xdr:rowOff>115509</xdr:rowOff>
    </xdr:to>
    <xdr:sp macro="" textlink="">
      <xdr:nvSpPr>
        <xdr:cNvPr id="345" name="楕円 344"/>
        <xdr:cNvSpPr/>
      </xdr:nvSpPr>
      <xdr:spPr>
        <a:xfrm>
          <a:off x="14351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125686</xdr:rowOff>
    </xdr:from>
    <xdr:ext cx="762000" cy="259045"/>
    <xdr:sp macro="" textlink="">
      <xdr:nvSpPr>
        <xdr:cNvPr id="346" name="テキスト ボックス 345"/>
        <xdr:cNvSpPr txBox="1"/>
      </xdr:nvSpPr>
      <xdr:spPr>
        <a:xfrm>
          <a:off x="14020800" y="98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32294</xdr:rowOff>
    </xdr:from>
    <xdr:to>
      <xdr:col>64</xdr:col>
      <xdr:colOff>152400</xdr:colOff>
      <xdr:row>59</xdr:row>
      <xdr:rowOff>133894</xdr:rowOff>
    </xdr:to>
    <xdr:sp macro="" textlink="">
      <xdr:nvSpPr>
        <xdr:cNvPr id="347" name="楕円 346"/>
        <xdr:cNvSpPr/>
      </xdr:nvSpPr>
      <xdr:spPr>
        <a:xfrm>
          <a:off x="13462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144071</xdr:rowOff>
    </xdr:from>
    <xdr:ext cx="762000" cy="259045"/>
    <xdr:sp macro="" textlink="">
      <xdr:nvSpPr>
        <xdr:cNvPr id="348" name="テキスト ボックス 347"/>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実質公債費比率（３か年平均）は、</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ポイント改善の</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分母（単年度）</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標準財政規模が</a:t>
          </a:r>
          <a:r>
            <a:rPr kumimoji="1" lang="en-US" altLang="ja-JP" sz="1050">
              <a:latin typeface="ＭＳ Ｐゴシック" panose="020B0600070205080204" pitchFamily="50" charset="-128"/>
              <a:ea typeface="ＭＳ Ｐゴシック" panose="020B0600070205080204" pitchFamily="50" charset="-128"/>
            </a:rPr>
            <a:t>4,524</a:t>
          </a:r>
          <a:r>
            <a:rPr kumimoji="1" lang="ja-JP" altLang="en-US" sz="1050">
              <a:latin typeface="ＭＳ Ｐゴシック" panose="020B0600070205080204" pitchFamily="50" charset="-128"/>
              <a:ea typeface="ＭＳ Ｐゴシック" panose="020B0600070205080204" pitchFamily="50" charset="-128"/>
            </a:rPr>
            <a:t>万４千円（</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％）増したこと等により、</a:t>
          </a:r>
          <a:r>
            <a:rPr kumimoji="1" lang="en-US" altLang="ja-JP" sz="1050">
              <a:latin typeface="ＭＳ Ｐゴシック" panose="020B0600070205080204" pitchFamily="50" charset="-128"/>
              <a:ea typeface="ＭＳ Ｐゴシック" panose="020B0600070205080204" pitchFamily="50" charset="-128"/>
            </a:rPr>
            <a:t>3,413</a:t>
          </a:r>
          <a:r>
            <a:rPr kumimoji="1" lang="ja-JP" altLang="en-US" sz="1050">
              <a:latin typeface="ＭＳ Ｐゴシック" panose="020B0600070205080204" pitchFamily="50" charset="-128"/>
              <a:ea typeface="ＭＳ Ｐゴシック" panose="020B0600070205080204" pitchFamily="50" charset="-128"/>
            </a:rPr>
            <a:t>万９千円（</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％）の増となった。</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分子（単年度）</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元利償還金の額は減となったものの、都市計画事業関連の地方債償還額が減少したことに伴う特定財源の額（都市計画税充当可能額）が</a:t>
          </a:r>
          <a:r>
            <a:rPr kumimoji="1" lang="en-US" altLang="ja-JP" sz="1050">
              <a:latin typeface="ＭＳ Ｐゴシック" panose="020B0600070205080204" pitchFamily="50" charset="-128"/>
              <a:ea typeface="ＭＳ Ｐゴシック" panose="020B0600070205080204" pitchFamily="50" charset="-128"/>
            </a:rPr>
            <a:t>5,547</a:t>
          </a:r>
          <a:r>
            <a:rPr kumimoji="1" lang="ja-JP" altLang="en-US" sz="1050">
              <a:latin typeface="ＭＳ Ｐゴシック" panose="020B0600070205080204" pitchFamily="50" charset="-128"/>
              <a:ea typeface="ＭＳ Ｐゴシック" panose="020B0600070205080204" pitchFamily="50" charset="-128"/>
            </a:rPr>
            <a:t>万５千円（△</a:t>
          </a:r>
          <a:r>
            <a:rPr kumimoji="1" lang="en-US" altLang="ja-JP" sz="1050">
              <a:latin typeface="ＭＳ Ｐゴシック" panose="020B0600070205080204" pitchFamily="50" charset="-128"/>
              <a:ea typeface="ＭＳ Ｐゴシック" panose="020B0600070205080204" pitchFamily="50" charset="-128"/>
            </a:rPr>
            <a:t>10.5</a:t>
          </a:r>
          <a:r>
            <a:rPr kumimoji="1" lang="ja-JP" altLang="en-US" sz="1050">
              <a:latin typeface="ＭＳ Ｐゴシック" panose="020B0600070205080204" pitchFamily="50" charset="-128"/>
              <a:ea typeface="ＭＳ Ｐゴシック" panose="020B0600070205080204" pitchFamily="50" charset="-128"/>
            </a:rPr>
            <a:t>％）減となったことなどから、</a:t>
          </a:r>
          <a:r>
            <a:rPr kumimoji="1" lang="en-US" altLang="ja-JP" sz="1050">
              <a:latin typeface="ＭＳ Ｐゴシック" panose="020B0600070205080204" pitchFamily="50" charset="-128"/>
              <a:ea typeface="ＭＳ Ｐゴシック" panose="020B0600070205080204" pitchFamily="50" charset="-128"/>
            </a:rPr>
            <a:t>216</a:t>
          </a:r>
          <a:r>
            <a:rPr kumimoji="1" lang="ja-JP" altLang="en-US" sz="1050">
              <a:latin typeface="ＭＳ Ｐゴシック" panose="020B0600070205080204" pitchFamily="50" charset="-128"/>
              <a:ea typeface="ＭＳ Ｐゴシック" panose="020B0600070205080204" pitchFamily="50" charset="-128"/>
            </a:rPr>
            <a:t>万８千円（</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158750</xdr:rowOff>
    </xdr:to>
    <xdr:cxnSp macro="">
      <xdr:nvCxnSpPr>
        <xdr:cNvPr id="380" name="直線コネクタ 379"/>
        <xdr:cNvCxnSpPr/>
      </xdr:nvCxnSpPr>
      <xdr:spPr>
        <a:xfrm flipV="1">
          <a:off x="16179800" y="64541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35560</xdr:rowOff>
    </xdr:to>
    <xdr:cxnSp macro="">
      <xdr:nvCxnSpPr>
        <xdr:cNvPr id="383" name="直線コネクタ 382"/>
        <xdr:cNvCxnSpPr/>
      </xdr:nvCxnSpPr>
      <xdr:spPr>
        <a:xfrm flipV="1">
          <a:off x="15290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122428</xdr:rowOff>
    </xdr:to>
    <xdr:cxnSp macro="">
      <xdr:nvCxnSpPr>
        <xdr:cNvPr id="386" name="直線コネクタ 385"/>
        <xdr:cNvCxnSpPr/>
      </xdr:nvCxnSpPr>
      <xdr:spPr>
        <a:xfrm flipV="1">
          <a:off x="14401800" y="65506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39</xdr:row>
      <xdr:rowOff>18542</xdr:rowOff>
    </xdr:to>
    <xdr:cxnSp macro="">
      <xdr:nvCxnSpPr>
        <xdr:cNvPr id="389" name="直線コネクタ 388"/>
        <xdr:cNvCxnSpPr/>
      </xdr:nvCxnSpPr>
      <xdr:spPr>
        <a:xfrm flipV="1">
          <a:off x="13512800" y="66375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399" name="楕円 398"/>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76217</xdr:rowOff>
    </xdr:from>
    <xdr:ext cx="762000" cy="259045"/>
    <xdr:sp macro="" textlink="">
      <xdr:nvSpPr>
        <xdr:cNvPr id="400" name="公債費負担の状況該当値テキスト"/>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1" name="楕円 400"/>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2" name="テキスト ボックス 401"/>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3" name="楕円 402"/>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4" name="テキスト ボックス 403"/>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5" name="楕円 404"/>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6" name="テキスト ボックス 405"/>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07" name="楕円 406"/>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08" name="テキスト ボックス 407"/>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将来負担比率は、昨年度に引き続き、</a:t>
          </a:r>
          <a:r>
            <a:rPr kumimoji="1" lang="en-US" altLang="ja-JP" sz="1050">
              <a:latin typeface="ＭＳ Ｐゴシック" panose="020B0600070205080204" pitchFamily="50" charset="-128"/>
              <a:ea typeface="ＭＳ Ｐゴシック" panose="020B0600070205080204" pitchFamily="50" charset="-128"/>
            </a:rPr>
            <a:t>3.6</a:t>
          </a:r>
          <a:r>
            <a:rPr kumimoji="1" lang="ja-JP" altLang="en-US" sz="1050">
              <a:latin typeface="ＭＳ Ｐゴシック" panose="020B0600070205080204" pitchFamily="50" charset="-128"/>
              <a:ea typeface="ＭＳ Ｐゴシック" panose="020B0600070205080204" pitchFamily="50" charset="-128"/>
            </a:rPr>
            <a:t>ポイント改善し</a:t>
          </a:r>
          <a:r>
            <a:rPr kumimoji="1" lang="en-US" altLang="ja-JP" sz="1050">
              <a:latin typeface="ＭＳ Ｐゴシック" panose="020B0600070205080204" pitchFamily="50" charset="-128"/>
              <a:ea typeface="ＭＳ Ｐゴシック" panose="020B0600070205080204" pitchFamily="50" charset="-128"/>
            </a:rPr>
            <a:t>14.3</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分母</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標準財政規模は</a:t>
          </a:r>
          <a:r>
            <a:rPr kumimoji="1" lang="en-US" altLang="ja-JP" sz="1050">
              <a:latin typeface="ＭＳ Ｐゴシック" panose="020B0600070205080204" pitchFamily="50" charset="-128"/>
              <a:ea typeface="ＭＳ Ｐゴシック" panose="020B0600070205080204" pitchFamily="50" charset="-128"/>
            </a:rPr>
            <a:t>4,524</a:t>
          </a:r>
          <a:r>
            <a:rPr kumimoji="1" lang="ja-JP" altLang="en-US" sz="1050">
              <a:latin typeface="ＭＳ Ｐゴシック" panose="020B0600070205080204" pitchFamily="50" charset="-128"/>
              <a:ea typeface="ＭＳ Ｐゴシック" panose="020B0600070205080204" pitchFamily="50" charset="-128"/>
            </a:rPr>
            <a:t>万４千円（</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％）の増となり、分母としては</a:t>
          </a:r>
          <a:r>
            <a:rPr kumimoji="1" lang="en-US" altLang="ja-JP" sz="1050">
              <a:latin typeface="ＭＳ Ｐゴシック" panose="020B0600070205080204" pitchFamily="50" charset="-128"/>
              <a:ea typeface="ＭＳ Ｐゴシック" panose="020B0600070205080204" pitchFamily="50" charset="-128"/>
            </a:rPr>
            <a:t>3,413</a:t>
          </a:r>
          <a:r>
            <a:rPr kumimoji="1" lang="ja-JP" altLang="en-US" sz="1050">
              <a:latin typeface="ＭＳ Ｐゴシック" panose="020B0600070205080204" pitchFamily="50" charset="-128"/>
              <a:ea typeface="ＭＳ Ｐゴシック" panose="020B0600070205080204" pitchFamily="50" charset="-128"/>
            </a:rPr>
            <a:t>万９千円（</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％）の増となった。</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分子</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将来負担額は公営企業債等繰入見込額以外の項目が全て減となり、特に地方債の現在高は１億</a:t>
          </a:r>
          <a:r>
            <a:rPr kumimoji="1" lang="en-US" altLang="ja-JP" sz="1050">
              <a:latin typeface="ＭＳ Ｐゴシック" panose="020B0600070205080204" pitchFamily="50" charset="-128"/>
              <a:ea typeface="ＭＳ Ｐゴシック" panose="020B0600070205080204" pitchFamily="50" charset="-128"/>
            </a:rPr>
            <a:t>7,676</a:t>
          </a:r>
          <a:r>
            <a:rPr kumimoji="1" lang="ja-JP" altLang="en-US" sz="1050">
              <a:latin typeface="ＭＳ Ｐゴシック" panose="020B0600070205080204" pitchFamily="50" charset="-128"/>
              <a:ea typeface="ＭＳ Ｐゴシック" panose="020B0600070205080204" pitchFamily="50" charset="-128"/>
            </a:rPr>
            <a:t>万７千円（△</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％）減。控除額である充当可能財源等の充当可能基金は２億</a:t>
          </a:r>
          <a:r>
            <a:rPr kumimoji="1" lang="en-US" altLang="ja-JP" sz="1050">
              <a:latin typeface="ＭＳ Ｐゴシック" panose="020B0600070205080204" pitchFamily="50" charset="-128"/>
              <a:ea typeface="ＭＳ Ｐゴシック" panose="020B0600070205080204" pitchFamily="50" charset="-128"/>
            </a:rPr>
            <a:t>6,070</a:t>
          </a:r>
          <a:r>
            <a:rPr kumimoji="1" lang="ja-JP" altLang="en-US" sz="1050">
              <a:latin typeface="ＭＳ Ｐゴシック" panose="020B0600070205080204" pitchFamily="50" charset="-128"/>
              <a:ea typeface="ＭＳ Ｐゴシック" panose="020B0600070205080204" pitchFamily="50" charset="-128"/>
            </a:rPr>
            <a:t>万３千円（</a:t>
          </a:r>
          <a:r>
            <a:rPr kumimoji="1" lang="en-US" altLang="ja-JP" sz="1050">
              <a:latin typeface="ＭＳ Ｐゴシック" panose="020B0600070205080204" pitchFamily="50" charset="-128"/>
              <a:ea typeface="ＭＳ Ｐゴシック" panose="020B0600070205080204" pitchFamily="50" charset="-128"/>
            </a:rPr>
            <a:t>6.2</a:t>
          </a:r>
          <a:r>
            <a:rPr kumimoji="1" lang="ja-JP" altLang="en-US" sz="1050">
              <a:latin typeface="ＭＳ Ｐゴシック" panose="020B0600070205080204" pitchFamily="50" charset="-128"/>
              <a:ea typeface="ＭＳ Ｐゴシック" panose="020B0600070205080204" pitchFamily="50" charset="-128"/>
            </a:rPr>
            <a:t>％）増となったことから、分子が５億</a:t>
          </a:r>
          <a:r>
            <a:rPr kumimoji="1" lang="en-US" altLang="ja-JP" sz="1050">
              <a:latin typeface="ＭＳ Ｐゴシック" panose="020B0600070205080204" pitchFamily="50" charset="-128"/>
              <a:ea typeface="ＭＳ Ｐゴシック" panose="020B0600070205080204" pitchFamily="50" charset="-128"/>
            </a:rPr>
            <a:t>505</a:t>
          </a:r>
          <a:r>
            <a:rPr kumimoji="1" lang="ja-JP" altLang="en-US" sz="1050">
              <a:latin typeface="ＭＳ Ｐゴシック" panose="020B0600070205080204" pitchFamily="50" charset="-128"/>
              <a:ea typeface="ＭＳ Ｐゴシック" panose="020B0600070205080204" pitchFamily="50" charset="-128"/>
            </a:rPr>
            <a:t>万１千円（</a:t>
          </a:r>
          <a:r>
            <a:rPr kumimoji="1" lang="en-US" altLang="ja-JP" sz="1050">
              <a:latin typeface="ＭＳ Ｐゴシック" panose="020B0600070205080204" pitchFamily="50" charset="-128"/>
              <a:ea typeface="ＭＳ Ｐゴシック" panose="020B0600070205080204" pitchFamily="50" charset="-128"/>
            </a:rPr>
            <a:t>19.9</a:t>
          </a:r>
          <a:r>
            <a:rPr kumimoji="1" lang="ja-JP" altLang="en-US" sz="1050">
              <a:latin typeface="ＭＳ Ｐゴシック" panose="020B0600070205080204" pitchFamily="50" charset="-128"/>
              <a:ea typeface="ＭＳ Ｐゴシック" panose="020B0600070205080204" pitchFamily="50" charset="-128"/>
            </a:rPr>
            <a:t>％）の減となった。</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77228</xdr:rowOff>
    </xdr:from>
    <xdr:to>
      <xdr:col>81</xdr:col>
      <xdr:colOff>44450</xdr:colOff>
      <xdr:row>14</xdr:row>
      <xdr:rowOff>118594</xdr:rowOff>
    </xdr:to>
    <xdr:cxnSp macro="">
      <xdr:nvCxnSpPr>
        <xdr:cNvPr id="444" name="直線コネクタ 443"/>
        <xdr:cNvCxnSpPr/>
      </xdr:nvCxnSpPr>
      <xdr:spPr>
        <a:xfrm flipV="1">
          <a:off x="16179800" y="2477528"/>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118594</xdr:rowOff>
    </xdr:from>
    <xdr:to>
      <xdr:col>77</xdr:col>
      <xdr:colOff>44450</xdr:colOff>
      <xdr:row>15</xdr:row>
      <xdr:rowOff>11490</xdr:rowOff>
    </xdr:to>
    <xdr:cxnSp macro="">
      <xdr:nvCxnSpPr>
        <xdr:cNvPr id="447" name="直線コネクタ 446"/>
        <xdr:cNvCxnSpPr/>
      </xdr:nvCxnSpPr>
      <xdr:spPr>
        <a:xfrm flipV="1">
          <a:off x="15290800" y="25188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11490</xdr:rowOff>
    </xdr:from>
    <xdr:to>
      <xdr:col>72</xdr:col>
      <xdr:colOff>203200</xdr:colOff>
      <xdr:row>15</xdr:row>
      <xdr:rowOff>67794</xdr:rowOff>
    </xdr:to>
    <xdr:cxnSp macro="">
      <xdr:nvCxnSpPr>
        <xdr:cNvPr id="450" name="直線コネクタ 449"/>
        <xdr:cNvCxnSpPr/>
      </xdr:nvCxnSpPr>
      <xdr:spPr>
        <a:xfrm flipV="1">
          <a:off x="14401800" y="25832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67794</xdr:rowOff>
    </xdr:from>
    <xdr:to>
      <xdr:col>68</xdr:col>
      <xdr:colOff>152400</xdr:colOff>
      <xdr:row>16</xdr:row>
      <xdr:rowOff>72148</xdr:rowOff>
    </xdr:to>
    <xdr:cxnSp macro="">
      <xdr:nvCxnSpPr>
        <xdr:cNvPr id="453" name="直線コネクタ 452"/>
        <xdr:cNvCxnSpPr/>
      </xdr:nvCxnSpPr>
      <xdr:spPr>
        <a:xfrm flipV="1">
          <a:off x="13512800" y="2639544"/>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26428</xdr:rowOff>
    </xdr:from>
    <xdr:to>
      <xdr:col>81</xdr:col>
      <xdr:colOff>95250</xdr:colOff>
      <xdr:row>14</xdr:row>
      <xdr:rowOff>128028</xdr:rowOff>
    </xdr:to>
    <xdr:sp macro="" textlink="">
      <xdr:nvSpPr>
        <xdr:cNvPr id="463" name="楕円 462"/>
        <xdr:cNvSpPr/>
      </xdr:nvSpPr>
      <xdr:spPr>
        <a:xfrm>
          <a:off x="16967200" y="2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42955</xdr:rowOff>
    </xdr:from>
    <xdr:ext cx="762000" cy="259045"/>
    <xdr:sp macro="" textlink="">
      <xdr:nvSpPr>
        <xdr:cNvPr id="464" name="将来負担の状況該当値テキスト"/>
        <xdr:cNvSpPr txBox="1"/>
      </xdr:nvSpPr>
      <xdr:spPr>
        <a:xfrm>
          <a:off x="17106900" y="22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67794</xdr:rowOff>
    </xdr:from>
    <xdr:to>
      <xdr:col>77</xdr:col>
      <xdr:colOff>95250</xdr:colOff>
      <xdr:row>14</xdr:row>
      <xdr:rowOff>169394</xdr:rowOff>
    </xdr:to>
    <xdr:sp macro="" textlink="">
      <xdr:nvSpPr>
        <xdr:cNvPr id="465" name="楕円 464"/>
        <xdr:cNvSpPr/>
      </xdr:nvSpPr>
      <xdr:spPr>
        <a:xfrm>
          <a:off x="16129000" y="24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8121</xdr:rowOff>
    </xdr:from>
    <xdr:ext cx="736600" cy="259045"/>
    <xdr:sp macro="" textlink="">
      <xdr:nvSpPr>
        <xdr:cNvPr id="466" name="テキスト ボックス 465"/>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67" name="楕円 466"/>
        <xdr:cNvSpPr/>
      </xdr:nvSpPr>
      <xdr:spPr>
        <a:xfrm>
          <a:off x="15240000" y="2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8" name="テキスト ボックス 467"/>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16994</xdr:rowOff>
    </xdr:from>
    <xdr:to>
      <xdr:col>68</xdr:col>
      <xdr:colOff>203200</xdr:colOff>
      <xdr:row>15</xdr:row>
      <xdr:rowOff>118594</xdr:rowOff>
    </xdr:to>
    <xdr:sp macro="" textlink="">
      <xdr:nvSpPr>
        <xdr:cNvPr id="469" name="楕円 468"/>
        <xdr:cNvSpPr/>
      </xdr:nvSpPr>
      <xdr:spPr>
        <a:xfrm>
          <a:off x="14351000" y="2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128771</xdr:rowOff>
    </xdr:from>
    <xdr:ext cx="762000" cy="259045"/>
    <xdr:sp macro="" textlink="">
      <xdr:nvSpPr>
        <xdr:cNvPr id="470" name="テキスト ボックス 469"/>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21348</xdr:rowOff>
    </xdr:from>
    <xdr:to>
      <xdr:col>64</xdr:col>
      <xdr:colOff>152400</xdr:colOff>
      <xdr:row>16</xdr:row>
      <xdr:rowOff>122948</xdr:rowOff>
    </xdr:to>
    <xdr:sp macro="" textlink="">
      <xdr:nvSpPr>
        <xdr:cNvPr id="471" name="楕円 470"/>
        <xdr:cNvSpPr/>
      </xdr:nvSpPr>
      <xdr:spPr>
        <a:xfrm>
          <a:off x="13462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133125</xdr:rowOff>
    </xdr:from>
    <xdr:ext cx="762000" cy="259045"/>
    <xdr:sp macro="" textlink="">
      <xdr:nvSpPr>
        <xdr:cNvPr id="472" name="テキスト ボックス 471"/>
        <xdr:cNvSpPr txBox="1"/>
      </xdr:nvSpPr>
      <xdr:spPr>
        <a:xfrm>
          <a:off x="13131800" y="253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東京都狛江市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82,481
81,169
6.39
29,696,799
28,542,576
1,043,193
15,570,542
19,502,833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人件費の経常収支比率は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24.6</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人件費は、職員数の減による給料の減や退職金、議員報酬等の減があるものの、地方公務員共済組合等負担金や委員等報酬等の増により</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5,896</a:t>
          </a:r>
          <a:r>
            <a:rPr kumimoji="1" lang="ja-JP" altLang="en-US" sz="1100">
              <a:latin typeface="ＭＳ Ｐゴシック" panose="020B0600070205080204" pitchFamily="50" charset="-128"/>
              <a:ea typeface="ＭＳ Ｐゴシック" panose="020B0600070205080204" pitchFamily="50" charset="-128"/>
            </a:rPr>
            <a:t>万４千円、前年度比</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万４千円、</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％の微増となった。</a:t>
          </a:r>
        </a:p>
        <a:p>
          <a:r>
            <a:rPr kumimoji="1" lang="ja-JP" altLang="en-US" sz="1100">
              <a:latin typeface="ＭＳ Ｐゴシック" panose="020B0600070205080204" pitchFamily="50" charset="-128"/>
              <a:ea typeface="ＭＳ Ｐゴシック" panose="020B0600070205080204" pitchFamily="50" charset="-128"/>
            </a:rPr>
            <a:t>　しかしながら、類似団体平均より高くなっているため、引き続き、狛江市第５次行財政改革推進計画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定員適正化編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年度）及び現在策定中の次期計画（令和２年度～）を推進し、人件費の抑制に努める。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54610</xdr:rowOff>
    </xdr:to>
    <xdr:cxnSp macro="">
      <xdr:nvCxnSpPr>
        <xdr:cNvPr id="66" name="直線コネクタ 65"/>
        <xdr:cNvCxnSpPr/>
      </xdr:nvCxnSpPr>
      <xdr:spPr>
        <a:xfrm flipV="1">
          <a:off x="3987800" y="6383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100330</xdr:rowOff>
    </xdr:to>
    <xdr:cxnSp macro="">
      <xdr:nvCxnSpPr>
        <xdr:cNvPr id="69" name="直線コネクタ 68"/>
        <xdr:cNvCxnSpPr/>
      </xdr:nvCxnSpPr>
      <xdr:spPr>
        <a:xfrm flipV="1">
          <a:off x="3098800" y="639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107950</xdr:rowOff>
    </xdr:to>
    <xdr:cxnSp macro="">
      <xdr:nvCxnSpPr>
        <xdr:cNvPr id="72" name="直線コネクタ 71"/>
        <xdr:cNvCxnSpPr/>
      </xdr:nvCxnSpPr>
      <xdr:spPr>
        <a:xfrm flipV="1">
          <a:off x="2209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5080</xdr:rowOff>
    </xdr:to>
    <xdr:cxnSp macro="">
      <xdr:nvCxnSpPr>
        <xdr:cNvPr id="75" name="直線コネクタ 74"/>
        <xdr:cNvCxnSpPr/>
      </xdr:nvCxnSpPr>
      <xdr:spPr>
        <a:xfrm flipV="1">
          <a:off x="1320800" y="645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物件費の経常収支比率は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ポイント増し</a:t>
          </a:r>
          <a:r>
            <a:rPr kumimoji="1" lang="en-US" altLang="ja-JP" sz="1100">
              <a:latin typeface="ＭＳ Ｐゴシック" panose="020B0600070205080204" pitchFamily="50" charset="-128"/>
              <a:ea typeface="ＭＳ Ｐゴシック" panose="020B0600070205080204" pitchFamily="50" charset="-128"/>
            </a:rPr>
            <a:t>14.9</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子ども家庭支援センター事業委託や２箇所目となる高齢者地域相談事業委託等により</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2,986</a:t>
          </a:r>
          <a:r>
            <a:rPr kumimoji="1" lang="ja-JP" altLang="en-US" sz="1100">
              <a:latin typeface="ＭＳ Ｐゴシック" panose="020B0600070205080204" pitchFamily="50" charset="-128"/>
              <a:ea typeface="ＭＳ Ｐゴシック" panose="020B0600070205080204" pitchFamily="50" charset="-128"/>
            </a:rPr>
            <a:t>万３千円、前年度比</a:t>
          </a:r>
          <a:r>
            <a:rPr kumimoji="1" lang="en-US" altLang="ja-JP" sz="1100">
              <a:latin typeface="ＭＳ Ｐゴシック" panose="020B0600070205080204" pitchFamily="50" charset="-128"/>
              <a:ea typeface="ＭＳ Ｐゴシック" panose="020B0600070205080204" pitchFamily="50" charset="-128"/>
            </a:rPr>
            <a:t>2,271</a:t>
          </a:r>
          <a:r>
            <a:rPr kumimoji="1" lang="ja-JP" altLang="en-US" sz="1100">
              <a:latin typeface="ＭＳ Ｐゴシック" panose="020B0600070205080204" pitchFamily="50" charset="-128"/>
              <a:ea typeface="ＭＳ Ｐゴシック" panose="020B0600070205080204" pitchFamily="50" charset="-128"/>
            </a:rPr>
            <a:t>万３千円（</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％）の増となった。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62230</xdr:rowOff>
    </xdr:to>
    <xdr:cxnSp macro="">
      <xdr:nvCxnSpPr>
        <xdr:cNvPr id="127" name="直線コネクタ 126"/>
        <xdr:cNvCxnSpPr/>
      </xdr:nvCxnSpPr>
      <xdr:spPr>
        <a:xfrm>
          <a:off x="15671800" y="2969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54610</xdr:rowOff>
    </xdr:to>
    <xdr:cxnSp macro="">
      <xdr:nvCxnSpPr>
        <xdr:cNvPr id="130" name="直線コネクタ 129"/>
        <xdr:cNvCxnSpPr/>
      </xdr:nvCxnSpPr>
      <xdr:spPr>
        <a:xfrm>
          <a:off x="14782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24130</xdr:rowOff>
    </xdr:to>
    <xdr:cxnSp macro="">
      <xdr:nvCxnSpPr>
        <xdr:cNvPr id="133" name="直線コネクタ 132"/>
        <xdr:cNvCxnSpPr/>
      </xdr:nvCxnSpPr>
      <xdr:spPr>
        <a:xfrm>
          <a:off x="13893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17</xdr:row>
      <xdr:rowOff>24130</xdr:rowOff>
    </xdr:to>
    <xdr:cxnSp macro="">
      <xdr:nvCxnSpPr>
        <xdr:cNvPr id="136" name="直線コネクタ 135"/>
        <xdr:cNvCxnSpPr/>
      </xdr:nvCxnSpPr>
      <xdr:spPr>
        <a:xfrm flipV="1">
          <a:off x="13004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6" name="楕円 145"/>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7"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8" name="楕円 147"/>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9" name="テキスト ボックス 148"/>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2" name="楕円 151"/>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53" name="テキスト ボックス 152"/>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5" name="テキスト ボックス 15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扶助費の経常収支比率は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14.5</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私立保育園の新設による保育定員拡大に伴う保育所運営費負担金の増等があるものの、国の保育所運営費負担金に事業主拠出金が上乗せされたことなどに伴い</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6,530</a:t>
          </a:r>
          <a:r>
            <a:rPr kumimoji="1" lang="ja-JP" altLang="en-US" sz="1100">
              <a:latin typeface="ＭＳ Ｐゴシック" panose="020B0600070205080204" pitchFamily="50" charset="-128"/>
              <a:ea typeface="ＭＳ Ｐゴシック" panose="020B0600070205080204" pitchFamily="50" charset="-128"/>
            </a:rPr>
            <a:t>万４千円、前年度比</a:t>
          </a:r>
          <a:r>
            <a:rPr kumimoji="1" lang="en-US" altLang="ja-JP" sz="1100">
              <a:latin typeface="ＭＳ Ｐゴシック" panose="020B0600070205080204" pitchFamily="50" charset="-128"/>
              <a:ea typeface="ＭＳ Ｐゴシック" panose="020B0600070205080204" pitchFamily="50" charset="-128"/>
            </a:rPr>
            <a:t>1,678</a:t>
          </a:r>
          <a:r>
            <a:rPr kumimoji="1" lang="ja-JP" altLang="en-US" sz="1100">
              <a:latin typeface="ＭＳ Ｐゴシック" panose="020B0600070205080204" pitchFamily="50" charset="-128"/>
              <a:ea typeface="ＭＳ Ｐゴシック" panose="020B0600070205080204" pitchFamily="50" charset="-128"/>
            </a:rPr>
            <a:t>万６千円（</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％）の減となった。扶助費は増加傾向となる見込みであるものの、あいとぴあレインボープラン（平成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年度）や現在改定中の次期こまえ子育て応援プラン等（令和２年度～）に基づき、過度な財政負担とならないよう、適切な事業実施に努める。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39370</xdr:rowOff>
    </xdr:to>
    <xdr:cxnSp macro="">
      <xdr:nvCxnSpPr>
        <xdr:cNvPr id="188" name="直線コネクタ 187"/>
        <xdr:cNvCxnSpPr/>
      </xdr:nvCxnSpPr>
      <xdr:spPr>
        <a:xfrm flipV="1">
          <a:off x="3987800" y="980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57</xdr:row>
      <xdr:rowOff>39370</xdr:rowOff>
    </xdr:to>
    <xdr:cxnSp macro="">
      <xdr:nvCxnSpPr>
        <xdr:cNvPr id="191" name="直線コネクタ 190"/>
        <xdr:cNvCxnSpPr/>
      </xdr:nvCxnSpPr>
      <xdr:spPr>
        <a:xfrm>
          <a:off x="3098800" y="9682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81280</xdr:rowOff>
    </xdr:to>
    <xdr:cxnSp macro="">
      <xdr:nvCxnSpPr>
        <xdr:cNvPr id="194" name="直線コネクタ 193"/>
        <xdr:cNvCxnSpPr/>
      </xdr:nvCxnSpPr>
      <xdr:spPr>
        <a:xfrm>
          <a:off x="2209800" y="9537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107950</xdr:rowOff>
    </xdr:to>
    <xdr:cxnSp macro="">
      <xdr:nvCxnSpPr>
        <xdr:cNvPr id="197" name="直線コネクタ 196"/>
        <xdr:cNvCxnSpPr/>
      </xdr:nvCxnSpPr>
      <xdr:spPr>
        <a:xfrm>
          <a:off x="1320800" y="952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7" name="楕円 206"/>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8"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9" name="楕円 208"/>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macro="" textlink="">
      <xdr:nvSpPr>
        <xdr:cNvPr id="210" name="テキスト ボックス 209"/>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11" name="楕円 210"/>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116857</xdr:rowOff>
    </xdr:from>
    <xdr:ext cx="762000" cy="259045"/>
    <xdr:sp macro="" textlink="">
      <xdr:nvSpPr>
        <xdr:cNvPr id="212" name="テキスト ボックス 211"/>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4" name="テキスト ボックス 213"/>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5" name="楕円 214"/>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128287</xdr:rowOff>
    </xdr:from>
    <xdr:ext cx="762000" cy="259045"/>
    <xdr:sp macro="" textlink="">
      <xdr:nvSpPr>
        <xdr:cNvPr id="216" name="テキスト ボックス 215"/>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その他の経常収支比率は、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％となった。　</a:t>
          </a:r>
        </a:p>
        <a:p>
          <a:r>
            <a:rPr kumimoji="1" lang="ja-JP" altLang="en-US" sz="1100">
              <a:latin typeface="ＭＳ Ｐゴシック" panose="020B0600070205080204" pitchFamily="50" charset="-128"/>
              <a:ea typeface="ＭＳ Ｐゴシック" panose="020B0600070205080204" pitchFamily="50" charset="-128"/>
            </a:rPr>
            <a:t>　高齢化の進展等による後期高齢者医療特別会計への繰出金の増により</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8,857</a:t>
          </a:r>
          <a:r>
            <a:rPr kumimoji="1" lang="ja-JP" altLang="en-US" sz="1100">
              <a:latin typeface="ＭＳ Ｐゴシック" panose="020B0600070205080204" pitchFamily="50" charset="-128"/>
              <a:ea typeface="ＭＳ Ｐゴシック" panose="020B0600070205080204" pitchFamily="50" charset="-128"/>
            </a:rPr>
            <a:t>万７千円、前年度比</a:t>
          </a:r>
          <a:r>
            <a:rPr kumimoji="1" lang="en-US" altLang="ja-JP" sz="1100">
              <a:latin typeface="ＭＳ Ｐゴシック" panose="020B0600070205080204" pitchFamily="50" charset="-128"/>
              <a:ea typeface="ＭＳ Ｐゴシック" panose="020B0600070205080204" pitchFamily="50" charset="-128"/>
            </a:rPr>
            <a:t>4,882</a:t>
          </a:r>
          <a:r>
            <a:rPr kumimoji="1" lang="ja-JP" altLang="en-US" sz="1100">
              <a:latin typeface="ＭＳ Ｐゴシック" panose="020B0600070205080204" pitchFamily="50" charset="-128"/>
              <a:ea typeface="ＭＳ Ｐゴシック" panose="020B0600070205080204" pitchFamily="50" charset="-128"/>
            </a:rPr>
            <a:t>万８千円（</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一方、分母である経常一般財源総額は</a:t>
          </a:r>
          <a:r>
            <a:rPr kumimoji="1" lang="en-US" altLang="ja-JP" sz="1100">
              <a:latin typeface="ＭＳ Ｐゴシック" panose="020B0600070205080204" pitchFamily="50" charset="-128"/>
              <a:ea typeface="ＭＳ Ｐゴシック" panose="020B0600070205080204" pitchFamily="50" charset="-128"/>
            </a:rPr>
            <a:t>156</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6,194</a:t>
          </a:r>
          <a:r>
            <a:rPr kumimoji="1" lang="ja-JP" altLang="en-US" sz="1100">
              <a:latin typeface="ＭＳ Ｐゴシック" panose="020B0600070205080204" pitchFamily="50" charset="-128"/>
              <a:ea typeface="ＭＳ Ｐゴシック" panose="020B0600070205080204" pitchFamily="50" charset="-128"/>
            </a:rPr>
            <a:t>万９千円となり、前年度比</a:t>
          </a:r>
          <a:r>
            <a:rPr kumimoji="1" lang="en-US" altLang="ja-JP" sz="1100">
              <a:latin typeface="ＭＳ Ｐゴシック" panose="020B0600070205080204" pitchFamily="50" charset="-128"/>
              <a:ea typeface="ＭＳ Ｐゴシック" panose="020B0600070205080204" pitchFamily="50" charset="-128"/>
            </a:rPr>
            <a:t>7,220</a:t>
          </a:r>
          <a:r>
            <a:rPr kumimoji="1" lang="ja-JP" altLang="en-US" sz="1100">
              <a:latin typeface="ＭＳ Ｐゴシック" panose="020B0600070205080204" pitchFamily="50" charset="-128"/>
              <a:ea typeface="ＭＳ Ｐゴシック" panose="020B0600070205080204" pitchFamily="50" charset="-128"/>
            </a:rPr>
            <a:t>万１千円（</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％）の増となり、分子の増に対し、分母の増が小さかったため、その他の経常収支比率全体としては増となった。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64951</xdr:rowOff>
    </xdr:from>
    <xdr:to>
      <xdr:col>82</xdr:col>
      <xdr:colOff>107950</xdr:colOff>
      <xdr:row>56</xdr:row>
      <xdr:rowOff>78015</xdr:rowOff>
    </xdr:to>
    <xdr:cxnSp macro="">
      <xdr:nvCxnSpPr>
        <xdr:cNvPr id="251" name="直線コネクタ 250"/>
        <xdr:cNvCxnSpPr/>
      </xdr:nvCxnSpPr>
      <xdr:spPr>
        <a:xfrm>
          <a:off x="15671800" y="966615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64951</xdr:rowOff>
    </xdr:to>
    <xdr:cxnSp macro="">
      <xdr:nvCxnSpPr>
        <xdr:cNvPr id="254" name="直線コネクタ 253"/>
        <xdr:cNvCxnSpPr/>
      </xdr:nvCxnSpPr>
      <xdr:spPr>
        <a:xfrm>
          <a:off x="14782800" y="9646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45357</xdr:rowOff>
    </xdr:to>
    <xdr:cxnSp macro="">
      <xdr:nvCxnSpPr>
        <xdr:cNvPr id="257" name="直線コネクタ 256"/>
        <xdr:cNvCxnSpPr/>
      </xdr:nvCxnSpPr>
      <xdr:spPr>
        <a:xfrm>
          <a:off x="13893800" y="9640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38826</xdr:rowOff>
    </xdr:from>
    <xdr:to>
      <xdr:col>69</xdr:col>
      <xdr:colOff>92075</xdr:colOff>
      <xdr:row>56</xdr:row>
      <xdr:rowOff>38826</xdr:rowOff>
    </xdr:to>
    <xdr:cxnSp macro="">
      <xdr:nvCxnSpPr>
        <xdr:cNvPr id="260" name="直線コネクタ 259"/>
        <xdr:cNvCxnSpPr/>
      </xdr:nvCxnSpPr>
      <xdr:spPr>
        <a:xfrm>
          <a:off x="13004800" y="9640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xdr:rowOff>
    </xdr:from>
    <xdr:to>
      <xdr:col>78</xdr:col>
      <xdr:colOff>120650</xdr:colOff>
      <xdr:row>56</xdr:row>
      <xdr:rowOff>115751</xdr:rowOff>
    </xdr:to>
    <xdr:sp macro="" textlink="">
      <xdr:nvSpPr>
        <xdr:cNvPr id="272" name="楕円 271"/>
        <xdr:cNvSpPr/>
      </xdr:nvSpPr>
      <xdr:spPr>
        <a:xfrm>
          <a:off x="15621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125928</xdr:rowOff>
    </xdr:from>
    <xdr:ext cx="736600" cy="259045"/>
    <xdr:sp macro="" textlink="">
      <xdr:nvSpPr>
        <xdr:cNvPr id="273" name="テキスト ボックス 272"/>
        <xdr:cNvSpPr txBox="1"/>
      </xdr:nvSpPr>
      <xdr:spPr>
        <a:xfrm>
          <a:off x="15290800" y="93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6" name="楕円 275"/>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77" name="テキスト ボックス 276"/>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78" name="楕円 277"/>
        <xdr:cNvSpPr/>
      </xdr:nvSpPr>
      <xdr:spPr>
        <a:xfrm>
          <a:off x="12954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74403</xdr:rowOff>
    </xdr:from>
    <xdr:ext cx="762000" cy="259045"/>
    <xdr:sp macro="" textlink="">
      <xdr:nvSpPr>
        <xdr:cNvPr id="279" name="テキスト ボックス 278"/>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補助費等の経常収支比率は</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ポイント増し</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東京たま広域資源循環組合負担金、認証保育所運営費補助金等の増により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8,946</a:t>
          </a:r>
          <a:r>
            <a:rPr kumimoji="1" lang="ja-JP" altLang="en-US" sz="1100">
              <a:latin typeface="ＭＳ Ｐゴシック" panose="020B0600070205080204" pitchFamily="50" charset="-128"/>
              <a:ea typeface="ＭＳ Ｐゴシック" panose="020B0600070205080204" pitchFamily="50" charset="-128"/>
            </a:rPr>
            <a:t>万２千円、前年度比</a:t>
          </a:r>
          <a:r>
            <a:rPr kumimoji="1" lang="en-US" altLang="ja-JP" sz="1100">
              <a:latin typeface="ＭＳ Ｐゴシック" panose="020B0600070205080204" pitchFamily="50" charset="-128"/>
              <a:ea typeface="ＭＳ Ｐゴシック" panose="020B0600070205080204" pitchFamily="50" charset="-128"/>
            </a:rPr>
            <a:t>5,535</a:t>
          </a:r>
          <a:r>
            <a:rPr kumimoji="1" lang="ja-JP" altLang="en-US" sz="1100">
              <a:latin typeface="ＭＳ Ｐゴシック" panose="020B0600070205080204" pitchFamily="50" charset="-128"/>
              <a:ea typeface="ＭＳ Ｐゴシック" panose="020B0600070205080204" pitchFamily="50" charset="-128"/>
            </a:rPr>
            <a:t>万９千円（</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58420</xdr:rowOff>
    </xdr:from>
    <xdr:to>
      <xdr:col>82</xdr:col>
      <xdr:colOff>107950</xdr:colOff>
      <xdr:row>37</xdr:row>
      <xdr:rowOff>75565</xdr:rowOff>
    </xdr:to>
    <xdr:cxnSp macro="">
      <xdr:nvCxnSpPr>
        <xdr:cNvPr id="307" name="直線コネクタ 306"/>
        <xdr:cNvCxnSpPr/>
      </xdr:nvCxnSpPr>
      <xdr:spPr>
        <a:xfrm>
          <a:off x="15671800" y="64020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58420</xdr:rowOff>
    </xdr:from>
    <xdr:to>
      <xdr:col>78</xdr:col>
      <xdr:colOff>69850</xdr:colOff>
      <xdr:row>37</xdr:row>
      <xdr:rowOff>69850</xdr:rowOff>
    </xdr:to>
    <xdr:cxnSp macro="">
      <xdr:nvCxnSpPr>
        <xdr:cNvPr id="310" name="直線コネクタ 309"/>
        <xdr:cNvCxnSpPr/>
      </xdr:nvCxnSpPr>
      <xdr:spPr>
        <a:xfrm flipV="1">
          <a:off x="14782800" y="6402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58420</xdr:rowOff>
    </xdr:from>
    <xdr:to>
      <xdr:col>73</xdr:col>
      <xdr:colOff>180975</xdr:colOff>
      <xdr:row>37</xdr:row>
      <xdr:rowOff>69850</xdr:rowOff>
    </xdr:to>
    <xdr:cxnSp macro="">
      <xdr:nvCxnSpPr>
        <xdr:cNvPr id="313" name="直線コネクタ 312"/>
        <xdr:cNvCxnSpPr/>
      </xdr:nvCxnSpPr>
      <xdr:spPr>
        <a:xfrm>
          <a:off x="13893800" y="6402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58420</xdr:rowOff>
    </xdr:to>
    <xdr:cxnSp macro="">
      <xdr:nvCxnSpPr>
        <xdr:cNvPr id="316" name="直線コネクタ 315"/>
        <xdr:cNvCxnSpPr/>
      </xdr:nvCxnSpPr>
      <xdr:spPr>
        <a:xfrm>
          <a:off x="13004800" y="6390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26" name="楕円 325"/>
        <xdr:cNvSpPr/>
      </xdr:nvSpPr>
      <xdr:spPr>
        <a:xfrm>
          <a:off x="164592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168292</xdr:rowOff>
    </xdr:from>
    <xdr:ext cx="762000" cy="259045"/>
    <xdr:sp macro="" textlink="">
      <xdr:nvSpPr>
        <xdr:cNvPr id="327" name="補助費等該当値テキスト"/>
        <xdr:cNvSpPr txBox="1"/>
      </xdr:nvSpPr>
      <xdr:spPr>
        <a:xfrm>
          <a:off x="165989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7620</xdr:rowOff>
    </xdr:from>
    <xdr:to>
      <xdr:col>78</xdr:col>
      <xdr:colOff>120650</xdr:colOff>
      <xdr:row>37</xdr:row>
      <xdr:rowOff>109220</xdr:rowOff>
    </xdr:to>
    <xdr:sp macro="" textlink="">
      <xdr:nvSpPr>
        <xdr:cNvPr id="328" name="楕円 327"/>
        <xdr:cNvSpPr/>
      </xdr:nvSpPr>
      <xdr:spPr>
        <a:xfrm>
          <a:off x="15621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119397</xdr:rowOff>
    </xdr:from>
    <xdr:ext cx="736600" cy="259045"/>
    <xdr:sp macro="" textlink="">
      <xdr:nvSpPr>
        <xdr:cNvPr id="329" name="テキスト ボックス 328"/>
        <xdr:cNvSpPr txBox="1"/>
      </xdr:nvSpPr>
      <xdr:spPr>
        <a:xfrm>
          <a:off x="15290800" y="6120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0" name="楕円 329"/>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1" name="テキスト ボックス 330"/>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7620</xdr:rowOff>
    </xdr:from>
    <xdr:to>
      <xdr:col>69</xdr:col>
      <xdr:colOff>142875</xdr:colOff>
      <xdr:row>37</xdr:row>
      <xdr:rowOff>109220</xdr:rowOff>
    </xdr:to>
    <xdr:sp macro="" textlink="">
      <xdr:nvSpPr>
        <xdr:cNvPr id="332" name="楕円 331"/>
        <xdr:cNvSpPr/>
      </xdr:nvSpPr>
      <xdr:spPr>
        <a:xfrm>
          <a:off x="13843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93997</xdr:rowOff>
    </xdr:from>
    <xdr:ext cx="762000" cy="259045"/>
    <xdr:sp macro="" textlink="">
      <xdr:nvSpPr>
        <xdr:cNvPr id="333" name="テキスト ボックス 332"/>
        <xdr:cNvSpPr txBox="1"/>
      </xdr:nvSpPr>
      <xdr:spPr>
        <a:xfrm>
          <a:off x="13512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4" name="楕円 333"/>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35" name="テキスト ボックス 334"/>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公債費の経常収支比率は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12.2</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平成９年度に借り入れた都市計画道路３・４・１６号線整備事業債や臨時税収補てん債等の償還終了等に伴い</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473</a:t>
          </a:r>
          <a:r>
            <a:rPr kumimoji="1" lang="ja-JP" altLang="en-US" sz="1100">
              <a:latin typeface="ＭＳ Ｐゴシック" panose="020B0600070205080204" pitchFamily="50" charset="-128"/>
              <a:ea typeface="ＭＳ Ｐゴシック" panose="020B0600070205080204" pitchFamily="50" charset="-128"/>
            </a:rPr>
            <a:t>万６千円、前年度比</a:t>
          </a:r>
          <a:r>
            <a:rPr kumimoji="1" lang="en-US" altLang="ja-JP" sz="1100">
              <a:latin typeface="ＭＳ Ｐゴシック" panose="020B0600070205080204" pitchFamily="50" charset="-128"/>
              <a:ea typeface="ＭＳ Ｐゴシック" panose="020B0600070205080204" pitchFamily="50" charset="-128"/>
            </a:rPr>
            <a:t>3,282</a:t>
          </a:r>
          <a:r>
            <a:rPr kumimoji="1" lang="ja-JP" altLang="en-US" sz="1100">
              <a:latin typeface="ＭＳ Ｐゴシック" panose="020B0600070205080204" pitchFamily="50" charset="-128"/>
              <a:ea typeface="ＭＳ Ｐゴシック" panose="020B0600070205080204" pitchFamily="50" charset="-128"/>
            </a:rPr>
            <a:t>万１千円（</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ja-JP" altLang="en-US" sz="1100">
              <a:latin typeface="ＭＳ Ｐゴシック" panose="020B0600070205080204" pitchFamily="50" charset="-128"/>
              <a:ea typeface="ＭＳ Ｐゴシック" panose="020B0600070205080204" pitchFamily="50" charset="-128"/>
            </a:rPr>
            <a:t>　過去の都市整備事業債の償還はピークを過ぎたものの、臨時財政対策債の借り入れが膨らんでいることから、今後の公債費は同程度の見込み。引き続き、中期財政計画に基づく財政規律の遵守に努める。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66584</xdr:rowOff>
    </xdr:from>
    <xdr:to>
      <xdr:col>24</xdr:col>
      <xdr:colOff>25400</xdr:colOff>
      <xdr:row>75</xdr:row>
      <xdr:rowOff>79647</xdr:rowOff>
    </xdr:to>
    <xdr:cxnSp macro="">
      <xdr:nvCxnSpPr>
        <xdr:cNvPr id="370" name="直線コネクタ 369"/>
        <xdr:cNvCxnSpPr/>
      </xdr:nvCxnSpPr>
      <xdr:spPr>
        <a:xfrm flipV="1">
          <a:off x="3987800" y="1292533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79647</xdr:rowOff>
    </xdr:from>
    <xdr:to>
      <xdr:col>19</xdr:col>
      <xdr:colOff>187325</xdr:colOff>
      <xdr:row>75</xdr:row>
      <xdr:rowOff>112304</xdr:rowOff>
    </xdr:to>
    <xdr:cxnSp macro="">
      <xdr:nvCxnSpPr>
        <xdr:cNvPr id="373" name="直線コネクタ 372"/>
        <xdr:cNvCxnSpPr/>
      </xdr:nvCxnSpPr>
      <xdr:spPr>
        <a:xfrm flipV="1">
          <a:off x="3098800" y="129383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112304</xdr:rowOff>
    </xdr:from>
    <xdr:to>
      <xdr:col>15</xdr:col>
      <xdr:colOff>98425</xdr:colOff>
      <xdr:row>76</xdr:row>
      <xdr:rowOff>25763</xdr:rowOff>
    </xdr:to>
    <xdr:cxnSp macro="">
      <xdr:nvCxnSpPr>
        <xdr:cNvPr id="376" name="直線コネクタ 375"/>
        <xdr:cNvCxnSpPr/>
      </xdr:nvCxnSpPr>
      <xdr:spPr>
        <a:xfrm flipV="1">
          <a:off x="2209800" y="1297105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25763</xdr:rowOff>
    </xdr:from>
    <xdr:to>
      <xdr:col>11</xdr:col>
      <xdr:colOff>9525</xdr:colOff>
      <xdr:row>76</xdr:row>
      <xdr:rowOff>104139</xdr:rowOff>
    </xdr:to>
    <xdr:cxnSp macro="">
      <xdr:nvCxnSpPr>
        <xdr:cNvPr id="379" name="直線コネクタ 378"/>
        <xdr:cNvCxnSpPr/>
      </xdr:nvCxnSpPr>
      <xdr:spPr>
        <a:xfrm flipV="1">
          <a:off x="1320800" y="13055963"/>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15784</xdr:rowOff>
    </xdr:from>
    <xdr:to>
      <xdr:col>24</xdr:col>
      <xdr:colOff>76200</xdr:colOff>
      <xdr:row>75</xdr:row>
      <xdr:rowOff>117384</xdr:rowOff>
    </xdr:to>
    <xdr:sp macro="" textlink="">
      <xdr:nvSpPr>
        <xdr:cNvPr id="389" name="楕円 388"/>
        <xdr:cNvSpPr/>
      </xdr:nvSpPr>
      <xdr:spPr>
        <a:xfrm>
          <a:off x="47752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32311</xdr:rowOff>
    </xdr:from>
    <xdr:ext cx="762000" cy="259045"/>
    <xdr:sp macro="" textlink="">
      <xdr:nvSpPr>
        <xdr:cNvPr id="390" name="公債費該当値テキスト"/>
        <xdr:cNvSpPr txBox="1"/>
      </xdr:nvSpPr>
      <xdr:spPr>
        <a:xfrm>
          <a:off x="4914900" y="1271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28847</xdr:rowOff>
    </xdr:from>
    <xdr:to>
      <xdr:col>20</xdr:col>
      <xdr:colOff>38100</xdr:colOff>
      <xdr:row>75</xdr:row>
      <xdr:rowOff>130447</xdr:rowOff>
    </xdr:to>
    <xdr:sp macro="" textlink="">
      <xdr:nvSpPr>
        <xdr:cNvPr id="391" name="楕円 390"/>
        <xdr:cNvSpPr/>
      </xdr:nvSpPr>
      <xdr:spPr>
        <a:xfrm>
          <a:off x="3937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140624</xdr:rowOff>
    </xdr:from>
    <xdr:ext cx="736600" cy="259045"/>
    <xdr:sp macro="" textlink="">
      <xdr:nvSpPr>
        <xdr:cNvPr id="392" name="テキスト ボックス 391"/>
        <xdr:cNvSpPr txBox="1"/>
      </xdr:nvSpPr>
      <xdr:spPr>
        <a:xfrm>
          <a:off x="3606800" y="1265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61504</xdr:rowOff>
    </xdr:from>
    <xdr:to>
      <xdr:col>15</xdr:col>
      <xdr:colOff>149225</xdr:colOff>
      <xdr:row>75</xdr:row>
      <xdr:rowOff>163103</xdr:rowOff>
    </xdr:to>
    <xdr:sp macro="" textlink="">
      <xdr:nvSpPr>
        <xdr:cNvPr id="393" name="楕円 392"/>
        <xdr:cNvSpPr/>
      </xdr:nvSpPr>
      <xdr:spPr>
        <a:xfrm>
          <a:off x="3048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1831</xdr:rowOff>
    </xdr:from>
    <xdr:ext cx="762000" cy="259045"/>
    <xdr:sp macro="" textlink="">
      <xdr:nvSpPr>
        <xdr:cNvPr id="394" name="テキスト ボックス 393"/>
        <xdr:cNvSpPr txBox="1"/>
      </xdr:nvSpPr>
      <xdr:spPr>
        <a:xfrm>
          <a:off x="2717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146413</xdr:rowOff>
    </xdr:from>
    <xdr:to>
      <xdr:col>11</xdr:col>
      <xdr:colOff>60325</xdr:colOff>
      <xdr:row>76</xdr:row>
      <xdr:rowOff>76563</xdr:rowOff>
    </xdr:to>
    <xdr:sp macro="" textlink="">
      <xdr:nvSpPr>
        <xdr:cNvPr id="395" name="楕円 394"/>
        <xdr:cNvSpPr/>
      </xdr:nvSpPr>
      <xdr:spPr>
        <a:xfrm>
          <a:off x="2159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86740</xdr:rowOff>
    </xdr:from>
    <xdr:ext cx="762000" cy="259045"/>
    <xdr:sp macro="" textlink="">
      <xdr:nvSpPr>
        <xdr:cNvPr id="396" name="テキスト ボックス 395"/>
        <xdr:cNvSpPr txBox="1"/>
      </xdr:nvSpPr>
      <xdr:spPr>
        <a:xfrm>
          <a:off x="1828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7" name="楕円 396"/>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8" name="テキスト ボックス 397"/>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79.1</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狛江市の特徴としては類似団体や東京都平均と比較し人件費の割合が高いことが挙げられる。</a:t>
          </a:r>
        </a:p>
        <a:p>
          <a:r>
            <a:rPr kumimoji="1" lang="ja-JP" altLang="en-US" sz="1100">
              <a:latin typeface="ＭＳ Ｐゴシック" panose="020B0600070205080204" pitchFamily="50" charset="-128"/>
              <a:ea typeface="ＭＳ Ｐゴシック" panose="020B0600070205080204" pitchFamily="50" charset="-128"/>
            </a:rPr>
            <a:t>　公債費以外の経常経費充当一般財源等が１億</a:t>
          </a:r>
          <a:r>
            <a:rPr kumimoji="1" lang="en-US" altLang="ja-JP" sz="1100">
              <a:latin typeface="ＭＳ Ｐゴシック" panose="020B0600070205080204" pitchFamily="50" charset="-128"/>
              <a:ea typeface="ＭＳ Ｐゴシック" panose="020B0600070205080204" pitchFamily="50" charset="-128"/>
            </a:rPr>
            <a:t>475</a:t>
          </a:r>
          <a:r>
            <a:rPr kumimoji="1" lang="ja-JP" altLang="en-US" sz="1100">
              <a:latin typeface="ＭＳ Ｐゴシック" panose="020B0600070205080204" pitchFamily="50" charset="-128"/>
              <a:ea typeface="ＭＳ Ｐゴシック" panose="020B0600070205080204" pitchFamily="50" charset="-128"/>
            </a:rPr>
            <a:t>万６千円（</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％）の増となった。一方で、分母である経常一般財源総額は前年度比</a:t>
          </a:r>
          <a:r>
            <a:rPr kumimoji="1" lang="en-US" altLang="ja-JP" sz="1100">
              <a:latin typeface="ＭＳ Ｐゴシック" panose="020B0600070205080204" pitchFamily="50" charset="-128"/>
              <a:ea typeface="ＭＳ Ｐゴシック" panose="020B0600070205080204" pitchFamily="50" charset="-128"/>
            </a:rPr>
            <a:t>7,220</a:t>
          </a:r>
          <a:r>
            <a:rPr kumimoji="1" lang="ja-JP" altLang="en-US" sz="1100">
              <a:latin typeface="ＭＳ Ｐゴシック" panose="020B0600070205080204" pitchFamily="50" charset="-128"/>
              <a:ea typeface="ＭＳ Ｐゴシック" panose="020B0600070205080204" pitchFamily="50" charset="-128"/>
            </a:rPr>
            <a:t>万１千円（</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％）の増となり、分子の増より分母の増の方が小さかったため、全体として増となった。</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85852</xdr:rowOff>
    </xdr:to>
    <xdr:cxnSp macro="">
      <xdr:nvCxnSpPr>
        <xdr:cNvPr id="429" name="直線コネクタ 428"/>
        <xdr:cNvCxnSpPr/>
      </xdr:nvCxnSpPr>
      <xdr:spPr>
        <a:xfrm>
          <a:off x="15671800" y="134452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72137</xdr:rowOff>
    </xdr:to>
    <xdr:cxnSp macro="">
      <xdr:nvCxnSpPr>
        <xdr:cNvPr id="432" name="直線コネクタ 431"/>
        <xdr:cNvCxnSpPr/>
      </xdr:nvCxnSpPr>
      <xdr:spPr>
        <a:xfrm>
          <a:off x="14782800" y="133720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170435</xdr:rowOff>
    </xdr:to>
    <xdr:cxnSp macro="">
      <xdr:nvCxnSpPr>
        <xdr:cNvPr id="435" name="直線コネクタ 434"/>
        <xdr:cNvCxnSpPr/>
      </xdr:nvCxnSpPr>
      <xdr:spPr>
        <a:xfrm>
          <a:off x="13893800" y="132532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97282</xdr:rowOff>
    </xdr:to>
    <xdr:cxnSp macro="">
      <xdr:nvCxnSpPr>
        <xdr:cNvPr id="438" name="直線コネクタ 437"/>
        <xdr:cNvCxnSpPr/>
      </xdr:nvCxnSpPr>
      <xdr:spPr>
        <a:xfrm flipV="1">
          <a:off x="13004800" y="132532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8" name="楕円 447"/>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9"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50" name="楕円 449"/>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51" name="テキスト ボックス 450"/>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2" name="楕円 451"/>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3" name="テキスト ボックス 452"/>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4" name="楕円 453"/>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5" name="テキスト ボックス 454"/>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6" name="楕円 455"/>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7" name="テキスト ボックス 456"/>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東京都狛江市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74617</xdr:rowOff>
    </xdr:from>
    <xdr:ext cx="762000" cy="259045"/>
    <xdr:sp macro="" textlink="">
      <xdr:nvSpPr>
        <xdr:cNvPr id="48" name="人口1人当たり決算額の推移最小値テキスト130"/>
        <xdr:cNvSpPr txBox="1"/>
      </xdr:nvSpPr>
      <xdr:spPr>
        <a:xfrm>
          <a:off x="5740400" y="33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64440</xdr:rowOff>
    </xdr:from>
    <xdr:to>
      <xdr:col>29</xdr:col>
      <xdr:colOff>127000</xdr:colOff>
      <xdr:row>19</xdr:row>
      <xdr:rowOff>64979</xdr:rowOff>
    </xdr:to>
    <xdr:cxnSp macro="">
      <xdr:nvCxnSpPr>
        <xdr:cNvPr id="52" name="直線コネクタ 51"/>
        <xdr:cNvCxnSpPr/>
      </xdr:nvCxnSpPr>
      <xdr:spPr bwMode="auto">
        <a:xfrm flipV="1">
          <a:off x="5003800" y="3369615"/>
          <a:ext cx="647700" cy="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49564</xdr:rowOff>
    </xdr:from>
    <xdr:to>
      <xdr:col>26</xdr:col>
      <xdr:colOff>50800</xdr:colOff>
      <xdr:row>19</xdr:row>
      <xdr:rowOff>64979</xdr:rowOff>
    </xdr:to>
    <xdr:cxnSp macro="">
      <xdr:nvCxnSpPr>
        <xdr:cNvPr id="55" name="直線コネクタ 54"/>
        <xdr:cNvCxnSpPr/>
      </xdr:nvCxnSpPr>
      <xdr:spPr bwMode="auto">
        <a:xfrm>
          <a:off x="4305300" y="3354739"/>
          <a:ext cx="698500" cy="1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23178</xdr:rowOff>
    </xdr:from>
    <xdr:to>
      <xdr:col>22</xdr:col>
      <xdr:colOff>114300</xdr:colOff>
      <xdr:row>19</xdr:row>
      <xdr:rowOff>49564</xdr:rowOff>
    </xdr:to>
    <xdr:cxnSp macro="">
      <xdr:nvCxnSpPr>
        <xdr:cNvPr id="58" name="直線コネクタ 57"/>
        <xdr:cNvCxnSpPr/>
      </xdr:nvCxnSpPr>
      <xdr:spPr bwMode="auto">
        <a:xfrm>
          <a:off x="3606800" y="3328353"/>
          <a:ext cx="698500" cy="2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19422</xdr:rowOff>
    </xdr:from>
    <xdr:to>
      <xdr:col>18</xdr:col>
      <xdr:colOff>177800</xdr:colOff>
      <xdr:row>19</xdr:row>
      <xdr:rowOff>23178</xdr:rowOff>
    </xdr:to>
    <xdr:cxnSp macro="">
      <xdr:nvCxnSpPr>
        <xdr:cNvPr id="61" name="直線コネクタ 60"/>
        <xdr:cNvCxnSpPr/>
      </xdr:nvCxnSpPr>
      <xdr:spPr bwMode="auto">
        <a:xfrm>
          <a:off x="2908300" y="3324597"/>
          <a:ext cx="698500" cy="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13640</xdr:rowOff>
    </xdr:from>
    <xdr:to>
      <xdr:col>29</xdr:col>
      <xdr:colOff>177800</xdr:colOff>
      <xdr:row>19</xdr:row>
      <xdr:rowOff>115240</xdr:rowOff>
    </xdr:to>
    <xdr:sp macro="" textlink="">
      <xdr:nvSpPr>
        <xdr:cNvPr id="71" name="楕円 70"/>
        <xdr:cNvSpPr/>
      </xdr:nvSpPr>
      <xdr:spPr bwMode="auto">
        <a:xfrm>
          <a:off x="5600700" y="331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93667</xdr:rowOff>
    </xdr:from>
    <xdr:ext cx="762000" cy="259045"/>
    <xdr:sp macro="" textlink="">
      <xdr:nvSpPr>
        <xdr:cNvPr id="72" name="人口1人当たり決算額の推移該当値テキスト130"/>
        <xdr:cNvSpPr txBox="1"/>
      </xdr:nvSpPr>
      <xdr:spPr>
        <a:xfrm>
          <a:off x="5740400" y="322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14179</xdr:rowOff>
    </xdr:from>
    <xdr:to>
      <xdr:col>26</xdr:col>
      <xdr:colOff>101600</xdr:colOff>
      <xdr:row>19</xdr:row>
      <xdr:rowOff>115779</xdr:rowOff>
    </xdr:to>
    <xdr:sp macro="" textlink="">
      <xdr:nvSpPr>
        <xdr:cNvPr id="73" name="楕円 72"/>
        <xdr:cNvSpPr/>
      </xdr:nvSpPr>
      <xdr:spPr bwMode="auto">
        <a:xfrm>
          <a:off x="4953000" y="3319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100556</xdr:rowOff>
    </xdr:from>
    <xdr:ext cx="736600" cy="259045"/>
    <xdr:sp macro="" textlink="">
      <xdr:nvSpPr>
        <xdr:cNvPr id="74" name="テキスト ボックス 73"/>
        <xdr:cNvSpPr txBox="1"/>
      </xdr:nvSpPr>
      <xdr:spPr>
        <a:xfrm>
          <a:off x="4622800" y="340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170214</xdr:rowOff>
    </xdr:from>
    <xdr:to>
      <xdr:col>22</xdr:col>
      <xdr:colOff>165100</xdr:colOff>
      <xdr:row>19</xdr:row>
      <xdr:rowOff>100364</xdr:rowOff>
    </xdr:to>
    <xdr:sp macro="" textlink="">
      <xdr:nvSpPr>
        <xdr:cNvPr id="75" name="楕円 74"/>
        <xdr:cNvSpPr/>
      </xdr:nvSpPr>
      <xdr:spPr bwMode="auto">
        <a:xfrm>
          <a:off x="4254500" y="330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85141</xdr:rowOff>
    </xdr:from>
    <xdr:ext cx="762000" cy="259045"/>
    <xdr:sp macro="" textlink="">
      <xdr:nvSpPr>
        <xdr:cNvPr id="76" name="テキスト ボックス 75"/>
        <xdr:cNvSpPr txBox="1"/>
      </xdr:nvSpPr>
      <xdr:spPr>
        <a:xfrm>
          <a:off x="3924300" y="339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143828</xdr:rowOff>
    </xdr:from>
    <xdr:to>
      <xdr:col>19</xdr:col>
      <xdr:colOff>38100</xdr:colOff>
      <xdr:row>19</xdr:row>
      <xdr:rowOff>73978</xdr:rowOff>
    </xdr:to>
    <xdr:sp macro="" textlink="">
      <xdr:nvSpPr>
        <xdr:cNvPr id="77" name="楕円 76"/>
        <xdr:cNvSpPr/>
      </xdr:nvSpPr>
      <xdr:spPr bwMode="auto">
        <a:xfrm>
          <a:off x="3556000" y="327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58755</xdr:rowOff>
    </xdr:from>
    <xdr:ext cx="762000" cy="259045"/>
    <xdr:sp macro="" textlink="">
      <xdr:nvSpPr>
        <xdr:cNvPr id="78" name="テキスト ボックス 77"/>
        <xdr:cNvSpPr txBox="1"/>
      </xdr:nvSpPr>
      <xdr:spPr>
        <a:xfrm>
          <a:off x="3225800" y="336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140072</xdr:rowOff>
    </xdr:from>
    <xdr:to>
      <xdr:col>15</xdr:col>
      <xdr:colOff>101600</xdr:colOff>
      <xdr:row>19</xdr:row>
      <xdr:rowOff>70222</xdr:rowOff>
    </xdr:to>
    <xdr:sp macro="" textlink="">
      <xdr:nvSpPr>
        <xdr:cNvPr id="79" name="楕円 78"/>
        <xdr:cNvSpPr/>
      </xdr:nvSpPr>
      <xdr:spPr bwMode="auto">
        <a:xfrm>
          <a:off x="2857500" y="327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54999</xdr:rowOff>
    </xdr:from>
    <xdr:ext cx="762000" cy="259045"/>
    <xdr:sp macro="" textlink="">
      <xdr:nvSpPr>
        <xdr:cNvPr id="80" name="テキスト ボックス 79"/>
        <xdr:cNvSpPr txBox="1"/>
      </xdr:nvSpPr>
      <xdr:spPr>
        <a:xfrm>
          <a:off x="2527300" y="336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276824</xdr:rowOff>
    </xdr:from>
    <xdr:to>
      <xdr:col>29</xdr:col>
      <xdr:colOff>127000</xdr:colOff>
      <xdr:row>37</xdr:row>
      <xdr:rowOff>276893</xdr:rowOff>
    </xdr:to>
    <xdr:cxnSp macro="">
      <xdr:nvCxnSpPr>
        <xdr:cNvPr id="112" name="直線コネクタ 111"/>
        <xdr:cNvCxnSpPr/>
      </xdr:nvCxnSpPr>
      <xdr:spPr bwMode="auto">
        <a:xfrm>
          <a:off x="5003800" y="7401524"/>
          <a:ext cx="647700" cy="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270126</xdr:rowOff>
    </xdr:from>
    <xdr:to>
      <xdr:col>26</xdr:col>
      <xdr:colOff>50800</xdr:colOff>
      <xdr:row>37</xdr:row>
      <xdr:rowOff>276824</xdr:rowOff>
    </xdr:to>
    <xdr:cxnSp macro="">
      <xdr:nvCxnSpPr>
        <xdr:cNvPr id="115" name="直線コネクタ 114"/>
        <xdr:cNvCxnSpPr/>
      </xdr:nvCxnSpPr>
      <xdr:spPr bwMode="auto">
        <a:xfrm>
          <a:off x="4305300" y="7394826"/>
          <a:ext cx="698500" cy="6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213388</xdr:rowOff>
    </xdr:from>
    <xdr:to>
      <xdr:col>22</xdr:col>
      <xdr:colOff>114300</xdr:colOff>
      <xdr:row>37</xdr:row>
      <xdr:rowOff>270126</xdr:rowOff>
    </xdr:to>
    <xdr:cxnSp macro="">
      <xdr:nvCxnSpPr>
        <xdr:cNvPr id="118" name="直線コネクタ 117"/>
        <xdr:cNvCxnSpPr/>
      </xdr:nvCxnSpPr>
      <xdr:spPr bwMode="auto">
        <a:xfrm>
          <a:off x="3606800" y="7338088"/>
          <a:ext cx="698500" cy="56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213388</xdr:rowOff>
    </xdr:from>
    <xdr:to>
      <xdr:col>18</xdr:col>
      <xdr:colOff>177800</xdr:colOff>
      <xdr:row>37</xdr:row>
      <xdr:rowOff>230442</xdr:rowOff>
    </xdr:to>
    <xdr:cxnSp macro="">
      <xdr:nvCxnSpPr>
        <xdr:cNvPr id="121" name="直線コネクタ 120"/>
        <xdr:cNvCxnSpPr/>
      </xdr:nvCxnSpPr>
      <xdr:spPr bwMode="auto">
        <a:xfrm flipV="1">
          <a:off x="2908300" y="7338088"/>
          <a:ext cx="698500" cy="1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226093</xdr:rowOff>
    </xdr:from>
    <xdr:to>
      <xdr:col>29</xdr:col>
      <xdr:colOff>177800</xdr:colOff>
      <xdr:row>37</xdr:row>
      <xdr:rowOff>327693</xdr:rowOff>
    </xdr:to>
    <xdr:sp macro="" textlink="">
      <xdr:nvSpPr>
        <xdr:cNvPr id="131" name="楕円 130"/>
        <xdr:cNvSpPr/>
      </xdr:nvSpPr>
      <xdr:spPr bwMode="auto">
        <a:xfrm>
          <a:off x="5600700" y="7350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134670</xdr:rowOff>
    </xdr:from>
    <xdr:ext cx="762000" cy="259045"/>
    <xdr:sp macro="" textlink="">
      <xdr:nvSpPr>
        <xdr:cNvPr id="132" name="人口1人当たり決算額の推移該当値テキスト445"/>
        <xdr:cNvSpPr txBox="1"/>
      </xdr:nvSpPr>
      <xdr:spPr>
        <a:xfrm>
          <a:off x="5740400" y="725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226024</xdr:rowOff>
    </xdr:from>
    <xdr:to>
      <xdr:col>26</xdr:col>
      <xdr:colOff>101600</xdr:colOff>
      <xdr:row>37</xdr:row>
      <xdr:rowOff>327624</xdr:rowOff>
    </xdr:to>
    <xdr:sp macro="" textlink="">
      <xdr:nvSpPr>
        <xdr:cNvPr id="133" name="楕円 132"/>
        <xdr:cNvSpPr/>
      </xdr:nvSpPr>
      <xdr:spPr bwMode="auto">
        <a:xfrm>
          <a:off x="4953000" y="7350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312401</xdr:rowOff>
    </xdr:from>
    <xdr:ext cx="736600" cy="259045"/>
    <xdr:sp macro="" textlink="">
      <xdr:nvSpPr>
        <xdr:cNvPr id="134" name="テキスト ボックス 133"/>
        <xdr:cNvSpPr txBox="1"/>
      </xdr:nvSpPr>
      <xdr:spPr>
        <a:xfrm>
          <a:off x="4622800" y="7437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219326</xdr:rowOff>
    </xdr:from>
    <xdr:to>
      <xdr:col>22</xdr:col>
      <xdr:colOff>165100</xdr:colOff>
      <xdr:row>37</xdr:row>
      <xdr:rowOff>320926</xdr:rowOff>
    </xdr:to>
    <xdr:sp macro="" textlink="">
      <xdr:nvSpPr>
        <xdr:cNvPr id="135" name="楕円 134"/>
        <xdr:cNvSpPr/>
      </xdr:nvSpPr>
      <xdr:spPr bwMode="auto">
        <a:xfrm>
          <a:off x="4254500" y="734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305703</xdr:rowOff>
    </xdr:from>
    <xdr:ext cx="762000" cy="259045"/>
    <xdr:sp macro="" textlink="">
      <xdr:nvSpPr>
        <xdr:cNvPr id="136" name="テキスト ボックス 135"/>
        <xdr:cNvSpPr txBox="1"/>
      </xdr:nvSpPr>
      <xdr:spPr>
        <a:xfrm>
          <a:off x="3924300" y="743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162588</xdr:rowOff>
    </xdr:from>
    <xdr:to>
      <xdr:col>19</xdr:col>
      <xdr:colOff>38100</xdr:colOff>
      <xdr:row>37</xdr:row>
      <xdr:rowOff>264188</xdr:rowOff>
    </xdr:to>
    <xdr:sp macro="" textlink="">
      <xdr:nvSpPr>
        <xdr:cNvPr id="137" name="楕円 136"/>
        <xdr:cNvSpPr/>
      </xdr:nvSpPr>
      <xdr:spPr bwMode="auto">
        <a:xfrm>
          <a:off x="3556000" y="728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248965</xdr:rowOff>
    </xdr:from>
    <xdr:ext cx="762000" cy="259045"/>
    <xdr:sp macro="" textlink="">
      <xdr:nvSpPr>
        <xdr:cNvPr id="138" name="テキスト ボックス 137"/>
        <xdr:cNvSpPr txBox="1"/>
      </xdr:nvSpPr>
      <xdr:spPr>
        <a:xfrm>
          <a:off x="3225800" y="737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179642</xdr:rowOff>
    </xdr:from>
    <xdr:to>
      <xdr:col>15</xdr:col>
      <xdr:colOff>101600</xdr:colOff>
      <xdr:row>37</xdr:row>
      <xdr:rowOff>281242</xdr:rowOff>
    </xdr:to>
    <xdr:sp macro="" textlink="">
      <xdr:nvSpPr>
        <xdr:cNvPr id="139" name="楕円 138"/>
        <xdr:cNvSpPr/>
      </xdr:nvSpPr>
      <xdr:spPr bwMode="auto">
        <a:xfrm>
          <a:off x="2857500" y="730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266019</xdr:rowOff>
    </xdr:from>
    <xdr:ext cx="762000" cy="259045"/>
    <xdr:sp macro="" textlink="">
      <xdr:nvSpPr>
        <xdr:cNvPr id="140" name="テキスト ボックス 139"/>
        <xdr:cNvSpPr txBox="1"/>
      </xdr:nvSpPr>
      <xdr:spPr>
        <a:xfrm>
          <a:off x="2527300" y="739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東京都狛江市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82,481
81,169
6.39
29,696,799
28,542,576
1,043,193
15,570,542
19,502,833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47150</xdr:rowOff>
    </xdr:from>
    <xdr:to>
      <xdr:col>24</xdr:col>
      <xdr:colOff>63500</xdr:colOff>
      <xdr:row>38</xdr:row>
      <xdr:rowOff>50301</xdr:rowOff>
    </xdr:to>
    <xdr:cxnSp macro="">
      <xdr:nvCxnSpPr>
        <xdr:cNvPr id="63" name="直線コネクタ 62"/>
        <xdr:cNvCxnSpPr/>
      </xdr:nvCxnSpPr>
      <xdr:spPr>
        <a:xfrm>
          <a:off x="3797300" y="6562250"/>
          <a:ext cx="8382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37760</xdr:rowOff>
    </xdr:from>
    <xdr:to>
      <xdr:col>19</xdr:col>
      <xdr:colOff>177800</xdr:colOff>
      <xdr:row>38</xdr:row>
      <xdr:rowOff>47150</xdr:rowOff>
    </xdr:to>
    <xdr:cxnSp macro="">
      <xdr:nvCxnSpPr>
        <xdr:cNvPr id="66" name="直線コネクタ 65"/>
        <xdr:cNvCxnSpPr/>
      </xdr:nvCxnSpPr>
      <xdr:spPr>
        <a:xfrm>
          <a:off x="2908300" y="6552860"/>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10851</xdr:rowOff>
    </xdr:from>
    <xdr:to>
      <xdr:col>15</xdr:col>
      <xdr:colOff>50800</xdr:colOff>
      <xdr:row>38</xdr:row>
      <xdr:rowOff>37760</xdr:rowOff>
    </xdr:to>
    <xdr:cxnSp macro="">
      <xdr:nvCxnSpPr>
        <xdr:cNvPr id="69" name="直線コネクタ 68"/>
        <xdr:cNvCxnSpPr/>
      </xdr:nvCxnSpPr>
      <xdr:spPr>
        <a:xfrm>
          <a:off x="2019300" y="6525951"/>
          <a:ext cx="8890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162772</xdr:rowOff>
    </xdr:from>
    <xdr:to>
      <xdr:col>10</xdr:col>
      <xdr:colOff>114300</xdr:colOff>
      <xdr:row>38</xdr:row>
      <xdr:rowOff>10851</xdr:rowOff>
    </xdr:to>
    <xdr:cxnSp macro="">
      <xdr:nvCxnSpPr>
        <xdr:cNvPr id="72" name="直線コネクタ 71"/>
        <xdr:cNvCxnSpPr/>
      </xdr:nvCxnSpPr>
      <xdr:spPr>
        <a:xfrm>
          <a:off x="1130300" y="6506422"/>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170951</xdr:rowOff>
    </xdr:from>
    <xdr:to>
      <xdr:col>24</xdr:col>
      <xdr:colOff>114300</xdr:colOff>
      <xdr:row>38</xdr:row>
      <xdr:rowOff>101101</xdr:rowOff>
    </xdr:to>
    <xdr:sp macro="" textlink="">
      <xdr:nvSpPr>
        <xdr:cNvPr id="82" name="楕円 81"/>
        <xdr:cNvSpPr/>
      </xdr:nvSpPr>
      <xdr:spPr>
        <a:xfrm>
          <a:off x="4584700" y="651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149378</xdr:rowOff>
    </xdr:from>
    <xdr:ext cx="534377" cy="259045"/>
    <xdr:sp macro="" textlink="">
      <xdr:nvSpPr>
        <xdr:cNvPr id="83" name="人件費該当値テキスト"/>
        <xdr:cNvSpPr txBox="1"/>
      </xdr:nvSpPr>
      <xdr:spPr>
        <a:xfrm>
          <a:off x="4686300" y="649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167800</xdr:rowOff>
    </xdr:from>
    <xdr:to>
      <xdr:col>20</xdr:col>
      <xdr:colOff>38100</xdr:colOff>
      <xdr:row>38</xdr:row>
      <xdr:rowOff>97950</xdr:rowOff>
    </xdr:to>
    <xdr:sp macro="" textlink="">
      <xdr:nvSpPr>
        <xdr:cNvPr id="84" name="楕円 83"/>
        <xdr:cNvSpPr/>
      </xdr:nvSpPr>
      <xdr:spPr>
        <a:xfrm>
          <a:off x="3746500" y="651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89077</xdr:rowOff>
    </xdr:from>
    <xdr:ext cx="534377" cy="259045"/>
    <xdr:sp macro="" textlink="">
      <xdr:nvSpPr>
        <xdr:cNvPr id="85" name="テキスト ボックス 84"/>
        <xdr:cNvSpPr txBox="1"/>
      </xdr:nvSpPr>
      <xdr:spPr>
        <a:xfrm>
          <a:off x="3530111" y="66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158411</xdr:rowOff>
    </xdr:from>
    <xdr:to>
      <xdr:col>15</xdr:col>
      <xdr:colOff>101600</xdr:colOff>
      <xdr:row>38</xdr:row>
      <xdr:rowOff>88560</xdr:rowOff>
    </xdr:to>
    <xdr:sp macro="" textlink="">
      <xdr:nvSpPr>
        <xdr:cNvPr id="86" name="楕円 85"/>
        <xdr:cNvSpPr/>
      </xdr:nvSpPr>
      <xdr:spPr>
        <a:xfrm>
          <a:off x="2857500" y="6502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79687</xdr:rowOff>
    </xdr:from>
    <xdr:ext cx="534377" cy="259045"/>
    <xdr:sp macro="" textlink="">
      <xdr:nvSpPr>
        <xdr:cNvPr id="87" name="テキスト ボックス 86"/>
        <xdr:cNvSpPr txBox="1"/>
      </xdr:nvSpPr>
      <xdr:spPr>
        <a:xfrm>
          <a:off x="2641111" y="659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131501</xdr:rowOff>
    </xdr:from>
    <xdr:to>
      <xdr:col>10</xdr:col>
      <xdr:colOff>165100</xdr:colOff>
      <xdr:row>38</xdr:row>
      <xdr:rowOff>61651</xdr:rowOff>
    </xdr:to>
    <xdr:sp macro="" textlink="">
      <xdr:nvSpPr>
        <xdr:cNvPr id="88" name="楕円 87"/>
        <xdr:cNvSpPr/>
      </xdr:nvSpPr>
      <xdr:spPr>
        <a:xfrm>
          <a:off x="1968500" y="6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52778</xdr:rowOff>
    </xdr:from>
    <xdr:ext cx="534377" cy="259045"/>
    <xdr:sp macro="" textlink="">
      <xdr:nvSpPr>
        <xdr:cNvPr id="89" name="テキスト ボックス 88"/>
        <xdr:cNvSpPr txBox="1"/>
      </xdr:nvSpPr>
      <xdr:spPr>
        <a:xfrm>
          <a:off x="1752111" y="65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111972</xdr:rowOff>
    </xdr:from>
    <xdr:to>
      <xdr:col>6</xdr:col>
      <xdr:colOff>38100</xdr:colOff>
      <xdr:row>38</xdr:row>
      <xdr:rowOff>42122</xdr:rowOff>
    </xdr:to>
    <xdr:sp macro="" textlink="">
      <xdr:nvSpPr>
        <xdr:cNvPr id="90" name="楕円 89"/>
        <xdr:cNvSpPr/>
      </xdr:nvSpPr>
      <xdr:spPr>
        <a:xfrm>
          <a:off x="1079500" y="64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33249</xdr:rowOff>
    </xdr:from>
    <xdr:ext cx="534377" cy="259045"/>
    <xdr:sp macro="" textlink="">
      <xdr:nvSpPr>
        <xdr:cNvPr id="91" name="テキスト ボックス 90"/>
        <xdr:cNvSpPr txBox="1"/>
      </xdr:nvSpPr>
      <xdr:spPr>
        <a:xfrm>
          <a:off x="863111" y="65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147766</xdr:rowOff>
    </xdr:from>
    <xdr:to>
      <xdr:col>24</xdr:col>
      <xdr:colOff>63500</xdr:colOff>
      <xdr:row>56</xdr:row>
      <xdr:rowOff>158021</xdr:rowOff>
    </xdr:to>
    <xdr:cxnSp macro="">
      <xdr:nvCxnSpPr>
        <xdr:cNvPr id="123" name="直線コネクタ 122"/>
        <xdr:cNvCxnSpPr/>
      </xdr:nvCxnSpPr>
      <xdr:spPr>
        <a:xfrm flipV="1">
          <a:off x="3797300" y="9748966"/>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157008</xdr:rowOff>
    </xdr:from>
    <xdr:to>
      <xdr:col>19</xdr:col>
      <xdr:colOff>177800</xdr:colOff>
      <xdr:row>56</xdr:row>
      <xdr:rowOff>158021</xdr:rowOff>
    </xdr:to>
    <xdr:cxnSp macro="">
      <xdr:nvCxnSpPr>
        <xdr:cNvPr id="126" name="直線コネクタ 125"/>
        <xdr:cNvCxnSpPr/>
      </xdr:nvCxnSpPr>
      <xdr:spPr>
        <a:xfrm>
          <a:off x="2908300" y="9758208"/>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157008</xdr:rowOff>
    </xdr:from>
    <xdr:to>
      <xdr:col>15</xdr:col>
      <xdr:colOff>50800</xdr:colOff>
      <xdr:row>56</xdr:row>
      <xdr:rowOff>158200</xdr:rowOff>
    </xdr:to>
    <xdr:cxnSp macro="">
      <xdr:nvCxnSpPr>
        <xdr:cNvPr id="129" name="直線コネクタ 128"/>
        <xdr:cNvCxnSpPr/>
      </xdr:nvCxnSpPr>
      <xdr:spPr>
        <a:xfrm flipV="1">
          <a:off x="2019300" y="9758208"/>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158200</xdr:rowOff>
    </xdr:from>
    <xdr:to>
      <xdr:col>10</xdr:col>
      <xdr:colOff>114300</xdr:colOff>
      <xdr:row>57</xdr:row>
      <xdr:rowOff>26494</xdr:rowOff>
    </xdr:to>
    <xdr:cxnSp macro="">
      <xdr:nvCxnSpPr>
        <xdr:cNvPr id="132" name="直線コネクタ 131"/>
        <xdr:cNvCxnSpPr/>
      </xdr:nvCxnSpPr>
      <xdr:spPr>
        <a:xfrm flipV="1">
          <a:off x="1130300" y="9759400"/>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96966</xdr:rowOff>
    </xdr:from>
    <xdr:to>
      <xdr:col>24</xdr:col>
      <xdr:colOff>114300</xdr:colOff>
      <xdr:row>57</xdr:row>
      <xdr:rowOff>27116</xdr:rowOff>
    </xdr:to>
    <xdr:sp macro="" textlink="">
      <xdr:nvSpPr>
        <xdr:cNvPr id="142" name="楕円 141"/>
        <xdr:cNvSpPr/>
      </xdr:nvSpPr>
      <xdr:spPr>
        <a:xfrm>
          <a:off x="4584700" y="96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75393</xdr:rowOff>
    </xdr:from>
    <xdr:ext cx="534377" cy="259045"/>
    <xdr:sp macro="" textlink="">
      <xdr:nvSpPr>
        <xdr:cNvPr id="143" name="物件費該当値テキスト"/>
        <xdr:cNvSpPr txBox="1"/>
      </xdr:nvSpPr>
      <xdr:spPr>
        <a:xfrm>
          <a:off x="4686300" y="96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107221</xdr:rowOff>
    </xdr:from>
    <xdr:to>
      <xdr:col>20</xdr:col>
      <xdr:colOff>38100</xdr:colOff>
      <xdr:row>57</xdr:row>
      <xdr:rowOff>37371</xdr:rowOff>
    </xdr:to>
    <xdr:sp macro="" textlink="">
      <xdr:nvSpPr>
        <xdr:cNvPr id="144" name="楕円 143"/>
        <xdr:cNvSpPr/>
      </xdr:nvSpPr>
      <xdr:spPr>
        <a:xfrm>
          <a:off x="3746500" y="970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28498</xdr:rowOff>
    </xdr:from>
    <xdr:ext cx="534377" cy="259045"/>
    <xdr:sp macro="" textlink="">
      <xdr:nvSpPr>
        <xdr:cNvPr id="145" name="テキスト ボックス 144"/>
        <xdr:cNvSpPr txBox="1"/>
      </xdr:nvSpPr>
      <xdr:spPr>
        <a:xfrm>
          <a:off x="3530111" y="980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106208</xdr:rowOff>
    </xdr:from>
    <xdr:to>
      <xdr:col>15</xdr:col>
      <xdr:colOff>101600</xdr:colOff>
      <xdr:row>57</xdr:row>
      <xdr:rowOff>36358</xdr:rowOff>
    </xdr:to>
    <xdr:sp macro="" textlink="">
      <xdr:nvSpPr>
        <xdr:cNvPr id="146" name="楕円 145"/>
        <xdr:cNvSpPr/>
      </xdr:nvSpPr>
      <xdr:spPr>
        <a:xfrm>
          <a:off x="2857500" y="97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27485</xdr:rowOff>
    </xdr:from>
    <xdr:ext cx="534377" cy="259045"/>
    <xdr:sp macro="" textlink="">
      <xdr:nvSpPr>
        <xdr:cNvPr id="147" name="テキスト ボックス 146"/>
        <xdr:cNvSpPr txBox="1"/>
      </xdr:nvSpPr>
      <xdr:spPr>
        <a:xfrm>
          <a:off x="2641111" y="980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107400</xdr:rowOff>
    </xdr:from>
    <xdr:to>
      <xdr:col>10</xdr:col>
      <xdr:colOff>165100</xdr:colOff>
      <xdr:row>57</xdr:row>
      <xdr:rowOff>37550</xdr:rowOff>
    </xdr:to>
    <xdr:sp macro="" textlink="">
      <xdr:nvSpPr>
        <xdr:cNvPr id="148" name="楕円 147"/>
        <xdr:cNvSpPr/>
      </xdr:nvSpPr>
      <xdr:spPr>
        <a:xfrm>
          <a:off x="1968500" y="97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28677</xdr:rowOff>
    </xdr:from>
    <xdr:ext cx="534377" cy="259045"/>
    <xdr:sp macro="" textlink="">
      <xdr:nvSpPr>
        <xdr:cNvPr id="149" name="テキスト ボックス 148"/>
        <xdr:cNvSpPr txBox="1"/>
      </xdr:nvSpPr>
      <xdr:spPr>
        <a:xfrm>
          <a:off x="1752111" y="9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147144</xdr:rowOff>
    </xdr:from>
    <xdr:to>
      <xdr:col>6</xdr:col>
      <xdr:colOff>38100</xdr:colOff>
      <xdr:row>57</xdr:row>
      <xdr:rowOff>77294</xdr:rowOff>
    </xdr:to>
    <xdr:sp macro="" textlink="">
      <xdr:nvSpPr>
        <xdr:cNvPr id="150" name="楕円 149"/>
        <xdr:cNvSpPr/>
      </xdr:nvSpPr>
      <xdr:spPr>
        <a:xfrm>
          <a:off x="1079500" y="974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68421</xdr:rowOff>
    </xdr:from>
    <xdr:ext cx="534377" cy="259045"/>
    <xdr:sp macro="" textlink="">
      <xdr:nvSpPr>
        <xdr:cNvPr id="151" name="テキスト ボックス 150"/>
        <xdr:cNvSpPr txBox="1"/>
      </xdr:nvSpPr>
      <xdr:spPr>
        <a:xfrm>
          <a:off x="863111" y="98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15266</xdr:rowOff>
    </xdr:from>
    <xdr:to>
      <xdr:col>24</xdr:col>
      <xdr:colOff>63500</xdr:colOff>
      <xdr:row>79</xdr:row>
      <xdr:rowOff>17438</xdr:rowOff>
    </xdr:to>
    <xdr:cxnSp macro="">
      <xdr:nvCxnSpPr>
        <xdr:cNvPr id="180" name="直線コネクタ 179"/>
        <xdr:cNvCxnSpPr/>
      </xdr:nvCxnSpPr>
      <xdr:spPr>
        <a:xfrm>
          <a:off x="3797300" y="13559816"/>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15266</xdr:rowOff>
    </xdr:from>
    <xdr:to>
      <xdr:col>19</xdr:col>
      <xdr:colOff>177800</xdr:colOff>
      <xdr:row>79</xdr:row>
      <xdr:rowOff>15266</xdr:rowOff>
    </xdr:to>
    <xdr:cxnSp macro="">
      <xdr:nvCxnSpPr>
        <xdr:cNvPr id="183" name="直線コネクタ 182"/>
        <xdr:cNvCxnSpPr/>
      </xdr:nvCxnSpPr>
      <xdr:spPr>
        <a:xfrm>
          <a:off x="2908300" y="13559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14770</xdr:rowOff>
    </xdr:from>
    <xdr:to>
      <xdr:col>15</xdr:col>
      <xdr:colOff>50800</xdr:colOff>
      <xdr:row>79</xdr:row>
      <xdr:rowOff>15266</xdr:rowOff>
    </xdr:to>
    <xdr:cxnSp macro="">
      <xdr:nvCxnSpPr>
        <xdr:cNvPr id="186" name="直線コネクタ 185"/>
        <xdr:cNvCxnSpPr/>
      </xdr:nvCxnSpPr>
      <xdr:spPr>
        <a:xfrm>
          <a:off x="2019300" y="13559320"/>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13475</xdr:rowOff>
    </xdr:from>
    <xdr:to>
      <xdr:col>10</xdr:col>
      <xdr:colOff>114300</xdr:colOff>
      <xdr:row>79</xdr:row>
      <xdr:rowOff>14770</xdr:rowOff>
    </xdr:to>
    <xdr:cxnSp macro="">
      <xdr:nvCxnSpPr>
        <xdr:cNvPr id="189" name="直線コネクタ 188"/>
        <xdr:cNvCxnSpPr/>
      </xdr:nvCxnSpPr>
      <xdr:spPr>
        <a:xfrm>
          <a:off x="1130300" y="1355802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138088</xdr:rowOff>
    </xdr:from>
    <xdr:to>
      <xdr:col>24</xdr:col>
      <xdr:colOff>114300</xdr:colOff>
      <xdr:row>79</xdr:row>
      <xdr:rowOff>68238</xdr:rowOff>
    </xdr:to>
    <xdr:sp macro="" textlink="">
      <xdr:nvSpPr>
        <xdr:cNvPr id="199" name="楕円 198"/>
        <xdr:cNvSpPr/>
      </xdr:nvSpPr>
      <xdr:spPr>
        <a:xfrm>
          <a:off x="4584700" y="135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53015</xdr:rowOff>
    </xdr:from>
    <xdr:ext cx="378565" cy="259045"/>
    <xdr:sp macro="" textlink="">
      <xdr:nvSpPr>
        <xdr:cNvPr id="200" name="維持補修費該当値テキスト"/>
        <xdr:cNvSpPr txBox="1"/>
      </xdr:nvSpPr>
      <xdr:spPr>
        <a:xfrm>
          <a:off x="4686300" y="1342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135916</xdr:rowOff>
    </xdr:from>
    <xdr:to>
      <xdr:col>20</xdr:col>
      <xdr:colOff>38100</xdr:colOff>
      <xdr:row>79</xdr:row>
      <xdr:rowOff>66066</xdr:rowOff>
    </xdr:to>
    <xdr:sp macro="" textlink="">
      <xdr:nvSpPr>
        <xdr:cNvPr id="201" name="楕円 200"/>
        <xdr:cNvSpPr/>
      </xdr:nvSpPr>
      <xdr:spPr>
        <a:xfrm>
          <a:off x="3746500" y="135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57193</xdr:rowOff>
    </xdr:from>
    <xdr:ext cx="378565" cy="259045"/>
    <xdr:sp macro="" textlink="">
      <xdr:nvSpPr>
        <xdr:cNvPr id="202" name="テキスト ボックス 201"/>
        <xdr:cNvSpPr txBox="1"/>
      </xdr:nvSpPr>
      <xdr:spPr>
        <a:xfrm>
          <a:off x="3608017" y="13601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135916</xdr:rowOff>
    </xdr:from>
    <xdr:to>
      <xdr:col>15</xdr:col>
      <xdr:colOff>101600</xdr:colOff>
      <xdr:row>79</xdr:row>
      <xdr:rowOff>66066</xdr:rowOff>
    </xdr:to>
    <xdr:sp macro="" textlink="">
      <xdr:nvSpPr>
        <xdr:cNvPr id="203" name="楕円 202"/>
        <xdr:cNvSpPr/>
      </xdr:nvSpPr>
      <xdr:spPr>
        <a:xfrm>
          <a:off x="2857500" y="135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57193</xdr:rowOff>
    </xdr:from>
    <xdr:ext cx="378565" cy="259045"/>
    <xdr:sp macro="" textlink="">
      <xdr:nvSpPr>
        <xdr:cNvPr id="204" name="テキスト ボックス 203"/>
        <xdr:cNvSpPr txBox="1"/>
      </xdr:nvSpPr>
      <xdr:spPr>
        <a:xfrm>
          <a:off x="2719017" y="13601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135420</xdr:rowOff>
    </xdr:from>
    <xdr:to>
      <xdr:col>10</xdr:col>
      <xdr:colOff>165100</xdr:colOff>
      <xdr:row>79</xdr:row>
      <xdr:rowOff>65570</xdr:rowOff>
    </xdr:to>
    <xdr:sp macro="" textlink="">
      <xdr:nvSpPr>
        <xdr:cNvPr id="205" name="楕円 204"/>
        <xdr:cNvSpPr/>
      </xdr:nvSpPr>
      <xdr:spPr>
        <a:xfrm>
          <a:off x="1968500" y="135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56697</xdr:rowOff>
    </xdr:from>
    <xdr:ext cx="378565" cy="259045"/>
    <xdr:sp macro="" textlink="">
      <xdr:nvSpPr>
        <xdr:cNvPr id="206" name="テキスト ボックス 205"/>
        <xdr:cNvSpPr txBox="1"/>
      </xdr:nvSpPr>
      <xdr:spPr>
        <a:xfrm>
          <a:off x="1830017" y="1360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134125</xdr:rowOff>
    </xdr:from>
    <xdr:to>
      <xdr:col>6</xdr:col>
      <xdr:colOff>38100</xdr:colOff>
      <xdr:row>79</xdr:row>
      <xdr:rowOff>64275</xdr:rowOff>
    </xdr:to>
    <xdr:sp macro="" textlink="">
      <xdr:nvSpPr>
        <xdr:cNvPr id="207" name="楕円 206"/>
        <xdr:cNvSpPr/>
      </xdr:nvSpPr>
      <xdr:spPr>
        <a:xfrm>
          <a:off x="1079500" y="135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55402</xdr:rowOff>
    </xdr:from>
    <xdr:ext cx="378565" cy="259045"/>
    <xdr:sp macro="" textlink="">
      <xdr:nvSpPr>
        <xdr:cNvPr id="208" name="テキスト ボックス 207"/>
        <xdr:cNvSpPr txBox="1"/>
      </xdr:nvSpPr>
      <xdr:spPr>
        <a:xfrm>
          <a:off x="941017" y="13599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112788</xdr:rowOff>
    </xdr:from>
    <xdr:to>
      <xdr:col>24</xdr:col>
      <xdr:colOff>63500</xdr:colOff>
      <xdr:row>96</xdr:row>
      <xdr:rowOff>115329</xdr:rowOff>
    </xdr:to>
    <xdr:cxnSp macro="">
      <xdr:nvCxnSpPr>
        <xdr:cNvPr id="238" name="直線コネクタ 237"/>
        <xdr:cNvCxnSpPr/>
      </xdr:nvCxnSpPr>
      <xdr:spPr>
        <a:xfrm flipV="1">
          <a:off x="3797300" y="16571988"/>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115329</xdr:rowOff>
    </xdr:from>
    <xdr:to>
      <xdr:col>19</xdr:col>
      <xdr:colOff>177800</xdr:colOff>
      <xdr:row>97</xdr:row>
      <xdr:rowOff>48997</xdr:rowOff>
    </xdr:to>
    <xdr:cxnSp macro="">
      <xdr:nvCxnSpPr>
        <xdr:cNvPr id="241" name="直線コネクタ 240"/>
        <xdr:cNvCxnSpPr/>
      </xdr:nvCxnSpPr>
      <xdr:spPr>
        <a:xfrm flipV="1">
          <a:off x="2908300" y="16574529"/>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48997</xdr:rowOff>
    </xdr:from>
    <xdr:to>
      <xdr:col>15</xdr:col>
      <xdr:colOff>50800</xdr:colOff>
      <xdr:row>97</xdr:row>
      <xdr:rowOff>148641</xdr:rowOff>
    </xdr:to>
    <xdr:cxnSp macro="">
      <xdr:nvCxnSpPr>
        <xdr:cNvPr id="244" name="直線コネクタ 243"/>
        <xdr:cNvCxnSpPr/>
      </xdr:nvCxnSpPr>
      <xdr:spPr>
        <a:xfrm flipV="1">
          <a:off x="2019300" y="16679647"/>
          <a:ext cx="889000" cy="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148641</xdr:rowOff>
    </xdr:from>
    <xdr:to>
      <xdr:col>10</xdr:col>
      <xdr:colOff>114300</xdr:colOff>
      <xdr:row>98</xdr:row>
      <xdr:rowOff>18898</xdr:rowOff>
    </xdr:to>
    <xdr:cxnSp macro="">
      <xdr:nvCxnSpPr>
        <xdr:cNvPr id="247" name="直線コネクタ 246"/>
        <xdr:cNvCxnSpPr/>
      </xdr:nvCxnSpPr>
      <xdr:spPr>
        <a:xfrm flipV="1">
          <a:off x="1130300" y="16779291"/>
          <a:ext cx="889000" cy="4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61988</xdr:rowOff>
    </xdr:from>
    <xdr:to>
      <xdr:col>24</xdr:col>
      <xdr:colOff>114300</xdr:colOff>
      <xdr:row>96</xdr:row>
      <xdr:rowOff>163588</xdr:rowOff>
    </xdr:to>
    <xdr:sp macro="" textlink="">
      <xdr:nvSpPr>
        <xdr:cNvPr id="257" name="楕円 256"/>
        <xdr:cNvSpPr/>
      </xdr:nvSpPr>
      <xdr:spPr>
        <a:xfrm>
          <a:off x="4584700" y="1652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40415</xdr:rowOff>
    </xdr:from>
    <xdr:ext cx="534377" cy="259045"/>
    <xdr:sp macro="" textlink="">
      <xdr:nvSpPr>
        <xdr:cNvPr id="258" name="扶助費該当値テキスト"/>
        <xdr:cNvSpPr txBox="1"/>
      </xdr:nvSpPr>
      <xdr:spPr>
        <a:xfrm>
          <a:off x="4686300" y="1649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64529</xdr:rowOff>
    </xdr:from>
    <xdr:to>
      <xdr:col>20</xdr:col>
      <xdr:colOff>38100</xdr:colOff>
      <xdr:row>96</xdr:row>
      <xdr:rowOff>166129</xdr:rowOff>
    </xdr:to>
    <xdr:sp macro="" textlink="">
      <xdr:nvSpPr>
        <xdr:cNvPr id="259" name="楕円 258"/>
        <xdr:cNvSpPr/>
      </xdr:nvSpPr>
      <xdr:spPr>
        <a:xfrm>
          <a:off x="3746500" y="165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157256</xdr:rowOff>
    </xdr:from>
    <xdr:ext cx="534377" cy="259045"/>
    <xdr:sp macro="" textlink="">
      <xdr:nvSpPr>
        <xdr:cNvPr id="260" name="テキスト ボックス 259"/>
        <xdr:cNvSpPr txBox="1"/>
      </xdr:nvSpPr>
      <xdr:spPr>
        <a:xfrm>
          <a:off x="3530111" y="166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169647</xdr:rowOff>
    </xdr:from>
    <xdr:to>
      <xdr:col>15</xdr:col>
      <xdr:colOff>101600</xdr:colOff>
      <xdr:row>97</xdr:row>
      <xdr:rowOff>99797</xdr:rowOff>
    </xdr:to>
    <xdr:sp macro="" textlink="">
      <xdr:nvSpPr>
        <xdr:cNvPr id="261" name="楕円 260"/>
        <xdr:cNvSpPr/>
      </xdr:nvSpPr>
      <xdr:spPr>
        <a:xfrm>
          <a:off x="2857500" y="166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90924</xdr:rowOff>
    </xdr:from>
    <xdr:ext cx="534377" cy="259045"/>
    <xdr:sp macro="" textlink="">
      <xdr:nvSpPr>
        <xdr:cNvPr id="262" name="テキスト ボックス 261"/>
        <xdr:cNvSpPr txBox="1"/>
      </xdr:nvSpPr>
      <xdr:spPr>
        <a:xfrm>
          <a:off x="2641111" y="167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97841</xdr:rowOff>
    </xdr:from>
    <xdr:to>
      <xdr:col>10</xdr:col>
      <xdr:colOff>165100</xdr:colOff>
      <xdr:row>98</xdr:row>
      <xdr:rowOff>27991</xdr:rowOff>
    </xdr:to>
    <xdr:sp macro="" textlink="">
      <xdr:nvSpPr>
        <xdr:cNvPr id="263" name="楕円 262"/>
        <xdr:cNvSpPr/>
      </xdr:nvSpPr>
      <xdr:spPr>
        <a:xfrm>
          <a:off x="1968500" y="1672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19118</xdr:rowOff>
    </xdr:from>
    <xdr:ext cx="534377" cy="259045"/>
    <xdr:sp macro="" textlink="">
      <xdr:nvSpPr>
        <xdr:cNvPr id="264" name="テキスト ボックス 263"/>
        <xdr:cNvSpPr txBox="1"/>
      </xdr:nvSpPr>
      <xdr:spPr>
        <a:xfrm>
          <a:off x="1752111" y="1682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139548</xdr:rowOff>
    </xdr:from>
    <xdr:to>
      <xdr:col>6</xdr:col>
      <xdr:colOff>38100</xdr:colOff>
      <xdr:row>98</xdr:row>
      <xdr:rowOff>69698</xdr:rowOff>
    </xdr:to>
    <xdr:sp macro="" textlink="">
      <xdr:nvSpPr>
        <xdr:cNvPr id="265" name="楕円 264"/>
        <xdr:cNvSpPr/>
      </xdr:nvSpPr>
      <xdr:spPr>
        <a:xfrm>
          <a:off x="1079500" y="167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60825</xdr:rowOff>
    </xdr:from>
    <xdr:ext cx="534377" cy="259045"/>
    <xdr:sp macro="" textlink="">
      <xdr:nvSpPr>
        <xdr:cNvPr id="266" name="テキスト ボックス 265"/>
        <xdr:cNvSpPr txBox="1"/>
      </xdr:nvSpPr>
      <xdr:spPr>
        <a:xfrm>
          <a:off x="863111" y="168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26456</xdr:rowOff>
    </xdr:from>
    <xdr:to>
      <xdr:col>55</xdr:col>
      <xdr:colOff>0</xdr:colOff>
      <xdr:row>37</xdr:row>
      <xdr:rowOff>32813</xdr:rowOff>
    </xdr:to>
    <xdr:cxnSp macro="">
      <xdr:nvCxnSpPr>
        <xdr:cNvPr id="297" name="直線コネクタ 296"/>
        <xdr:cNvCxnSpPr/>
      </xdr:nvCxnSpPr>
      <xdr:spPr>
        <a:xfrm flipV="1">
          <a:off x="9639300" y="6370106"/>
          <a:ext cx="8382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32813</xdr:rowOff>
    </xdr:from>
    <xdr:to>
      <xdr:col>50</xdr:col>
      <xdr:colOff>114300</xdr:colOff>
      <xdr:row>37</xdr:row>
      <xdr:rowOff>47498</xdr:rowOff>
    </xdr:to>
    <xdr:cxnSp macro="">
      <xdr:nvCxnSpPr>
        <xdr:cNvPr id="300" name="直線コネクタ 299"/>
        <xdr:cNvCxnSpPr/>
      </xdr:nvCxnSpPr>
      <xdr:spPr>
        <a:xfrm flipV="1">
          <a:off x="8750300" y="6376463"/>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25509</xdr:rowOff>
    </xdr:from>
    <xdr:to>
      <xdr:col>45</xdr:col>
      <xdr:colOff>177800</xdr:colOff>
      <xdr:row>37</xdr:row>
      <xdr:rowOff>47498</xdr:rowOff>
    </xdr:to>
    <xdr:cxnSp macro="">
      <xdr:nvCxnSpPr>
        <xdr:cNvPr id="303" name="直線コネクタ 302"/>
        <xdr:cNvCxnSpPr/>
      </xdr:nvCxnSpPr>
      <xdr:spPr>
        <a:xfrm>
          <a:off x="7861300" y="6369159"/>
          <a:ext cx="889000" cy="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25509</xdr:rowOff>
    </xdr:from>
    <xdr:to>
      <xdr:col>41</xdr:col>
      <xdr:colOff>50800</xdr:colOff>
      <xdr:row>37</xdr:row>
      <xdr:rowOff>63740</xdr:rowOff>
    </xdr:to>
    <xdr:cxnSp macro="">
      <xdr:nvCxnSpPr>
        <xdr:cNvPr id="306" name="直線コネクタ 305"/>
        <xdr:cNvCxnSpPr/>
      </xdr:nvCxnSpPr>
      <xdr:spPr>
        <a:xfrm flipV="1">
          <a:off x="6972300" y="6369159"/>
          <a:ext cx="889000" cy="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147106</xdr:rowOff>
    </xdr:from>
    <xdr:to>
      <xdr:col>55</xdr:col>
      <xdr:colOff>50800</xdr:colOff>
      <xdr:row>37</xdr:row>
      <xdr:rowOff>77256</xdr:rowOff>
    </xdr:to>
    <xdr:sp macro="" textlink="">
      <xdr:nvSpPr>
        <xdr:cNvPr id="316" name="楕円 315"/>
        <xdr:cNvSpPr/>
      </xdr:nvSpPr>
      <xdr:spPr>
        <a:xfrm>
          <a:off x="10426700" y="631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125533</xdr:rowOff>
    </xdr:from>
    <xdr:ext cx="534377" cy="259045"/>
    <xdr:sp macro="" textlink="">
      <xdr:nvSpPr>
        <xdr:cNvPr id="317" name="補助費等該当値テキスト"/>
        <xdr:cNvSpPr txBox="1"/>
      </xdr:nvSpPr>
      <xdr:spPr>
        <a:xfrm>
          <a:off x="10528300" y="629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153463</xdr:rowOff>
    </xdr:from>
    <xdr:to>
      <xdr:col>50</xdr:col>
      <xdr:colOff>165100</xdr:colOff>
      <xdr:row>37</xdr:row>
      <xdr:rowOff>83613</xdr:rowOff>
    </xdr:to>
    <xdr:sp macro="" textlink="">
      <xdr:nvSpPr>
        <xdr:cNvPr id="318" name="楕円 317"/>
        <xdr:cNvSpPr/>
      </xdr:nvSpPr>
      <xdr:spPr>
        <a:xfrm>
          <a:off x="9588500" y="63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74740</xdr:rowOff>
    </xdr:from>
    <xdr:ext cx="534377" cy="259045"/>
    <xdr:sp macro="" textlink="">
      <xdr:nvSpPr>
        <xdr:cNvPr id="319" name="テキスト ボックス 318"/>
        <xdr:cNvSpPr txBox="1"/>
      </xdr:nvSpPr>
      <xdr:spPr>
        <a:xfrm>
          <a:off x="9372111" y="641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168148</xdr:rowOff>
    </xdr:from>
    <xdr:to>
      <xdr:col>46</xdr:col>
      <xdr:colOff>38100</xdr:colOff>
      <xdr:row>37</xdr:row>
      <xdr:rowOff>98298</xdr:rowOff>
    </xdr:to>
    <xdr:sp macro="" textlink="">
      <xdr:nvSpPr>
        <xdr:cNvPr id="320" name="楕円 319"/>
        <xdr:cNvSpPr/>
      </xdr:nvSpPr>
      <xdr:spPr>
        <a:xfrm>
          <a:off x="8699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89425</xdr:rowOff>
    </xdr:from>
    <xdr:ext cx="534377" cy="259045"/>
    <xdr:sp macro="" textlink="">
      <xdr:nvSpPr>
        <xdr:cNvPr id="321" name="テキスト ボックス 320"/>
        <xdr:cNvSpPr txBox="1"/>
      </xdr:nvSpPr>
      <xdr:spPr>
        <a:xfrm>
          <a:off x="8483111" y="643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146159</xdr:rowOff>
    </xdr:from>
    <xdr:to>
      <xdr:col>41</xdr:col>
      <xdr:colOff>101600</xdr:colOff>
      <xdr:row>37</xdr:row>
      <xdr:rowOff>76309</xdr:rowOff>
    </xdr:to>
    <xdr:sp macro="" textlink="">
      <xdr:nvSpPr>
        <xdr:cNvPr id="322" name="楕円 321"/>
        <xdr:cNvSpPr/>
      </xdr:nvSpPr>
      <xdr:spPr>
        <a:xfrm>
          <a:off x="7810500" y="63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67436</xdr:rowOff>
    </xdr:from>
    <xdr:ext cx="534377" cy="259045"/>
    <xdr:sp macro="" textlink="">
      <xdr:nvSpPr>
        <xdr:cNvPr id="323" name="テキスト ボックス 322"/>
        <xdr:cNvSpPr txBox="1"/>
      </xdr:nvSpPr>
      <xdr:spPr>
        <a:xfrm>
          <a:off x="759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12940</xdr:rowOff>
    </xdr:from>
    <xdr:to>
      <xdr:col>36</xdr:col>
      <xdr:colOff>165100</xdr:colOff>
      <xdr:row>37</xdr:row>
      <xdr:rowOff>114540</xdr:rowOff>
    </xdr:to>
    <xdr:sp macro="" textlink="">
      <xdr:nvSpPr>
        <xdr:cNvPr id="324" name="楕円 323"/>
        <xdr:cNvSpPr/>
      </xdr:nvSpPr>
      <xdr:spPr>
        <a:xfrm>
          <a:off x="6921500" y="6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105667</xdr:rowOff>
    </xdr:from>
    <xdr:ext cx="534377" cy="259045"/>
    <xdr:sp macro="" textlink="">
      <xdr:nvSpPr>
        <xdr:cNvPr id="325" name="テキスト ボックス 324"/>
        <xdr:cNvSpPr txBox="1"/>
      </xdr:nvSpPr>
      <xdr:spPr>
        <a:xfrm>
          <a:off x="6705111" y="644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153599</xdr:rowOff>
    </xdr:from>
    <xdr:to>
      <xdr:col>55</xdr:col>
      <xdr:colOff>0</xdr:colOff>
      <xdr:row>57</xdr:row>
      <xdr:rowOff>78701</xdr:rowOff>
    </xdr:to>
    <xdr:cxnSp macro="">
      <xdr:nvCxnSpPr>
        <xdr:cNvPr id="352" name="直線コネクタ 351"/>
        <xdr:cNvCxnSpPr/>
      </xdr:nvCxnSpPr>
      <xdr:spPr>
        <a:xfrm flipV="1">
          <a:off x="9639300" y="9754799"/>
          <a:ext cx="838200" cy="9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1625</xdr:rowOff>
    </xdr:from>
    <xdr:to>
      <xdr:col>50</xdr:col>
      <xdr:colOff>114300</xdr:colOff>
      <xdr:row>57</xdr:row>
      <xdr:rowOff>78701</xdr:rowOff>
    </xdr:to>
    <xdr:cxnSp macro="">
      <xdr:nvCxnSpPr>
        <xdr:cNvPr id="355" name="直線コネクタ 354"/>
        <xdr:cNvCxnSpPr/>
      </xdr:nvCxnSpPr>
      <xdr:spPr>
        <a:xfrm>
          <a:off x="8750300" y="9774275"/>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138978</xdr:rowOff>
    </xdr:from>
    <xdr:to>
      <xdr:col>45</xdr:col>
      <xdr:colOff>177800</xdr:colOff>
      <xdr:row>57</xdr:row>
      <xdr:rowOff>1625</xdr:rowOff>
    </xdr:to>
    <xdr:cxnSp macro="">
      <xdr:nvCxnSpPr>
        <xdr:cNvPr id="358" name="直線コネクタ 357"/>
        <xdr:cNvCxnSpPr/>
      </xdr:nvCxnSpPr>
      <xdr:spPr>
        <a:xfrm>
          <a:off x="7861300" y="9740178"/>
          <a:ext cx="889000" cy="3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138978</xdr:rowOff>
    </xdr:from>
    <xdr:to>
      <xdr:col>41</xdr:col>
      <xdr:colOff>50800</xdr:colOff>
      <xdr:row>56</xdr:row>
      <xdr:rowOff>164142</xdr:rowOff>
    </xdr:to>
    <xdr:cxnSp macro="">
      <xdr:nvCxnSpPr>
        <xdr:cNvPr id="361" name="直線コネクタ 360"/>
        <xdr:cNvCxnSpPr/>
      </xdr:nvCxnSpPr>
      <xdr:spPr>
        <a:xfrm flipV="1">
          <a:off x="6972300" y="9740178"/>
          <a:ext cx="8890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102799</xdr:rowOff>
    </xdr:from>
    <xdr:to>
      <xdr:col>55</xdr:col>
      <xdr:colOff>50800</xdr:colOff>
      <xdr:row>57</xdr:row>
      <xdr:rowOff>32949</xdr:rowOff>
    </xdr:to>
    <xdr:sp macro="" textlink="">
      <xdr:nvSpPr>
        <xdr:cNvPr id="371" name="楕円 370"/>
        <xdr:cNvSpPr/>
      </xdr:nvSpPr>
      <xdr:spPr>
        <a:xfrm>
          <a:off x="10426700" y="97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81226</xdr:rowOff>
    </xdr:from>
    <xdr:ext cx="534377" cy="259045"/>
    <xdr:sp macro="" textlink="">
      <xdr:nvSpPr>
        <xdr:cNvPr id="372" name="普通建設事業費該当値テキスト"/>
        <xdr:cNvSpPr txBox="1"/>
      </xdr:nvSpPr>
      <xdr:spPr>
        <a:xfrm>
          <a:off x="10528300" y="96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27901</xdr:rowOff>
    </xdr:from>
    <xdr:to>
      <xdr:col>50</xdr:col>
      <xdr:colOff>165100</xdr:colOff>
      <xdr:row>57</xdr:row>
      <xdr:rowOff>129501</xdr:rowOff>
    </xdr:to>
    <xdr:sp macro="" textlink="">
      <xdr:nvSpPr>
        <xdr:cNvPr id="373" name="楕円 372"/>
        <xdr:cNvSpPr/>
      </xdr:nvSpPr>
      <xdr:spPr>
        <a:xfrm>
          <a:off x="9588500" y="98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120628</xdr:rowOff>
    </xdr:from>
    <xdr:ext cx="534377" cy="259045"/>
    <xdr:sp macro="" textlink="">
      <xdr:nvSpPr>
        <xdr:cNvPr id="374" name="テキスト ボックス 373"/>
        <xdr:cNvSpPr txBox="1"/>
      </xdr:nvSpPr>
      <xdr:spPr>
        <a:xfrm>
          <a:off x="9372111" y="98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122275</xdr:rowOff>
    </xdr:from>
    <xdr:to>
      <xdr:col>46</xdr:col>
      <xdr:colOff>38100</xdr:colOff>
      <xdr:row>57</xdr:row>
      <xdr:rowOff>52425</xdr:rowOff>
    </xdr:to>
    <xdr:sp macro="" textlink="">
      <xdr:nvSpPr>
        <xdr:cNvPr id="375" name="楕円 374"/>
        <xdr:cNvSpPr/>
      </xdr:nvSpPr>
      <xdr:spPr>
        <a:xfrm>
          <a:off x="86995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43552</xdr:rowOff>
    </xdr:from>
    <xdr:ext cx="534377" cy="259045"/>
    <xdr:sp macro="" textlink="">
      <xdr:nvSpPr>
        <xdr:cNvPr id="376" name="テキスト ボックス 375"/>
        <xdr:cNvSpPr txBox="1"/>
      </xdr:nvSpPr>
      <xdr:spPr>
        <a:xfrm>
          <a:off x="8483111" y="98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88178</xdr:rowOff>
    </xdr:from>
    <xdr:to>
      <xdr:col>41</xdr:col>
      <xdr:colOff>101600</xdr:colOff>
      <xdr:row>57</xdr:row>
      <xdr:rowOff>18328</xdr:rowOff>
    </xdr:to>
    <xdr:sp macro="" textlink="">
      <xdr:nvSpPr>
        <xdr:cNvPr id="377" name="楕円 376"/>
        <xdr:cNvSpPr/>
      </xdr:nvSpPr>
      <xdr:spPr>
        <a:xfrm>
          <a:off x="7810500" y="968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9455</xdr:rowOff>
    </xdr:from>
    <xdr:ext cx="534377" cy="259045"/>
    <xdr:sp macro="" textlink="">
      <xdr:nvSpPr>
        <xdr:cNvPr id="378" name="テキスト ボックス 377"/>
        <xdr:cNvSpPr txBox="1"/>
      </xdr:nvSpPr>
      <xdr:spPr>
        <a:xfrm>
          <a:off x="7594111" y="978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113342</xdr:rowOff>
    </xdr:from>
    <xdr:to>
      <xdr:col>36</xdr:col>
      <xdr:colOff>165100</xdr:colOff>
      <xdr:row>57</xdr:row>
      <xdr:rowOff>43492</xdr:rowOff>
    </xdr:to>
    <xdr:sp macro="" textlink="">
      <xdr:nvSpPr>
        <xdr:cNvPr id="379" name="楕円 378"/>
        <xdr:cNvSpPr/>
      </xdr:nvSpPr>
      <xdr:spPr>
        <a:xfrm>
          <a:off x="6921500" y="97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34619</xdr:rowOff>
    </xdr:from>
    <xdr:ext cx="534377" cy="259045"/>
    <xdr:sp macro="" textlink="">
      <xdr:nvSpPr>
        <xdr:cNvPr id="380" name="テキスト ボックス 379"/>
        <xdr:cNvSpPr txBox="1"/>
      </xdr:nvSpPr>
      <xdr:spPr>
        <a:xfrm>
          <a:off x="6705111" y="98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148616</xdr:rowOff>
    </xdr:from>
    <xdr:to>
      <xdr:col>55</xdr:col>
      <xdr:colOff>0</xdr:colOff>
      <xdr:row>79</xdr:row>
      <xdr:rowOff>75921</xdr:rowOff>
    </xdr:to>
    <xdr:cxnSp macro="">
      <xdr:nvCxnSpPr>
        <xdr:cNvPr id="411" name="直線コネクタ 410"/>
        <xdr:cNvCxnSpPr/>
      </xdr:nvCxnSpPr>
      <xdr:spPr>
        <a:xfrm flipV="1">
          <a:off x="9639300" y="13521716"/>
          <a:ext cx="8382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75921</xdr:rowOff>
    </xdr:from>
    <xdr:to>
      <xdr:col>50</xdr:col>
      <xdr:colOff>114300</xdr:colOff>
      <xdr:row>79</xdr:row>
      <xdr:rowOff>98879</xdr:rowOff>
    </xdr:to>
    <xdr:cxnSp macro="">
      <xdr:nvCxnSpPr>
        <xdr:cNvPr id="414" name="直線コネクタ 413"/>
        <xdr:cNvCxnSpPr/>
      </xdr:nvCxnSpPr>
      <xdr:spPr>
        <a:xfrm flipV="1">
          <a:off x="8750300" y="13620471"/>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144942</xdr:rowOff>
    </xdr:from>
    <xdr:to>
      <xdr:col>45</xdr:col>
      <xdr:colOff>177800</xdr:colOff>
      <xdr:row>79</xdr:row>
      <xdr:rowOff>98879</xdr:rowOff>
    </xdr:to>
    <xdr:cxnSp macro="">
      <xdr:nvCxnSpPr>
        <xdr:cNvPr id="417" name="直線コネクタ 416"/>
        <xdr:cNvCxnSpPr/>
      </xdr:nvCxnSpPr>
      <xdr:spPr>
        <a:xfrm>
          <a:off x="7861300" y="13518042"/>
          <a:ext cx="889000" cy="1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144942</xdr:rowOff>
    </xdr:from>
    <xdr:to>
      <xdr:col>41</xdr:col>
      <xdr:colOff>50800</xdr:colOff>
      <xdr:row>79</xdr:row>
      <xdr:rowOff>10802</xdr:rowOff>
    </xdr:to>
    <xdr:cxnSp macro="">
      <xdr:nvCxnSpPr>
        <xdr:cNvPr id="420" name="直線コネクタ 419"/>
        <xdr:cNvCxnSpPr/>
      </xdr:nvCxnSpPr>
      <xdr:spPr>
        <a:xfrm flipV="1">
          <a:off x="6972300" y="13518042"/>
          <a:ext cx="889000" cy="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97816</xdr:rowOff>
    </xdr:from>
    <xdr:to>
      <xdr:col>55</xdr:col>
      <xdr:colOff>50800</xdr:colOff>
      <xdr:row>79</xdr:row>
      <xdr:rowOff>27966</xdr:rowOff>
    </xdr:to>
    <xdr:sp macro="" textlink="">
      <xdr:nvSpPr>
        <xdr:cNvPr id="430" name="楕円 429"/>
        <xdr:cNvSpPr/>
      </xdr:nvSpPr>
      <xdr:spPr>
        <a:xfrm>
          <a:off x="104267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12743</xdr:rowOff>
    </xdr:from>
    <xdr:ext cx="469744" cy="259045"/>
    <xdr:sp macro="" textlink="">
      <xdr:nvSpPr>
        <xdr:cNvPr id="431" name="普通建設事業費 （ うち新規整備　）該当値テキスト"/>
        <xdr:cNvSpPr txBox="1"/>
      </xdr:nvSpPr>
      <xdr:spPr>
        <a:xfrm>
          <a:off x="10528300" y="133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25121</xdr:rowOff>
    </xdr:from>
    <xdr:to>
      <xdr:col>50</xdr:col>
      <xdr:colOff>165100</xdr:colOff>
      <xdr:row>79</xdr:row>
      <xdr:rowOff>126721</xdr:rowOff>
    </xdr:to>
    <xdr:sp macro="" textlink="">
      <xdr:nvSpPr>
        <xdr:cNvPr id="432" name="楕円 431"/>
        <xdr:cNvSpPr/>
      </xdr:nvSpPr>
      <xdr:spPr>
        <a:xfrm>
          <a:off x="9588500" y="135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117848</xdr:rowOff>
    </xdr:from>
    <xdr:ext cx="469744" cy="259045"/>
    <xdr:sp macro="" textlink="">
      <xdr:nvSpPr>
        <xdr:cNvPr id="433" name="テキスト ボックス 432"/>
        <xdr:cNvSpPr txBox="1"/>
      </xdr:nvSpPr>
      <xdr:spPr>
        <a:xfrm>
          <a:off x="9404428" y="136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34" name="楕円 433"/>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5" name="テキスト ボックス 434"/>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94142</xdr:rowOff>
    </xdr:from>
    <xdr:to>
      <xdr:col>41</xdr:col>
      <xdr:colOff>101600</xdr:colOff>
      <xdr:row>79</xdr:row>
      <xdr:rowOff>24292</xdr:rowOff>
    </xdr:to>
    <xdr:sp macro="" textlink="">
      <xdr:nvSpPr>
        <xdr:cNvPr id="436" name="楕円 435"/>
        <xdr:cNvSpPr/>
      </xdr:nvSpPr>
      <xdr:spPr>
        <a:xfrm>
          <a:off x="7810500" y="1346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15419</xdr:rowOff>
    </xdr:from>
    <xdr:ext cx="469744" cy="259045"/>
    <xdr:sp macro="" textlink="">
      <xdr:nvSpPr>
        <xdr:cNvPr id="437" name="テキスト ボックス 436"/>
        <xdr:cNvSpPr txBox="1"/>
      </xdr:nvSpPr>
      <xdr:spPr>
        <a:xfrm>
          <a:off x="7626428" y="1355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131452</xdr:rowOff>
    </xdr:from>
    <xdr:to>
      <xdr:col>36</xdr:col>
      <xdr:colOff>165100</xdr:colOff>
      <xdr:row>79</xdr:row>
      <xdr:rowOff>61602</xdr:rowOff>
    </xdr:to>
    <xdr:sp macro="" textlink="">
      <xdr:nvSpPr>
        <xdr:cNvPr id="438" name="楕円 437"/>
        <xdr:cNvSpPr/>
      </xdr:nvSpPr>
      <xdr:spPr>
        <a:xfrm>
          <a:off x="6921500" y="135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52729</xdr:rowOff>
    </xdr:from>
    <xdr:ext cx="469744" cy="259045"/>
    <xdr:sp macro="" textlink="">
      <xdr:nvSpPr>
        <xdr:cNvPr id="439" name="テキスト ボックス 438"/>
        <xdr:cNvSpPr txBox="1"/>
      </xdr:nvSpPr>
      <xdr:spPr>
        <a:xfrm>
          <a:off x="6737428" y="135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99467</xdr:rowOff>
    </xdr:from>
    <xdr:to>
      <xdr:col>55</xdr:col>
      <xdr:colOff>0</xdr:colOff>
      <xdr:row>97</xdr:row>
      <xdr:rowOff>150836</xdr:rowOff>
    </xdr:to>
    <xdr:cxnSp macro="">
      <xdr:nvCxnSpPr>
        <xdr:cNvPr id="470" name="直線コネクタ 469"/>
        <xdr:cNvCxnSpPr/>
      </xdr:nvCxnSpPr>
      <xdr:spPr>
        <a:xfrm flipV="1">
          <a:off x="9639300" y="16730117"/>
          <a:ext cx="838200" cy="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143945</xdr:rowOff>
    </xdr:from>
    <xdr:to>
      <xdr:col>50</xdr:col>
      <xdr:colOff>114300</xdr:colOff>
      <xdr:row>97</xdr:row>
      <xdr:rowOff>150836</xdr:rowOff>
    </xdr:to>
    <xdr:cxnSp macro="">
      <xdr:nvCxnSpPr>
        <xdr:cNvPr id="473" name="直線コネクタ 472"/>
        <xdr:cNvCxnSpPr/>
      </xdr:nvCxnSpPr>
      <xdr:spPr>
        <a:xfrm>
          <a:off x="8750300" y="16774595"/>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143945</xdr:rowOff>
    </xdr:from>
    <xdr:to>
      <xdr:col>45</xdr:col>
      <xdr:colOff>177800</xdr:colOff>
      <xdr:row>98</xdr:row>
      <xdr:rowOff>42104</xdr:rowOff>
    </xdr:to>
    <xdr:cxnSp macro="">
      <xdr:nvCxnSpPr>
        <xdr:cNvPr id="476" name="直線コネクタ 475"/>
        <xdr:cNvCxnSpPr/>
      </xdr:nvCxnSpPr>
      <xdr:spPr>
        <a:xfrm flipV="1">
          <a:off x="7861300" y="16774595"/>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3552</xdr:rowOff>
    </xdr:from>
    <xdr:to>
      <xdr:col>41</xdr:col>
      <xdr:colOff>50800</xdr:colOff>
      <xdr:row>98</xdr:row>
      <xdr:rowOff>42104</xdr:rowOff>
    </xdr:to>
    <xdr:cxnSp macro="">
      <xdr:nvCxnSpPr>
        <xdr:cNvPr id="479" name="直線コネクタ 478"/>
        <xdr:cNvCxnSpPr/>
      </xdr:nvCxnSpPr>
      <xdr:spPr>
        <a:xfrm>
          <a:off x="6972300" y="16634202"/>
          <a:ext cx="889000" cy="2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48667</xdr:rowOff>
    </xdr:from>
    <xdr:to>
      <xdr:col>55</xdr:col>
      <xdr:colOff>50800</xdr:colOff>
      <xdr:row>97</xdr:row>
      <xdr:rowOff>150267</xdr:rowOff>
    </xdr:to>
    <xdr:sp macro="" textlink="">
      <xdr:nvSpPr>
        <xdr:cNvPr id="489" name="楕円 488"/>
        <xdr:cNvSpPr/>
      </xdr:nvSpPr>
      <xdr:spPr>
        <a:xfrm>
          <a:off x="10426700" y="166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27094</xdr:rowOff>
    </xdr:from>
    <xdr:ext cx="534377" cy="259045"/>
    <xdr:sp macro="" textlink="">
      <xdr:nvSpPr>
        <xdr:cNvPr id="490" name="普通建設事業費 （ うち更新整備　）該当値テキスト"/>
        <xdr:cNvSpPr txBox="1"/>
      </xdr:nvSpPr>
      <xdr:spPr>
        <a:xfrm>
          <a:off x="10528300" y="166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100036</xdr:rowOff>
    </xdr:from>
    <xdr:to>
      <xdr:col>50</xdr:col>
      <xdr:colOff>165100</xdr:colOff>
      <xdr:row>98</xdr:row>
      <xdr:rowOff>30186</xdr:rowOff>
    </xdr:to>
    <xdr:sp macro="" textlink="">
      <xdr:nvSpPr>
        <xdr:cNvPr id="491" name="楕円 490"/>
        <xdr:cNvSpPr/>
      </xdr:nvSpPr>
      <xdr:spPr>
        <a:xfrm>
          <a:off x="9588500" y="167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21313</xdr:rowOff>
    </xdr:from>
    <xdr:ext cx="534377" cy="259045"/>
    <xdr:sp macro="" textlink="">
      <xdr:nvSpPr>
        <xdr:cNvPr id="492" name="テキスト ボックス 491"/>
        <xdr:cNvSpPr txBox="1"/>
      </xdr:nvSpPr>
      <xdr:spPr>
        <a:xfrm>
          <a:off x="9372111" y="168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93145</xdr:rowOff>
    </xdr:from>
    <xdr:to>
      <xdr:col>46</xdr:col>
      <xdr:colOff>38100</xdr:colOff>
      <xdr:row>98</xdr:row>
      <xdr:rowOff>23295</xdr:rowOff>
    </xdr:to>
    <xdr:sp macro="" textlink="">
      <xdr:nvSpPr>
        <xdr:cNvPr id="493" name="楕円 492"/>
        <xdr:cNvSpPr/>
      </xdr:nvSpPr>
      <xdr:spPr>
        <a:xfrm>
          <a:off x="8699500" y="167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14422</xdr:rowOff>
    </xdr:from>
    <xdr:ext cx="534377" cy="259045"/>
    <xdr:sp macro="" textlink="">
      <xdr:nvSpPr>
        <xdr:cNvPr id="494" name="テキスト ボックス 493"/>
        <xdr:cNvSpPr txBox="1"/>
      </xdr:nvSpPr>
      <xdr:spPr>
        <a:xfrm>
          <a:off x="8483111" y="168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162754</xdr:rowOff>
    </xdr:from>
    <xdr:to>
      <xdr:col>41</xdr:col>
      <xdr:colOff>101600</xdr:colOff>
      <xdr:row>98</xdr:row>
      <xdr:rowOff>92904</xdr:rowOff>
    </xdr:to>
    <xdr:sp macro="" textlink="">
      <xdr:nvSpPr>
        <xdr:cNvPr id="495" name="楕円 494"/>
        <xdr:cNvSpPr/>
      </xdr:nvSpPr>
      <xdr:spPr>
        <a:xfrm>
          <a:off x="7810500" y="1679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84031</xdr:rowOff>
    </xdr:from>
    <xdr:ext cx="534377" cy="259045"/>
    <xdr:sp macro="" textlink="">
      <xdr:nvSpPr>
        <xdr:cNvPr id="496" name="テキスト ボックス 495"/>
        <xdr:cNvSpPr txBox="1"/>
      </xdr:nvSpPr>
      <xdr:spPr>
        <a:xfrm>
          <a:off x="7594111" y="168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124202</xdr:rowOff>
    </xdr:from>
    <xdr:to>
      <xdr:col>36</xdr:col>
      <xdr:colOff>165100</xdr:colOff>
      <xdr:row>97</xdr:row>
      <xdr:rowOff>54352</xdr:rowOff>
    </xdr:to>
    <xdr:sp macro="" textlink="">
      <xdr:nvSpPr>
        <xdr:cNvPr id="497" name="楕円 496"/>
        <xdr:cNvSpPr/>
      </xdr:nvSpPr>
      <xdr:spPr>
        <a:xfrm>
          <a:off x="6921500" y="165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70879</xdr:rowOff>
    </xdr:from>
    <xdr:ext cx="534377" cy="259045"/>
    <xdr:sp macro="" textlink="">
      <xdr:nvSpPr>
        <xdr:cNvPr id="498" name="テキスト ボックス 497"/>
        <xdr:cNvSpPr txBox="1"/>
      </xdr:nvSpPr>
      <xdr:spPr>
        <a:xfrm>
          <a:off x="6705111" y="163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86488</xdr:rowOff>
    </xdr:from>
    <xdr:to>
      <xdr:col>85</xdr:col>
      <xdr:colOff>127000</xdr:colOff>
      <xdr:row>77</xdr:row>
      <xdr:rowOff>94069</xdr:rowOff>
    </xdr:to>
    <xdr:cxnSp macro="">
      <xdr:nvCxnSpPr>
        <xdr:cNvPr id="631" name="直線コネクタ 630"/>
        <xdr:cNvCxnSpPr/>
      </xdr:nvCxnSpPr>
      <xdr:spPr>
        <a:xfrm>
          <a:off x="15481300" y="13288138"/>
          <a:ext cx="8382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80735</xdr:rowOff>
    </xdr:from>
    <xdr:to>
      <xdr:col>81</xdr:col>
      <xdr:colOff>50800</xdr:colOff>
      <xdr:row>77</xdr:row>
      <xdr:rowOff>86488</xdr:rowOff>
    </xdr:to>
    <xdr:cxnSp macro="">
      <xdr:nvCxnSpPr>
        <xdr:cNvPr id="634" name="直線コネクタ 633"/>
        <xdr:cNvCxnSpPr/>
      </xdr:nvCxnSpPr>
      <xdr:spPr>
        <a:xfrm>
          <a:off x="14592300" y="13282385"/>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39230</xdr:rowOff>
    </xdr:from>
    <xdr:to>
      <xdr:col>76</xdr:col>
      <xdr:colOff>114300</xdr:colOff>
      <xdr:row>77</xdr:row>
      <xdr:rowOff>80735</xdr:rowOff>
    </xdr:to>
    <xdr:cxnSp macro="">
      <xdr:nvCxnSpPr>
        <xdr:cNvPr id="637" name="直線コネクタ 636"/>
        <xdr:cNvCxnSpPr/>
      </xdr:nvCxnSpPr>
      <xdr:spPr>
        <a:xfrm>
          <a:off x="13703300" y="13240880"/>
          <a:ext cx="889000" cy="4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6325</xdr:rowOff>
    </xdr:from>
    <xdr:to>
      <xdr:col>71</xdr:col>
      <xdr:colOff>177800</xdr:colOff>
      <xdr:row>77</xdr:row>
      <xdr:rowOff>39230</xdr:rowOff>
    </xdr:to>
    <xdr:cxnSp macro="">
      <xdr:nvCxnSpPr>
        <xdr:cNvPr id="640" name="直線コネクタ 639"/>
        <xdr:cNvCxnSpPr/>
      </xdr:nvCxnSpPr>
      <xdr:spPr>
        <a:xfrm>
          <a:off x="12814300" y="13207975"/>
          <a:ext cx="889000" cy="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43269</xdr:rowOff>
    </xdr:from>
    <xdr:to>
      <xdr:col>85</xdr:col>
      <xdr:colOff>177800</xdr:colOff>
      <xdr:row>77</xdr:row>
      <xdr:rowOff>144869</xdr:rowOff>
    </xdr:to>
    <xdr:sp macro="" textlink="">
      <xdr:nvSpPr>
        <xdr:cNvPr id="650" name="楕円 649"/>
        <xdr:cNvSpPr/>
      </xdr:nvSpPr>
      <xdr:spPr>
        <a:xfrm>
          <a:off x="16268700" y="132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129646</xdr:rowOff>
    </xdr:from>
    <xdr:ext cx="534377" cy="259045"/>
    <xdr:sp macro="" textlink="">
      <xdr:nvSpPr>
        <xdr:cNvPr id="651" name="公債費該当値テキスト"/>
        <xdr:cNvSpPr txBox="1"/>
      </xdr:nvSpPr>
      <xdr:spPr>
        <a:xfrm>
          <a:off x="16370300" y="1315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35688</xdr:rowOff>
    </xdr:from>
    <xdr:to>
      <xdr:col>81</xdr:col>
      <xdr:colOff>101600</xdr:colOff>
      <xdr:row>77</xdr:row>
      <xdr:rowOff>137288</xdr:rowOff>
    </xdr:to>
    <xdr:sp macro="" textlink="">
      <xdr:nvSpPr>
        <xdr:cNvPr id="652" name="楕円 651"/>
        <xdr:cNvSpPr/>
      </xdr:nvSpPr>
      <xdr:spPr>
        <a:xfrm>
          <a:off x="15430500" y="132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128415</xdr:rowOff>
    </xdr:from>
    <xdr:ext cx="534377" cy="259045"/>
    <xdr:sp macro="" textlink="">
      <xdr:nvSpPr>
        <xdr:cNvPr id="653" name="テキスト ボックス 652"/>
        <xdr:cNvSpPr txBox="1"/>
      </xdr:nvSpPr>
      <xdr:spPr>
        <a:xfrm>
          <a:off x="15214111" y="133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29935</xdr:rowOff>
    </xdr:from>
    <xdr:to>
      <xdr:col>76</xdr:col>
      <xdr:colOff>165100</xdr:colOff>
      <xdr:row>77</xdr:row>
      <xdr:rowOff>131535</xdr:rowOff>
    </xdr:to>
    <xdr:sp macro="" textlink="">
      <xdr:nvSpPr>
        <xdr:cNvPr id="654" name="楕円 653"/>
        <xdr:cNvSpPr/>
      </xdr:nvSpPr>
      <xdr:spPr>
        <a:xfrm>
          <a:off x="14541500" y="132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122662</xdr:rowOff>
    </xdr:from>
    <xdr:ext cx="534377" cy="259045"/>
    <xdr:sp macro="" textlink="">
      <xdr:nvSpPr>
        <xdr:cNvPr id="655" name="テキスト ボックス 654"/>
        <xdr:cNvSpPr txBox="1"/>
      </xdr:nvSpPr>
      <xdr:spPr>
        <a:xfrm>
          <a:off x="14325111" y="1332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159880</xdr:rowOff>
    </xdr:from>
    <xdr:to>
      <xdr:col>72</xdr:col>
      <xdr:colOff>38100</xdr:colOff>
      <xdr:row>77</xdr:row>
      <xdr:rowOff>90030</xdr:rowOff>
    </xdr:to>
    <xdr:sp macro="" textlink="">
      <xdr:nvSpPr>
        <xdr:cNvPr id="656" name="楕円 655"/>
        <xdr:cNvSpPr/>
      </xdr:nvSpPr>
      <xdr:spPr>
        <a:xfrm>
          <a:off x="13652500" y="131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81157</xdr:rowOff>
    </xdr:from>
    <xdr:ext cx="534377" cy="259045"/>
    <xdr:sp macro="" textlink="">
      <xdr:nvSpPr>
        <xdr:cNvPr id="657" name="テキスト ボックス 656"/>
        <xdr:cNvSpPr txBox="1"/>
      </xdr:nvSpPr>
      <xdr:spPr>
        <a:xfrm>
          <a:off x="13436111" y="1328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126975</xdr:rowOff>
    </xdr:from>
    <xdr:to>
      <xdr:col>67</xdr:col>
      <xdr:colOff>101600</xdr:colOff>
      <xdr:row>77</xdr:row>
      <xdr:rowOff>57125</xdr:rowOff>
    </xdr:to>
    <xdr:sp macro="" textlink="">
      <xdr:nvSpPr>
        <xdr:cNvPr id="658" name="楕円 657"/>
        <xdr:cNvSpPr/>
      </xdr:nvSpPr>
      <xdr:spPr>
        <a:xfrm>
          <a:off x="12763500" y="131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48252</xdr:rowOff>
    </xdr:from>
    <xdr:ext cx="534377" cy="259045"/>
    <xdr:sp macro="" textlink="">
      <xdr:nvSpPr>
        <xdr:cNvPr id="659" name="テキスト ボックス 658"/>
        <xdr:cNvSpPr txBox="1"/>
      </xdr:nvSpPr>
      <xdr:spPr>
        <a:xfrm>
          <a:off x="12547111" y="132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21720</xdr:rowOff>
    </xdr:from>
    <xdr:to>
      <xdr:col>85</xdr:col>
      <xdr:colOff>127000</xdr:colOff>
      <xdr:row>97</xdr:row>
      <xdr:rowOff>71760</xdr:rowOff>
    </xdr:to>
    <xdr:cxnSp macro="">
      <xdr:nvCxnSpPr>
        <xdr:cNvPr id="686" name="直線コネクタ 685"/>
        <xdr:cNvCxnSpPr/>
      </xdr:nvCxnSpPr>
      <xdr:spPr>
        <a:xfrm>
          <a:off x="15481300" y="16652370"/>
          <a:ext cx="838200" cy="5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21720</xdr:rowOff>
    </xdr:from>
    <xdr:to>
      <xdr:col>81</xdr:col>
      <xdr:colOff>50800</xdr:colOff>
      <xdr:row>97</xdr:row>
      <xdr:rowOff>120086</xdr:rowOff>
    </xdr:to>
    <xdr:cxnSp macro="">
      <xdr:nvCxnSpPr>
        <xdr:cNvPr id="689" name="直線コネクタ 688"/>
        <xdr:cNvCxnSpPr/>
      </xdr:nvCxnSpPr>
      <xdr:spPr>
        <a:xfrm flipV="1">
          <a:off x="14592300" y="16652370"/>
          <a:ext cx="889000" cy="9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132911</xdr:rowOff>
    </xdr:from>
    <xdr:to>
      <xdr:col>76</xdr:col>
      <xdr:colOff>114300</xdr:colOff>
      <xdr:row>97</xdr:row>
      <xdr:rowOff>120086</xdr:rowOff>
    </xdr:to>
    <xdr:cxnSp macro="">
      <xdr:nvCxnSpPr>
        <xdr:cNvPr id="692" name="直線コネクタ 691"/>
        <xdr:cNvCxnSpPr/>
      </xdr:nvCxnSpPr>
      <xdr:spPr>
        <a:xfrm>
          <a:off x="13703300" y="16420661"/>
          <a:ext cx="889000" cy="33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132911</xdr:rowOff>
    </xdr:from>
    <xdr:to>
      <xdr:col>71</xdr:col>
      <xdr:colOff>177800</xdr:colOff>
      <xdr:row>97</xdr:row>
      <xdr:rowOff>49586</xdr:rowOff>
    </xdr:to>
    <xdr:cxnSp macro="">
      <xdr:nvCxnSpPr>
        <xdr:cNvPr id="695" name="直線コネクタ 694"/>
        <xdr:cNvCxnSpPr/>
      </xdr:nvCxnSpPr>
      <xdr:spPr>
        <a:xfrm flipV="1">
          <a:off x="12814300" y="16420661"/>
          <a:ext cx="889000" cy="2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20960</xdr:rowOff>
    </xdr:from>
    <xdr:to>
      <xdr:col>85</xdr:col>
      <xdr:colOff>177800</xdr:colOff>
      <xdr:row>97</xdr:row>
      <xdr:rowOff>122560</xdr:rowOff>
    </xdr:to>
    <xdr:sp macro="" textlink="">
      <xdr:nvSpPr>
        <xdr:cNvPr id="705" name="楕円 704"/>
        <xdr:cNvSpPr/>
      </xdr:nvSpPr>
      <xdr:spPr>
        <a:xfrm>
          <a:off x="16268700" y="166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170837</xdr:rowOff>
    </xdr:from>
    <xdr:ext cx="534377" cy="259045"/>
    <xdr:sp macro="" textlink="">
      <xdr:nvSpPr>
        <xdr:cNvPr id="706" name="積立金該当値テキスト"/>
        <xdr:cNvSpPr txBox="1"/>
      </xdr:nvSpPr>
      <xdr:spPr>
        <a:xfrm>
          <a:off x="16370300" y="1663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142370</xdr:rowOff>
    </xdr:from>
    <xdr:to>
      <xdr:col>81</xdr:col>
      <xdr:colOff>101600</xdr:colOff>
      <xdr:row>97</xdr:row>
      <xdr:rowOff>72520</xdr:rowOff>
    </xdr:to>
    <xdr:sp macro="" textlink="">
      <xdr:nvSpPr>
        <xdr:cNvPr id="707" name="楕円 706"/>
        <xdr:cNvSpPr/>
      </xdr:nvSpPr>
      <xdr:spPr>
        <a:xfrm>
          <a:off x="15430500" y="166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63647</xdr:rowOff>
    </xdr:from>
    <xdr:ext cx="534377" cy="259045"/>
    <xdr:sp macro="" textlink="">
      <xdr:nvSpPr>
        <xdr:cNvPr id="708" name="テキスト ボックス 707"/>
        <xdr:cNvSpPr txBox="1"/>
      </xdr:nvSpPr>
      <xdr:spPr>
        <a:xfrm>
          <a:off x="15214111" y="166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69286</xdr:rowOff>
    </xdr:from>
    <xdr:to>
      <xdr:col>76</xdr:col>
      <xdr:colOff>165100</xdr:colOff>
      <xdr:row>97</xdr:row>
      <xdr:rowOff>170886</xdr:rowOff>
    </xdr:to>
    <xdr:sp macro="" textlink="">
      <xdr:nvSpPr>
        <xdr:cNvPr id="709" name="楕円 708"/>
        <xdr:cNvSpPr/>
      </xdr:nvSpPr>
      <xdr:spPr>
        <a:xfrm>
          <a:off x="145415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162013</xdr:rowOff>
    </xdr:from>
    <xdr:ext cx="469744" cy="259045"/>
    <xdr:sp macro="" textlink="">
      <xdr:nvSpPr>
        <xdr:cNvPr id="710" name="テキスト ボックス 709"/>
        <xdr:cNvSpPr txBox="1"/>
      </xdr:nvSpPr>
      <xdr:spPr>
        <a:xfrm>
          <a:off x="14357428" y="167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82111</xdr:rowOff>
    </xdr:from>
    <xdr:to>
      <xdr:col>72</xdr:col>
      <xdr:colOff>38100</xdr:colOff>
      <xdr:row>96</xdr:row>
      <xdr:rowOff>12261</xdr:rowOff>
    </xdr:to>
    <xdr:sp macro="" textlink="">
      <xdr:nvSpPr>
        <xdr:cNvPr id="711" name="楕円 710"/>
        <xdr:cNvSpPr/>
      </xdr:nvSpPr>
      <xdr:spPr>
        <a:xfrm>
          <a:off x="13652500" y="163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28788</xdr:rowOff>
    </xdr:from>
    <xdr:ext cx="534377" cy="259045"/>
    <xdr:sp macro="" textlink="">
      <xdr:nvSpPr>
        <xdr:cNvPr id="712" name="テキスト ボックス 711"/>
        <xdr:cNvSpPr txBox="1"/>
      </xdr:nvSpPr>
      <xdr:spPr>
        <a:xfrm>
          <a:off x="13436111" y="1614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170236</xdr:rowOff>
    </xdr:from>
    <xdr:to>
      <xdr:col>67</xdr:col>
      <xdr:colOff>101600</xdr:colOff>
      <xdr:row>97</xdr:row>
      <xdr:rowOff>100386</xdr:rowOff>
    </xdr:to>
    <xdr:sp macro="" textlink="">
      <xdr:nvSpPr>
        <xdr:cNvPr id="713" name="楕円 712"/>
        <xdr:cNvSpPr/>
      </xdr:nvSpPr>
      <xdr:spPr>
        <a:xfrm>
          <a:off x="12763500" y="166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91513</xdr:rowOff>
    </xdr:from>
    <xdr:ext cx="534377" cy="259045"/>
    <xdr:sp macro="" textlink="">
      <xdr:nvSpPr>
        <xdr:cNvPr id="714" name="テキスト ボックス 713"/>
        <xdr:cNvSpPr txBox="1"/>
      </xdr:nvSpPr>
      <xdr:spPr>
        <a:xfrm>
          <a:off x="12547111" y="1672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44259</xdr:rowOff>
    </xdr:from>
    <xdr:to>
      <xdr:col>116</xdr:col>
      <xdr:colOff>63500</xdr:colOff>
      <xdr:row>59</xdr:row>
      <xdr:rowOff>44450</xdr:rowOff>
    </xdr:to>
    <xdr:cxnSp macro="">
      <xdr:nvCxnSpPr>
        <xdr:cNvPr id="800" name="直線コネクタ 799"/>
        <xdr:cNvCxnSpPr/>
      </xdr:nvCxnSpPr>
      <xdr:spPr>
        <a:xfrm flipV="1">
          <a:off x="21323300" y="1015980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44374</xdr:rowOff>
    </xdr:from>
    <xdr:to>
      <xdr:col>111</xdr:col>
      <xdr:colOff>177800</xdr:colOff>
      <xdr:row>59</xdr:row>
      <xdr:rowOff>44450</xdr:rowOff>
    </xdr:to>
    <xdr:cxnSp macro="">
      <xdr:nvCxnSpPr>
        <xdr:cNvPr id="803" name="直線コネクタ 802"/>
        <xdr:cNvCxnSpPr/>
      </xdr:nvCxnSpPr>
      <xdr:spPr>
        <a:xfrm>
          <a:off x="20434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44297</xdr:rowOff>
    </xdr:from>
    <xdr:to>
      <xdr:col>107</xdr:col>
      <xdr:colOff>50800</xdr:colOff>
      <xdr:row>59</xdr:row>
      <xdr:rowOff>44374</xdr:rowOff>
    </xdr:to>
    <xdr:cxnSp macro="">
      <xdr:nvCxnSpPr>
        <xdr:cNvPr id="806" name="直線コネクタ 805"/>
        <xdr:cNvCxnSpPr/>
      </xdr:nvCxnSpPr>
      <xdr:spPr>
        <a:xfrm>
          <a:off x="19545300" y="10159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44221</xdr:rowOff>
    </xdr:from>
    <xdr:to>
      <xdr:col>102</xdr:col>
      <xdr:colOff>114300</xdr:colOff>
      <xdr:row>59</xdr:row>
      <xdr:rowOff>44297</xdr:rowOff>
    </xdr:to>
    <xdr:cxnSp macro="">
      <xdr:nvCxnSpPr>
        <xdr:cNvPr id="809" name="直線コネクタ 808"/>
        <xdr:cNvCxnSpPr/>
      </xdr:nvCxnSpPr>
      <xdr:spPr>
        <a:xfrm>
          <a:off x="18656300" y="101597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164909</xdr:rowOff>
    </xdr:from>
    <xdr:to>
      <xdr:col>116</xdr:col>
      <xdr:colOff>114300</xdr:colOff>
      <xdr:row>59</xdr:row>
      <xdr:rowOff>95059</xdr:rowOff>
    </xdr:to>
    <xdr:sp macro="" textlink="">
      <xdr:nvSpPr>
        <xdr:cNvPr id="819" name="楕円 818"/>
        <xdr:cNvSpPr/>
      </xdr:nvSpPr>
      <xdr:spPr>
        <a:xfrm>
          <a:off x="221107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79836</xdr:rowOff>
    </xdr:from>
    <xdr:ext cx="249299" cy="259045"/>
    <xdr:sp macro="" textlink="">
      <xdr:nvSpPr>
        <xdr:cNvPr id="820" name="貸付金該当値テキスト"/>
        <xdr:cNvSpPr txBox="1"/>
      </xdr:nvSpPr>
      <xdr:spPr>
        <a:xfrm>
          <a:off x="22212300" y="10023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165024</xdr:rowOff>
    </xdr:from>
    <xdr:to>
      <xdr:col>107</xdr:col>
      <xdr:colOff>101600</xdr:colOff>
      <xdr:row>59</xdr:row>
      <xdr:rowOff>95174</xdr:rowOff>
    </xdr:to>
    <xdr:sp macro="" textlink="">
      <xdr:nvSpPr>
        <xdr:cNvPr id="823" name="楕円 822"/>
        <xdr:cNvSpPr/>
      </xdr:nvSpPr>
      <xdr:spPr>
        <a:xfrm>
          <a:off x="20383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86301</xdr:rowOff>
    </xdr:from>
    <xdr:ext cx="249299" cy="259045"/>
    <xdr:sp macro="" textlink="">
      <xdr:nvSpPr>
        <xdr:cNvPr id="824" name="テキスト ボックス 823"/>
        <xdr:cNvSpPr txBox="1"/>
      </xdr:nvSpPr>
      <xdr:spPr>
        <a:xfrm>
          <a:off x="20309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164947</xdr:rowOff>
    </xdr:from>
    <xdr:to>
      <xdr:col>102</xdr:col>
      <xdr:colOff>165100</xdr:colOff>
      <xdr:row>59</xdr:row>
      <xdr:rowOff>95097</xdr:rowOff>
    </xdr:to>
    <xdr:sp macro="" textlink="">
      <xdr:nvSpPr>
        <xdr:cNvPr id="825" name="楕円 824"/>
        <xdr:cNvSpPr/>
      </xdr:nvSpPr>
      <xdr:spPr>
        <a:xfrm>
          <a:off x="19494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86224</xdr:rowOff>
    </xdr:from>
    <xdr:ext cx="249299" cy="259045"/>
    <xdr:sp macro="" textlink="">
      <xdr:nvSpPr>
        <xdr:cNvPr id="826" name="テキスト ボックス 825"/>
        <xdr:cNvSpPr txBox="1"/>
      </xdr:nvSpPr>
      <xdr:spPr>
        <a:xfrm>
          <a:off x="19420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164871</xdr:rowOff>
    </xdr:from>
    <xdr:to>
      <xdr:col>98</xdr:col>
      <xdr:colOff>38100</xdr:colOff>
      <xdr:row>59</xdr:row>
      <xdr:rowOff>95021</xdr:rowOff>
    </xdr:to>
    <xdr:sp macro="" textlink="">
      <xdr:nvSpPr>
        <xdr:cNvPr id="827" name="楕円 826"/>
        <xdr:cNvSpPr/>
      </xdr:nvSpPr>
      <xdr:spPr>
        <a:xfrm>
          <a:off x="18605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86148</xdr:rowOff>
    </xdr:from>
    <xdr:ext cx="249299" cy="259045"/>
    <xdr:sp macro="" textlink="">
      <xdr:nvSpPr>
        <xdr:cNvPr id="828" name="テキスト ボックス 827"/>
        <xdr:cNvSpPr txBox="1"/>
      </xdr:nvSpPr>
      <xdr:spPr>
        <a:xfrm>
          <a:off x="18531650"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167570</xdr:rowOff>
    </xdr:from>
    <xdr:to>
      <xdr:col>116</xdr:col>
      <xdr:colOff>63500</xdr:colOff>
      <xdr:row>77</xdr:row>
      <xdr:rowOff>11207</xdr:rowOff>
    </xdr:to>
    <xdr:cxnSp macro="">
      <xdr:nvCxnSpPr>
        <xdr:cNvPr id="858" name="直線コネクタ 857"/>
        <xdr:cNvCxnSpPr/>
      </xdr:nvCxnSpPr>
      <xdr:spPr>
        <a:xfrm flipV="1">
          <a:off x="21323300" y="13197770"/>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11207</xdr:rowOff>
    </xdr:from>
    <xdr:to>
      <xdr:col>111</xdr:col>
      <xdr:colOff>177800</xdr:colOff>
      <xdr:row>77</xdr:row>
      <xdr:rowOff>17723</xdr:rowOff>
    </xdr:to>
    <xdr:cxnSp macro="">
      <xdr:nvCxnSpPr>
        <xdr:cNvPr id="861" name="直線コネクタ 860"/>
        <xdr:cNvCxnSpPr/>
      </xdr:nvCxnSpPr>
      <xdr:spPr>
        <a:xfrm flipV="1">
          <a:off x="20434300" y="13212857"/>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100533</xdr:rowOff>
    </xdr:from>
    <xdr:to>
      <xdr:col>107</xdr:col>
      <xdr:colOff>50800</xdr:colOff>
      <xdr:row>77</xdr:row>
      <xdr:rowOff>17723</xdr:rowOff>
    </xdr:to>
    <xdr:cxnSp macro="">
      <xdr:nvCxnSpPr>
        <xdr:cNvPr id="864" name="直線コネクタ 863"/>
        <xdr:cNvCxnSpPr/>
      </xdr:nvCxnSpPr>
      <xdr:spPr>
        <a:xfrm>
          <a:off x="19545300" y="13130733"/>
          <a:ext cx="889000" cy="8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100533</xdr:rowOff>
    </xdr:from>
    <xdr:to>
      <xdr:col>102</xdr:col>
      <xdr:colOff>114300</xdr:colOff>
      <xdr:row>77</xdr:row>
      <xdr:rowOff>18028</xdr:rowOff>
    </xdr:to>
    <xdr:cxnSp macro="">
      <xdr:nvCxnSpPr>
        <xdr:cNvPr id="867" name="直線コネクタ 866"/>
        <xdr:cNvCxnSpPr/>
      </xdr:nvCxnSpPr>
      <xdr:spPr>
        <a:xfrm flipV="1">
          <a:off x="18656300" y="13130733"/>
          <a:ext cx="889000" cy="8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116770</xdr:rowOff>
    </xdr:from>
    <xdr:to>
      <xdr:col>116</xdr:col>
      <xdr:colOff>114300</xdr:colOff>
      <xdr:row>77</xdr:row>
      <xdr:rowOff>46920</xdr:rowOff>
    </xdr:to>
    <xdr:sp macro="" textlink="">
      <xdr:nvSpPr>
        <xdr:cNvPr id="877" name="楕円 876"/>
        <xdr:cNvSpPr/>
      </xdr:nvSpPr>
      <xdr:spPr>
        <a:xfrm>
          <a:off x="22110700" y="131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95197</xdr:rowOff>
    </xdr:from>
    <xdr:ext cx="534377" cy="259045"/>
    <xdr:sp macro="" textlink="">
      <xdr:nvSpPr>
        <xdr:cNvPr id="878" name="繰出金該当値テキスト"/>
        <xdr:cNvSpPr txBox="1"/>
      </xdr:nvSpPr>
      <xdr:spPr>
        <a:xfrm>
          <a:off x="22212300" y="1312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131857</xdr:rowOff>
    </xdr:from>
    <xdr:to>
      <xdr:col>112</xdr:col>
      <xdr:colOff>38100</xdr:colOff>
      <xdr:row>77</xdr:row>
      <xdr:rowOff>62007</xdr:rowOff>
    </xdr:to>
    <xdr:sp macro="" textlink="">
      <xdr:nvSpPr>
        <xdr:cNvPr id="879" name="楕円 878"/>
        <xdr:cNvSpPr/>
      </xdr:nvSpPr>
      <xdr:spPr>
        <a:xfrm>
          <a:off x="21272500" y="131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53134</xdr:rowOff>
    </xdr:from>
    <xdr:ext cx="534377" cy="259045"/>
    <xdr:sp macro="" textlink="">
      <xdr:nvSpPr>
        <xdr:cNvPr id="880" name="テキスト ボックス 879"/>
        <xdr:cNvSpPr txBox="1"/>
      </xdr:nvSpPr>
      <xdr:spPr>
        <a:xfrm>
          <a:off x="21056111" y="132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138373</xdr:rowOff>
    </xdr:from>
    <xdr:to>
      <xdr:col>107</xdr:col>
      <xdr:colOff>101600</xdr:colOff>
      <xdr:row>77</xdr:row>
      <xdr:rowOff>68523</xdr:rowOff>
    </xdr:to>
    <xdr:sp macro="" textlink="">
      <xdr:nvSpPr>
        <xdr:cNvPr id="881" name="楕円 880"/>
        <xdr:cNvSpPr/>
      </xdr:nvSpPr>
      <xdr:spPr>
        <a:xfrm>
          <a:off x="20383500" y="131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59650</xdr:rowOff>
    </xdr:from>
    <xdr:ext cx="534377" cy="259045"/>
    <xdr:sp macro="" textlink="">
      <xdr:nvSpPr>
        <xdr:cNvPr id="882" name="テキスト ボックス 881"/>
        <xdr:cNvSpPr txBox="1"/>
      </xdr:nvSpPr>
      <xdr:spPr>
        <a:xfrm>
          <a:off x="20167111" y="132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49733</xdr:rowOff>
    </xdr:from>
    <xdr:to>
      <xdr:col>102</xdr:col>
      <xdr:colOff>165100</xdr:colOff>
      <xdr:row>76</xdr:row>
      <xdr:rowOff>151333</xdr:rowOff>
    </xdr:to>
    <xdr:sp macro="" textlink="">
      <xdr:nvSpPr>
        <xdr:cNvPr id="883" name="楕円 882"/>
        <xdr:cNvSpPr/>
      </xdr:nvSpPr>
      <xdr:spPr>
        <a:xfrm>
          <a:off x="19494500" y="130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142460</xdr:rowOff>
    </xdr:from>
    <xdr:ext cx="534377" cy="259045"/>
    <xdr:sp macro="" textlink="">
      <xdr:nvSpPr>
        <xdr:cNvPr id="884" name="テキスト ボックス 883"/>
        <xdr:cNvSpPr txBox="1"/>
      </xdr:nvSpPr>
      <xdr:spPr>
        <a:xfrm>
          <a:off x="19278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138678</xdr:rowOff>
    </xdr:from>
    <xdr:to>
      <xdr:col>98</xdr:col>
      <xdr:colOff>38100</xdr:colOff>
      <xdr:row>77</xdr:row>
      <xdr:rowOff>68828</xdr:rowOff>
    </xdr:to>
    <xdr:sp macro="" textlink="">
      <xdr:nvSpPr>
        <xdr:cNvPr id="885" name="楕円 884"/>
        <xdr:cNvSpPr/>
      </xdr:nvSpPr>
      <xdr:spPr>
        <a:xfrm>
          <a:off x="18605500" y="131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59955</xdr:rowOff>
    </xdr:from>
    <xdr:ext cx="534377" cy="259045"/>
    <xdr:sp macro="" textlink="">
      <xdr:nvSpPr>
        <xdr:cNvPr id="886" name="テキスト ボックス 885"/>
        <xdr:cNvSpPr txBox="1"/>
      </xdr:nvSpPr>
      <xdr:spPr>
        <a:xfrm>
          <a:off x="18389111" y="132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100">
              <a:latin typeface="ＭＳ Ｐゴシック" panose="020B0600070205080204" pitchFamily="50" charset="-128"/>
              <a:ea typeface="ＭＳ Ｐゴシック" panose="020B0600070205080204" pitchFamily="50" charset="-128"/>
            </a:rPr>
            <a:t>346,000</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扶助費の住民一人当たりのコストは前年度比</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95,119</a:t>
          </a:r>
          <a:r>
            <a:rPr kumimoji="1" lang="ja-JP" altLang="en-US" sz="1100">
              <a:latin typeface="ＭＳ Ｐゴシック" panose="020B0600070205080204" pitchFamily="50" charset="-128"/>
              <a:ea typeface="ＭＳ Ｐゴシック" panose="020B0600070205080204" pitchFamily="50" charset="-128"/>
            </a:rPr>
            <a:t>円となった。保育定員拡大に伴う保育所運営費負担金等が大きく伸びたが、臨時福祉給付金の終了等による減があったため微増に留まった。保育園の待機児童対策のうち、私立保育園の新設による保育定員拡大に伴う保育所等児童運営費の増が著しく、今後も増傾向の見込み。</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補助費等の住民一人当たりのコストは前年度比</a:t>
          </a:r>
          <a:r>
            <a:rPr kumimoji="1" lang="en-US" altLang="ja-JP" sz="1100">
              <a:latin typeface="ＭＳ Ｐゴシック" panose="020B0600070205080204" pitchFamily="50" charset="-128"/>
              <a:ea typeface="ＭＳ Ｐゴシック" panose="020B0600070205080204" pitchFamily="50" charset="-128"/>
            </a:rPr>
            <a:t>584</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38,153</a:t>
          </a:r>
          <a:r>
            <a:rPr kumimoji="1" lang="ja-JP" altLang="en-US" sz="1100">
              <a:latin typeface="ＭＳ Ｐゴシック" panose="020B0600070205080204" pitchFamily="50" charset="-128"/>
              <a:ea typeface="ＭＳ Ｐゴシック" panose="020B0600070205080204" pitchFamily="50" charset="-128"/>
            </a:rPr>
            <a:t>円となった。東京たま広域資源循環組合負担金や認証保育所運営費補助金等の増や狛江・多摩川花火大会事業助成金等により増となった。</a:t>
          </a:r>
        </a:p>
        <a:p>
          <a:r>
            <a:rPr kumimoji="1" lang="ja-JP" altLang="en-US" sz="1100">
              <a:latin typeface="ＭＳ Ｐゴシック" panose="020B0600070205080204" pitchFamily="50" charset="-128"/>
              <a:ea typeface="ＭＳ Ｐゴシック" panose="020B0600070205080204" pitchFamily="50" charset="-128"/>
            </a:rPr>
            <a:t>繰出金の住民一人当たりのコストは前年度比</a:t>
          </a:r>
          <a:r>
            <a:rPr kumimoji="1" lang="en-US" altLang="ja-JP" sz="1100">
              <a:latin typeface="ＭＳ Ｐゴシック" panose="020B0600070205080204" pitchFamily="50" charset="-128"/>
              <a:ea typeface="ＭＳ Ｐゴシック" panose="020B0600070205080204" pitchFamily="50" charset="-128"/>
            </a:rPr>
            <a:t>792</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40,537</a:t>
          </a:r>
          <a:r>
            <a:rPr kumimoji="1" lang="ja-JP" altLang="en-US" sz="1100">
              <a:latin typeface="ＭＳ Ｐゴシック" panose="020B0600070205080204" pitchFamily="50" charset="-128"/>
              <a:ea typeface="ＭＳ Ｐゴシック" panose="020B0600070205080204" pitchFamily="50" charset="-128"/>
            </a:rPr>
            <a:t>円となった。高齢化の進展が著しいため、今後も引き続き後期高齢者医療特別会計等への繰出金の増加が見込まれる。</a:t>
          </a:r>
        </a:p>
        <a:p>
          <a:r>
            <a:rPr kumimoji="1" lang="ja-JP" altLang="en-US" sz="1100">
              <a:latin typeface="ＭＳ Ｐゴシック" panose="020B0600070205080204" pitchFamily="50" charset="-128"/>
              <a:ea typeface="ＭＳ Ｐゴシック" panose="020B0600070205080204" pitchFamily="50" charset="-128"/>
            </a:rPr>
            <a:t>普通建設事業費（うち新規整備）の住民一人当たりのコストは、前年度比</a:t>
          </a:r>
          <a:r>
            <a:rPr kumimoji="1" lang="en-US" altLang="ja-JP" sz="1100">
              <a:latin typeface="ＭＳ Ｐゴシック" panose="020B0600070205080204" pitchFamily="50" charset="-128"/>
              <a:ea typeface="ＭＳ Ｐゴシック" panose="020B0600070205080204" pitchFamily="50" charset="-128"/>
            </a:rPr>
            <a:t>6,048</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430.2%</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7,454</a:t>
          </a:r>
          <a:r>
            <a:rPr kumimoji="1" lang="ja-JP" altLang="en-US" sz="1100">
              <a:latin typeface="ＭＳ Ｐゴシック" panose="020B0600070205080204" pitchFamily="50" charset="-128"/>
              <a:ea typeface="ＭＳ Ｐゴシック" panose="020B0600070205080204" pitchFamily="50" charset="-128"/>
            </a:rPr>
            <a:t>円となった。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仮称</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北部児童館、（仮称）東野川放課後クラブ、子育て・教育支援複合施設の整備に係る経費が主な要因である。</a:t>
          </a:r>
        </a:p>
        <a:p>
          <a:r>
            <a:rPr kumimoji="1" lang="ja-JP" altLang="en-US" sz="1100">
              <a:latin typeface="ＭＳ Ｐゴシック" panose="020B0600070205080204" pitchFamily="50" charset="-128"/>
              <a:ea typeface="ＭＳ Ｐゴシック" panose="020B0600070205080204" pitchFamily="50" charset="-128"/>
            </a:rPr>
            <a:t>また、普通建設事業費（うち更新整備）の住民一人当たりのコストは、あいとぴあセンター改修工事等の減やビン・缶リサイクルセンター改修工事等の終了による減があるものの、第一小学校児童増対策工事（給食室増築等工事）等の実施や西河原公民館改修工事の増等により、前年度比</a:t>
          </a:r>
          <a:r>
            <a:rPr kumimoji="1" lang="en-US" altLang="ja-JP" sz="1100">
              <a:latin typeface="ＭＳ Ｐゴシック" panose="020B0600070205080204" pitchFamily="50" charset="-128"/>
              <a:ea typeface="ＭＳ Ｐゴシック" panose="020B0600070205080204" pitchFamily="50" charset="-128"/>
            </a:rPr>
            <a:t>3,146</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20,964</a:t>
          </a:r>
          <a:r>
            <a:rPr kumimoji="1" lang="ja-JP" altLang="en-US" sz="1100">
              <a:latin typeface="ＭＳ Ｐゴシック" panose="020B0600070205080204" pitchFamily="50" charset="-128"/>
              <a:ea typeface="ＭＳ Ｐゴシック" panose="020B0600070205080204" pitchFamily="50" charset="-128"/>
            </a:rPr>
            <a:t>円となった。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普通建設事業費全体での住民一人あたりのコストは前年度比</a:t>
          </a:r>
          <a:r>
            <a:rPr kumimoji="1" lang="en-US" altLang="ja-JP" sz="1100">
              <a:latin typeface="ＭＳ Ｐゴシック" panose="020B0600070205080204" pitchFamily="50" charset="-128"/>
              <a:ea typeface="ＭＳ Ｐゴシック" panose="020B0600070205080204" pitchFamily="50" charset="-128"/>
            </a:rPr>
            <a:t>10,559</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41.5%</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35,980</a:t>
          </a:r>
          <a:r>
            <a:rPr kumimoji="1" lang="ja-JP" altLang="en-US" sz="1100">
              <a:latin typeface="ＭＳ Ｐゴシック" panose="020B0600070205080204" pitchFamily="50" charset="-128"/>
              <a:ea typeface="ＭＳ Ｐゴシック" panose="020B0600070205080204" pitchFamily="50" charset="-128"/>
            </a:rPr>
            <a:t>円となり、全国平均、東京都平均を下回っている。狛江市公共施設整備計画に基づき、限られた予算の中で計画的に整備等を行っている。</a:t>
          </a:r>
        </a:p>
        <a:p>
          <a:r>
            <a:rPr kumimoji="1" lang="ja-JP" altLang="en-US" sz="1100">
              <a:latin typeface="ＭＳ Ｐゴシック" panose="020B0600070205080204" pitchFamily="50" charset="-128"/>
              <a:ea typeface="ＭＳ Ｐゴシック" panose="020B0600070205080204" pitchFamily="50" charset="-128"/>
            </a:rPr>
            <a:t>公債費の住民一人当たりのコストは前年度比</a:t>
          </a:r>
          <a:r>
            <a:rPr kumimoji="1" lang="en-US" altLang="ja-JP" sz="1100">
              <a:latin typeface="ＭＳ Ｐゴシック" panose="020B0600070205080204" pitchFamily="50" charset="-128"/>
              <a:ea typeface="ＭＳ Ｐゴシック" panose="020B0600070205080204" pitchFamily="50" charset="-128"/>
            </a:rPr>
            <a:t>597</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23,093</a:t>
          </a:r>
          <a:r>
            <a:rPr kumimoji="1" lang="ja-JP" altLang="en-US" sz="1100">
              <a:latin typeface="ＭＳ Ｐゴシック" panose="020B0600070205080204" pitchFamily="50" charset="-128"/>
              <a:ea typeface="ＭＳ Ｐゴシック" panose="020B0600070205080204" pitchFamily="50" charset="-128"/>
            </a:rPr>
            <a:t>円となった。過去の都市整備事業債の償還はピークを過ぎたものの、臨時財政対策債の借り入れが膨らんでいることから、今後の公債費は横ばいの見込み。引き続き、中期財政計画に基づく財政規律の遵守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東京都狛江市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82,481
81,169
6.39
29,696,799
28,542,576
1,043,193
15,570,542
19,502,833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166675</xdr:rowOff>
    </xdr:from>
    <xdr:to>
      <xdr:col>24</xdr:col>
      <xdr:colOff>63500</xdr:colOff>
      <xdr:row>34</xdr:row>
      <xdr:rowOff>37744</xdr:rowOff>
    </xdr:to>
    <xdr:cxnSp macro="">
      <xdr:nvCxnSpPr>
        <xdr:cNvPr id="59" name="直線コネクタ 58"/>
        <xdr:cNvCxnSpPr/>
      </xdr:nvCxnSpPr>
      <xdr:spPr>
        <a:xfrm>
          <a:off x="3797300" y="5824525"/>
          <a:ext cx="8382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131013</xdr:rowOff>
    </xdr:from>
    <xdr:to>
      <xdr:col>19</xdr:col>
      <xdr:colOff>177800</xdr:colOff>
      <xdr:row>33</xdr:row>
      <xdr:rowOff>166675</xdr:rowOff>
    </xdr:to>
    <xdr:cxnSp macro="">
      <xdr:nvCxnSpPr>
        <xdr:cNvPr id="62" name="直線コネクタ 61"/>
        <xdr:cNvCxnSpPr/>
      </xdr:nvCxnSpPr>
      <xdr:spPr>
        <a:xfrm>
          <a:off x="2908300" y="5788863"/>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8026</xdr:rowOff>
    </xdr:from>
    <xdr:to>
      <xdr:col>15</xdr:col>
      <xdr:colOff>50800</xdr:colOff>
      <xdr:row>33</xdr:row>
      <xdr:rowOff>131013</xdr:rowOff>
    </xdr:to>
    <xdr:cxnSp macro="">
      <xdr:nvCxnSpPr>
        <xdr:cNvPr id="65" name="直線コネクタ 64"/>
        <xdr:cNvCxnSpPr/>
      </xdr:nvCxnSpPr>
      <xdr:spPr>
        <a:xfrm>
          <a:off x="2019300" y="5665876"/>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8026</xdr:rowOff>
    </xdr:from>
    <xdr:to>
      <xdr:col>10</xdr:col>
      <xdr:colOff>114300</xdr:colOff>
      <xdr:row>33</xdr:row>
      <xdr:rowOff>25857</xdr:rowOff>
    </xdr:to>
    <xdr:cxnSp macro="">
      <xdr:nvCxnSpPr>
        <xdr:cNvPr id="68" name="直線コネクタ 67"/>
        <xdr:cNvCxnSpPr/>
      </xdr:nvCxnSpPr>
      <xdr:spPr>
        <a:xfrm flipV="1">
          <a:off x="1130300" y="566587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158394</xdr:rowOff>
    </xdr:from>
    <xdr:to>
      <xdr:col>24</xdr:col>
      <xdr:colOff>114300</xdr:colOff>
      <xdr:row>34</xdr:row>
      <xdr:rowOff>88544</xdr:rowOff>
    </xdr:to>
    <xdr:sp macro="" textlink="">
      <xdr:nvSpPr>
        <xdr:cNvPr id="78" name="楕円 77"/>
        <xdr:cNvSpPr/>
      </xdr:nvSpPr>
      <xdr:spPr>
        <a:xfrm>
          <a:off x="4584700" y="58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9821</xdr:rowOff>
    </xdr:from>
    <xdr:ext cx="469744" cy="259045"/>
    <xdr:sp macro="" textlink="">
      <xdr:nvSpPr>
        <xdr:cNvPr id="79" name="議会費該当値テキスト"/>
        <xdr:cNvSpPr txBox="1"/>
      </xdr:nvSpPr>
      <xdr:spPr>
        <a:xfrm>
          <a:off x="4686300" y="56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115875</xdr:rowOff>
    </xdr:from>
    <xdr:to>
      <xdr:col>20</xdr:col>
      <xdr:colOff>38100</xdr:colOff>
      <xdr:row>34</xdr:row>
      <xdr:rowOff>46025</xdr:rowOff>
    </xdr:to>
    <xdr:sp macro="" textlink="">
      <xdr:nvSpPr>
        <xdr:cNvPr id="80" name="楕円 79"/>
        <xdr:cNvSpPr/>
      </xdr:nvSpPr>
      <xdr:spPr>
        <a:xfrm>
          <a:off x="37465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62552</xdr:rowOff>
    </xdr:from>
    <xdr:ext cx="469744" cy="259045"/>
    <xdr:sp macro="" textlink="">
      <xdr:nvSpPr>
        <xdr:cNvPr id="81" name="テキスト ボックス 80"/>
        <xdr:cNvSpPr txBox="1"/>
      </xdr:nvSpPr>
      <xdr:spPr>
        <a:xfrm>
          <a:off x="3562428" y="55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80213</xdr:rowOff>
    </xdr:from>
    <xdr:to>
      <xdr:col>15</xdr:col>
      <xdr:colOff>101600</xdr:colOff>
      <xdr:row>34</xdr:row>
      <xdr:rowOff>10363</xdr:rowOff>
    </xdr:to>
    <xdr:sp macro="" textlink="">
      <xdr:nvSpPr>
        <xdr:cNvPr id="82" name="楕円 81"/>
        <xdr:cNvSpPr/>
      </xdr:nvSpPr>
      <xdr:spPr>
        <a:xfrm>
          <a:off x="2857500" y="57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26890</xdr:rowOff>
    </xdr:from>
    <xdr:ext cx="469744" cy="259045"/>
    <xdr:sp macro="" textlink="">
      <xdr:nvSpPr>
        <xdr:cNvPr id="83" name="テキスト ボックス 82"/>
        <xdr:cNvSpPr txBox="1"/>
      </xdr:nvSpPr>
      <xdr:spPr>
        <a:xfrm>
          <a:off x="2673428" y="551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128676</xdr:rowOff>
    </xdr:from>
    <xdr:to>
      <xdr:col>10</xdr:col>
      <xdr:colOff>165100</xdr:colOff>
      <xdr:row>33</xdr:row>
      <xdr:rowOff>58826</xdr:rowOff>
    </xdr:to>
    <xdr:sp macro="" textlink="">
      <xdr:nvSpPr>
        <xdr:cNvPr id="84" name="楕円 83"/>
        <xdr:cNvSpPr/>
      </xdr:nvSpPr>
      <xdr:spPr>
        <a:xfrm>
          <a:off x="1968500" y="56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75353</xdr:rowOff>
    </xdr:from>
    <xdr:ext cx="469744" cy="259045"/>
    <xdr:sp macro="" textlink="">
      <xdr:nvSpPr>
        <xdr:cNvPr id="85" name="テキスト ボックス 84"/>
        <xdr:cNvSpPr txBox="1"/>
      </xdr:nvSpPr>
      <xdr:spPr>
        <a:xfrm>
          <a:off x="1784428" y="539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146507</xdr:rowOff>
    </xdr:from>
    <xdr:to>
      <xdr:col>6</xdr:col>
      <xdr:colOff>38100</xdr:colOff>
      <xdr:row>33</xdr:row>
      <xdr:rowOff>76657</xdr:rowOff>
    </xdr:to>
    <xdr:sp macro="" textlink="">
      <xdr:nvSpPr>
        <xdr:cNvPr id="86" name="楕円 85"/>
        <xdr:cNvSpPr/>
      </xdr:nvSpPr>
      <xdr:spPr>
        <a:xfrm>
          <a:off x="1079500" y="56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93184</xdr:rowOff>
    </xdr:from>
    <xdr:ext cx="469744" cy="259045"/>
    <xdr:sp macro="" textlink="">
      <xdr:nvSpPr>
        <xdr:cNvPr id="87" name="テキスト ボックス 86"/>
        <xdr:cNvSpPr txBox="1"/>
      </xdr:nvSpPr>
      <xdr:spPr>
        <a:xfrm>
          <a:off x="895428" y="540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11368</xdr:rowOff>
    </xdr:from>
    <xdr:to>
      <xdr:col>24</xdr:col>
      <xdr:colOff>63500</xdr:colOff>
      <xdr:row>59</xdr:row>
      <xdr:rowOff>49773</xdr:rowOff>
    </xdr:to>
    <xdr:cxnSp macro="">
      <xdr:nvCxnSpPr>
        <xdr:cNvPr id="119" name="直線コネクタ 118"/>
        <xdr:cNvCxnSpPr/>
      </xdr:nvCxnSpPr>
      <xdr:spPr>
        <a:xfrm>
          <a:off x="3797300" y="10126918"/>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11368</xdr:rowOff>
    </xdr:from>
    <xdr:to>
      <xdr:col>19</xdr:col>
      <xdr:colOff>177800</xdr:colOff>
      <xdr:row>59</xdr:row>
      <xdr:rowOff>69367</xdr:rowOff>
    </xdr:to>
    <xdr:cxnSp macro="">
      <xdr:nvCxnSpPr>
        <xdr:cNvPr id="122" name="直線コネクタ 121"/>
        <xdr:cNvCxnSpPr/>
      </xdr:nvCxnSpPr>
      <xdr:spPr>
        <a:xfrm flipV="1">
          <a:off x="2908300" y="10126918"/>
          <a:ext cx="889000" cy="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92282</xdr:rowOff>
    </xdr:from>
    <xdr:to>
      <xdr:col>15</xdr:col>
      <xdr:colOff>50800</xdr:colOff>
      <xdr:row>59</xdr:row>
      <xdr:rowOff>69367</xdr:rowOff>
    </xdr:to>
    <xdr:cxnSp macro="">
      <xdr:nvCxnSpPr>
        <xdr:cNvPr id="125" name="直線コネクタ 124"/>
        <xdr:cNvCxnSpPr/>
      </xdr:nvCxnSpPr>
      <xdr:spPr>
        <a:xfrm>
          <a:off x="2019300" y="10036382"/>
          <a:ext cx="889000" cy="14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92282</xdr:rowOff>
    </xdr:from>
    <xdr:to>
      <xdr:col>10</xdr:col>
      <xdr:colOff>114300</xdr:colOff>
      <xdr:row>58</xdr:row>
      <xdr:rowOff>109786</xdr:rowOff>
    </xdr:to>
    <xdr:cxnSp macro="">
      <xdr:nvCxnSpPr>
        <xdr:cNvPr id="128" name="直線コネクタ 127"/>
        <xdr:cNvCxnSpPr/>
      </xdr:nvCxnSpPr>
      <xdr:spPr>
        <a:xfrm flipV="1">
          <a:off x="1130300" y="10036382"/>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170423</xdr:rowOff>
    </xdr:from>
    <xdr:to>
      <xdr:col>24</xdr:col>
      <xdr:colOff>114300</xdr:colOff>
      <xdr:row>59</xdr:row>
      <xdr:rowOff>100573</xdr:rowOff>
    </xdr:to>
    <xdr:sp macro="" textlink="">
      <xdr:nvSpPr>
        <xdr:cNvPr id="138" name="楕円 137"/>
        <xdr:cNvSpPr/>
      </xdr:nvSpPr>
      <xdr:spPr>
        <a:xfrm>
          <a:off x="4584700" y="101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85350</xdr:rowOff>
    </xdr:from>
    <xdr:ext cx="534377" cy="259045"/>
    <xdr:sp macro="" textlink="">
      <xdr:nvSpPr>
        <xdr:cNvPr id="139" name="総務費該当値テキスト"/>
        <xdr:cNvSpPr txBox="1"/>
      </xdr:nvSpPr>
      <xdr:spPr>
        <a:xfrm>
          <a:off x="4686300" y="1002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132018</xdr:rowOff>
    </xdr:from>
    <xdr:to>
      <xdr:col>20</xdr:col>
      <xdr:colOff>38100</xdr:colOff>
      <xdr:row>59</xdr:row>
      <xdr:rowOff>62168</xdr:rowOff>
    </xdr:to>
    <xdr:sp macro="" textlink="">
      <xdr:nvSpPr>
        <xdr:cNvPr id="140" name="楕円 139"/>
        <xdr:cNvSpPr/>
      </xdr:nvSpPr>
      <xdr:spPr>
        <a:xfrm>
          <a:off x="3746500" y="100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53295</xdr:rowOff>
    </xdr:from>
    <xdr:ext cx="534377" cy="259045"/>
    <xdr:sp macro="" textlink="">
      <xdr:nvSpPr>
        <xdr:cNvPr id="141" name="テキスト ボックス 140"/>
        <xdr:cNvSpPr txBox="1"/>
      </xdr:nvSpPr>
      <xdr:spPr>
        <a:xfrm>
          <a:off x="3530111" y="101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18567</xdr:rowOff>
    </xdr:from>
    <xdr:to>
      <xdr:col>15</xdr:col>
      <xdr:colOff>101600</xdr:colOff>
      <xdr:row>59</xdr:row>
      <xdr:rowOff>120167</xdr:rowOff>
    </xdr:to>
    <xdr:sp macro="" textlink="">
      <xdr:nvSpPr>
        <xdr:cNvPr id="142" name="楕円 141"/>
        <xdr:cNvSpPr/>
      </xdr:nvSpPr>
      <xdr:spPr>
        <a:xfrm>
          <a:off x="2857500" y="101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111294</xdr:rowOff>
    </xdr:from>
    <xdr:ext cx="534377" cy="259045"/>
    <xdr:sp macro="" textlink="">
      <xdr:nvSpPr>
        <xdr:cNvPr id="143" name="テキスト ボックス 142"/>
        <xdr:cNvSpPr txBox="1"/>
      </xdr:nvSpPr>
      <xdr:spPr>
        <a:xfrm>
          <a:off x="2641111" y="102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41482</xdr:rowOff>
    </xdr:from>
    <xdr:to>
      <xdr:col>10</xdr:col>
      <xdr:colOff>165100</xdr:colOff>
      <xdr:row>58</xdr:row>
      <xdr:rowOff>143082</xdr:rowOff>
    </xdr:to>
    <xdr:sp macro="" textlink="">
      <xdr:nvSpPr>
        <xdr:cNvPr id="144" name="楕円 143"/>
        <xdr:cNvSpPr/>
      </xdr:nvSpPr>
      <xdr:spPr>
        <a:xfrm>
          <a:off x="1968500" y="99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134209</xdr:rowOff>
    </xdr:from>
    <xdr:ext cx="534377" cy="259045"/>
    <xdr:sp macro="" textlink="">
      <xdr:nvSpPr>
        <xdr:cNvPr id="145" name="テキスト ボックス 144"/>
        <xdr:cNvSpPr txBox="1"/>
      </xdr:nvSpPr>
      <xdr:spPr>
        <a:xfrm>
          <a:off x="1752111" y="1007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58986</xdr:rowOff>
    </xdr:from>
    <xdr:to>
      <xdr:col>6</xdr:col>
      <xdr:colOff>38100</xdr:colOff>
      <xdr:row>58</xdr:row>
      <xdr:rowOff>160586</xdr:rowOff>
    </xdr:to>
    <xdr:sp macro="" textlink="">
      <xdr:nvSpPr>
        <xdr:cNvPr id="146" name="楕円 145"/>
        <xdr:cNvSpPr/>
      </xdr:nvSpPr>
      <xdr:spPr>
        <a:xfrm>
          <a:off x="1079500" y="100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151713</xdr:rowOff>
    </xdr:from>
    <xdr:ext cx="534377" cy="259045"/>
    <xdr:sp macro="" textlink="">
      <xdr:nvSpPr>
        <xdr:cNvPr id="147" name="テキスト ボックス 146"/>
        <xdr:cNvSpPr txBox="1"/>
      </xdr:nvSpPr>
      <xdr:spPr>
        <a:xfrm>
          <a:off x="863111" y="100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94285</xdr:rowOff>
    </xdr:from>
    <xdr:to>
      <xdr:col>24</xdr:col>
      <xdr:colOff>63500</xdr:colOff>
      <xdr:row>75</xdr:row>
      <xdr:rowOff>35890</xdr:rowOff>
    </xdr:to>
    <xdr:cxnSp macro="">
      <xdr:nvCxnSpPr>
        <xdr:cNvPr id="177" name="直線コネクタ 176"/>
        <xdr:cNvCxnSpPr/>
      </xdr:nvCxnSpPr>
      <xdr:spPr>
        <a:xfrm flipV="1">
          <a:off x="3797300" y="12781585"/>
          <a:ext cx="838200" cy="1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35890</xdr:rowOff>
    </xdr:from>
    <xdr:to>
      <xdr:col>19</xdr:col>
      <xdr:colOff>177800</xdr:colOff>
      <xdr:row>75</xdr:row>
      <xdr:rowOff>69952</xdr:rowOff>
    </xdr:to>
    <xdr:cxnSp macro="">
      <xdr:nvCxnSpPr>
        <xdr:cNvPr id="180" name="直線コネクタ 179"/>
        <xdr:cNvCxnSpPr/>
      </xdr:nvCxnSpPr>
      <xdr:spPr>
        <a:xfrm flipV="1">
          <a:off x="2908300" y="12894640"/>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69952</xdr:rowOff>
    </xdr:from>
    <xdr:to>
      <xdr:col>15</xdr:col>
      <xdr:colOff>50800</xdr:colOff>
      <xdr:row>75</xdr:row>
      <xdr:rowOff>116269</xdr:rowOff>
    </xdr:to>
    <xdr:cxnSp macro="">
      <xdr:nvCxnSpPr>
        <xdr:cNvPr id="183" name="直線コネクタ 182"/>
        <xdr:cNvCxnSpPr/>
      </xdr:nvCxnSpPr>
      <xdr:spPr>
        <a:xfrm flipV="1">
          <a:off x="2019300" y="12928702"/>
          <a:ext cx="8890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116269</xdr:rowOff>
    </xdr:from>
    <xdr:to>
      <xdr:col>10</xdr:col>
      <xdr:colOff>114300</xdr:colOff>
      <xdr:row>76</xdr:row>
      <xdr:rowOff>112013</xdr:rowOff>
    </xdr:to>
    <xdr:cxnSp macro="">
      <xdr:nvCxnSpPr>
        <xdr:cNvPr id="186" name="直線コネクタ 185"/>
        <xdr:cNvCxnSpPr/>
      </xdr:nvCxnSpPr>
      <xdr:spPr>
        <a:xfrm flipV="1">
          <a:off x="1130300" y="12975019"/>
          <a:ext cx="889000" cy="16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43485</xdr:rowOff>
    </xdr:from>
    <xdr:to>
      <xdr:col>24</xdr:col>
      <xdr:colOff>114300</xdr:colOff>
      <xdr:row>74</xdr:row>
      <xdr:rowOff>145085</xdr:rowOff>
    </xdr:to>
    <xdr:sp macro="" textlink="">
      <xdr:nvSpPr>
        <xdr:cNvPr id="196" name="楕円 195"/>
        <xdr:cNvSpPr/>
      </xdr:nvSpPr>
      <xdr:spPr>
        <a:xfrm>
          <a:off x="4584700" y="127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66362</xdr:rowOff>
    </xdr:from>
    <xdr:ext cx="599010" cy="259045"/>
    <xdr:sp macro="" textlink="">
      <xdr:nvSpPr>
        <xdr:cNvPr id="197" name="民生費該当値テキスト"/>
        <xdr:cNvSpPr txBox="1"/>
      </xdr:nvSpPr>
      <xdr:spPr>
        <a:xfrm>
          <a:off x="4686300" y="125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156540</xdr:rowOff>
    </xdr:from>
    <xdr:to>
      <xdr:col>20</xdr:col>
      <xdr:colOff>38100</xdr:colOff>
      <xdr:row>75</xdr:row>
      <xdr:rowOff>86690</xdr:rowOff>
    </xdr:to>
    <xdr:sp macro="" textlink="">
      <xdr:nvSpPr>
        <xdr:cNvPr id="198" name="楕円 197"/>
        <xdr:cNvSpPr/>
      </xdr:nvSpPr>
      <xdr:spPr>
        <a:xfrm>
          <a:off x="3746500" y="128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103217</xdr:rowOff>
    </xdr:from>
    <xdr:ext cx="599010" cy="259045"/>
    <xdr:sp macro="" textlink="">
      <xdr:nvSpPr>
        <xdr:cNvPr id="199" name="テキスト ボックス 198"/>
        <xdr:cNvSpPr txBox="1"/>
      </xdr:nvSpPr>
      <xdr:spPr>
        <a:xfrm>
          <a:off x="3497795" y="1261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19152</xdr:rowOff>
    </xdr:from>
    <xdr:to>
      <xdr:col>15</xdr:col>
      <xdr:colOff>101600</xdr:colOff>
      <xdr:row>75</xdr:row>
      <xdr:rowOff>120752</xdr:rowOff>
    </xdr:to>
    <xdr:sp macro="" textlink="">
      <xdr:nvSpPr>
        <xdr:cNvPr id="200" name="楕円 199"/>
        <xdr:cNvSpPr/>
      </xdr:nvSpPr>
      <xdr:spPr>
        <a:xfrm>
          <a:off x="2857500" y="128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137279</xdr:rowOff>
    </xdr:from>
    <xdr:ext cx="599010" cy="259045"/>
    <xdr:sp macro="" textlink="">
      <xdr:nvSpPr>
        <xdr:cNvPr id="201" name="テキスト ボックス 200"/>
        <xdr:cNvSpPr txBox="1"/>
      </xdr:nvSpPr>
      <xdr:spPr>
        <a:xfrm>
          <a:off x="2608795" y="1265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65469</xdr:rowOff>
    </xdr:from>
    <xdr:to>
      <xdr:col>10</xdr:col>
      <xdr:colOff>165100</xdr:colOff>
      <xdr:row>75</xdr:row>
      <xdr:rowOff>167069</xdr:rowOff>
    </xdr:to>
    <xdr:sp macro="" textlink="">
      <xdr:nvSpPr>
        <xdr:cNvPr id="202" name="楕円 201"/>
        <xdr:cNvSpPr/>
      </xdr:nvSpPr>
      <xdr:spPr>
        <a:xfrm>
          <a:off x="1968500" y="129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12146</xdr:rowOff>
    </xdr:from>
    <xdr:ext cx="599010" cy="259045"/>
    <xdr:sp macro="" textlink="">
      <xdr:nvSpPr>
        <xdr:cNvPr id="203" name="テキスト ボックス 202"/>
        <xdr:cNvSpPr txBox="1"/>
      </xdr:nvSpPr>
      <xdr:spPr>
        <a:xfrm>
          <a:off x="1719795" y="126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61213</xdr:rowOff>
    </xdr:from>
    <xdr:to>
      <xdr:col>6</xdr:col>
      <xdr:colOff>38100</xdr:colOff>
      <xdr:row>76</xdr:row>
      <xdr:rowOff>162813</xdr:rowOff>
    </xdr:to>
    <xdr:sp macro="" textlink="">
      <xdr:nvSpPr>
        <xdr:cNvPr id="204" name="楕円 203"/>
        <xdr:cNvSpPr/>
      </xdr:nvSpPr>
      <xdr:spPr>
        <a:xfrm>
          <a:off x="1079500" y="130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7891</xdr:rowOff>
    </xdr:from>
    <xdr:ext cx="599010" cy="259045"/>
    <xdr:sp macro="" textlink="">
      <xdr:nvSpPr>
        <xdr:cNvPr id="205" name="テキスト ボックス 204"/>
        <xdr:cNvSpPr txBox="1"/>
      </xdr:nvSpPr>
      <xdr:spPr>
        <a:xfrm>
          <a:off x="830795" y="1286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103715</xdr:rowOff>
    </xdr:from>
    <xdr:to>
      <xdr:col>24</xdr:col>
      <xdr:colOff>63500</xdr:colOff>
      <xdr:row>98</xdr:row>
      <xdr:rowOff>141472</xdr:rowOff>
    </xdr:to>
    <xdr:cxnSp macro="">
      <xdr:nvCxnSpPr>
        <xdr:cNvPr id="235" name="直線コネクタ 234"/>
        <xdr:cNvCxnSpPr/>
      </xdr:nvCxnSpPr>
      <xdr:spPr>
        <a:xfrm>
          <a:off x="3797300" y="16905815"/>
          <a:ext cx="8382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103715</xdr:rowOff>
    </xdr:from>
    <xdr:to>
      <xdr:col>19</xdr:col>
      <xdr:colOff>177800</xdr:colOff>
      <xdr:row>99</xdr:row>
      <xdr:rowOff>3093</xdr:rowOff>
    </xdr:to>
    <xdr:cxnSp macro="">
      <xdr:nvCxnSpPr>
        <xdr:cNvPr id="238" name="直線コネクタ 237"/>
        <xdr:cNvCxnSpPr/>
      </xdr:nvCxnSpPr>
      <xdr:spPr>
        <a:xfrm flipV="1">
          <a:off x="2908300" y="16905815"/>
          <a:ext cx="889000" cy="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146805</xdr:rowOff>
    </xdr:from>
    <xdr:to>
      <xdr:col>15</xdr:col>
      <xdr:colOff>50800</xdr:colOff>
      <xdr:row>99</xdr:row>
      <xdr:rowOff>3093</xdr:rowOff>
    </xdr:to>
    <xdr:cxnSp macro="">
      <xdr:nvCxnSpPr>
        <xdr:cNvPr id="241" name="直線コネクタ 240"/>
        <xdr:cNvCxnSpPr/>
      </xdr:nvCxnSpPr>
      <xdr:spPr>
        <a:xfrm>
          <a:off x="2019300" y="16948905"/>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146805</xdr:rowOff>
    </xdr:from>
    <xdr:to>
      <xdr:col>10</xdr:col>
      <xdr:colOff>114300</xdr:colOff>
      <xdr:row>98</xdr:row>
      <xdr:rowOff>150254</xdr:rowOff>
    </xdr:to>
    <xdr:cxnSp macro="">
      <xdr:nvCxnSpPr>
        <xdr:cNvPr id="244" name="直線コネクタ 243"/>
        <xdr:cNvCxnSpPr/>
      </xdr:nvCxnSpPr>
      <xdr:spPr>
        <a:xfrm flipV="1">
          <a:off x="1130300" y="16948905"/>
          <a:ext cx="8890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90672</xdr:rowOff>
    </xdr:from>
    <xdr:to>
      <xdr:col>24</xdr:col>
      <xdr:colOff>114300</xdr:colOff>
      <xdr:row>99</xdr:row>
      <xdr:rowOff>20822</xdr:rowOff>
    </xdr:to>
    <xdr:sp macro="" textlink="">
      <xdr:nvSpPr>
        <xdr:cNvPr id="254" name="楕円 253"/>
        <xdr:cNvSpPr/>
      </xdr:nvSpPr>
      <xdr:spPr>
        <a:xfrm>
          <a:off x="4584700" y="168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5599</xdr:rowOff>
    </xdr:from>
    <xdr:ext cx="534377" cy="259045"/>
    <xdr:sp macro="" textlink="">
      <xdr:nvSpPr>
        <xdr:cNvPr id="255" name="衛生費該当値テキスト"/>
        <xdr:cNvSpPr txBox="1"/>
      </xdr:nvSpPr>
      <xdr:spPr>
        <a:xfrm>
          <a:off x="4686300" y="168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52915</xdr:rowOff>
    </xdr:from>
    <xdr:to>
      <xdr:col>20</xdr:col>
      <xdr:colOff>38100</xdr:colOff>
      <xdr:row>98</xdr:row>
      <xdr:rowOff>154515</xdr:rowOff>
    </xdr:to>
    <xdr:sp macro="" textlink="">
      <xdr:nvSpPr>
        <xdr:cNvPr id="256" name="楕円 255"/>
        <xdr:cNvSpPr/>
      </xdr:nvSpPr>
      <xdr:spPr>
        <a:xfrm>
          <a:off x="3746500" y="168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145642</xdr:rowOff>
    </xdr:from>
    <xdr:ext cx="534377" cy="259045"/>
    <xdr:sp macro="" textlink="">
      <xdr:nvSpPr>
        <xdr:cNvPr id="257" name="テキスト ボックス 256"/>
        <xdr:cNvSpPr txBox="1"/>
      </xdr:nvSpPr>
      <xdr:spPr>
        <a:xfrm>
          <a:off x="3530111" y="1694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123743</xdr:rowOff>
    </xdr:from>
    <xdr:to>
      <xdr:col>15</xdr:col>
      <xdr:colOff>101600</xdr:colOff>
      <xdr:row>99</xdr:row>
      <xdr:rowOff>53893</xdr:rowOff>
    </xdr:to>
    <xdr:sp macro="" textlink="">
      <xdr:nvSpPr>
        <xdr:cNvPr id="258" name="楕円 257"/>
        <xdr:cNvSpPr/>
      </xdr:nvSpPr>
      <xdr:spPr>
        <a:xfrm>
          <a:off x="2857500" y="1692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45020</xdr:rowOff>
    </xdr:from>
    <xdr:ext cx="534377" cy="259045"/>
    <xdr:sp macro="" textlink="">
      <xdr:nvSpPr>
        <xdr:cNvPr id="259" name="テキスト ボックス 258"/>
        <xdr:cNvSpPr txBox="1"/>
      </xdr:nvSpPr>
      <xdr:spPr>
        <a:xfrm>
          <a:off x="2641111" y="1701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96005</xdr:rowOff>
    </xdr:from>
    <xdr:to>
      <xdr:col>10</xdr:col>
      <xdr:colOff>165100</xdr:colOff>
      <xdr:row>99</xdr:row>
      <xdr:rowOff>26155</xdr:rowOff>
    </xdr:to>
    <xdr:sp macro="" textlink="">
      <xdr:nvSpPr>
        <xdr:cNvPr id="260" name="楕円 259"/>
        <xdr:cNvSpPr/>
      </xdr:nvSpPr>
      <xdr:spPr>
        <a:xfrm>
          <a:off x="1968500" y="1689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17282</xdr:rowOff>
    </xdr:from>
    <xdr:ext cx="534377" cy="259045"/>
    <xdr:sp macro="" textlink="">
      <xdr:nvSpPr>
        <xdr:cNvPr id="261" name="テキスト ボックス 260"/>
        <xdr:cNvSpPr txBox="1"/>
      </xdr:nvSpPr>
      <xdr:spPr>
        <a:xfrm>
          <a:off x="1752111" y="1699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99454</xdr:rowOff>
    </xdr:from>
    <xdr:to>
      <xdr:col>6</xdr:col>
      <xdr:colOff>38100</xdr:colOff>
      <xdr:row>99</xdr:row>
      <xdr:rowOff>29604</xdr:rowOff>
    </xdr:to>
    <xdr:sp macro="" textlink="">
      <xdr:nvSpPr>
        <xdr:cNvPr id="262" name="楕円 261"/>
        <xdr:cNvSpPr/>
      </xdr:nvSpPr>
      <xdr:spPr>
        <a:xfrm>
          <a:off x="1079500" y="169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20731</xdr:rowOff>
    </xdr:from>
    <xdr:ext cx="534377" cy="259045"/>
    <xdr:sp macro="" textlink="">
      <xdr:nvSpPr>
        <xdr:cNvPr id="263" name="テキスト ボックス 262"/>
        <xdr:cNvSpPr txBox="1"/>
      </xdr:nvSpPr>
      <xdr:spPr>
        <a:xfrm>
          <a:off x="863111" y="169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11303</xdr:rowOff>
    </xdr:from>
    <xdr:to>
      <xdr:col>55</xdr:col>
      <xdr:colOff>0</xdr:colOff>
      <xdr:row>37</xdr:row>
      <xdr:rowOff>13208</xdr:rowOff>
    </xdr:to>
    <xdr:cxnSp macro="">
      <xdr:nvCxnSpPr>
        <xdr:cNvPr id="292" name="直線コネクタ 291"/>
        <xdr:cNvCxnSpPr/>
      </xdr:nvCxnSpPr>
      <xdr:spPr>
        <a:xfrm flipV="1">
          <a:off x="9639300" y="635495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13208</xdr:rowOff>
    </xdr:from>
    <xdr:to>
      <xdr:col>50</xdr:col>
      <xdr:colOff>114300</xdr:colOff>
      <xdr:row>37</xdr:row>
      <xdr:rowOff>44831</xdr:rowOff>
    </xdr:to>
    <xdr:cxnSp macro="">
      <xdr:nvCxnSpPr>
        <xdr:cNvPr id="295" name="直線コネクタ 294"/>
        <xdr:cNvCxnSpPr/>
      </xdr:nvCxnSpPr>
      <xdr:spPr>
        <a:xfrm flipV="1">
          <a:off x="8750300" y="635685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44831</xdr:rowOff>
    </xdr:from>
    <xdr:to>
      <xdr:col>45</xdr:col>
      <xdr:colOff>177800</xdr:colOff>
      <xdr:row>37</xdr:row>
      <xdr:rowOff>63119</xdr:rowOff>
    </xdr:to>
    <xdr:cxnSp macro="">
      <xdr:nvCxnSpPr>
        <xdr:cNvPr id="298" name="直線コネクタ 297"/>
        <xdr:cNvCxnSpPr/>
      </xdr:nvCxnSpPr>
      <xdr:spPr>
        <a:xfrm flipV="1">
          <a:off x="7861300" y="638848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154178</xdr:rowOff>
    </xdr:from>
    <xdr:to>
      <xdr:col>41</xdr:col>
      <xdr:colOff>50800</xdr:colOff>
      <xdr:row>37</xdr:row>
      <xdr:rowOff>63119</xdr:rowOff>
    </xdr:to>
    <xdr:cxnSp macro="">
      <xdr:nvCxnSpPr>
        <xdr:cNvPr id="301" name="直線コネクタ 300"/>
        <xdr:cNvCxnSpPr/>
      </xdr:nvCxnSpPr>
      <xdr:spPr>
        <a:xfrm>
          <a:off x="6972300" y="6326378"/>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131953</xdr:rowOff>
    </xdr:from>
    <xdr:to>
      <xdr:col>55</xdr:col>
      <xdr:colOff>50800</xdr:colOff>
      <xdr:row>37</xdr:row>
      <xdr:rowOff>62103</xdr:rowOff>
    </xdr:to>
    <xdr:sp macro="" textlink="">
      <xdr:nvSpPr>
        <xdr:cNvPr id="311" name="楕円 310"/>
        <xdr:cNvSpPr/>
      </xdr:nvSpPr>
      <xdr:spPr>
        <a:xfrm>
          <a:off x="104267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154830</xdr:rowOff>
    </xdr:from>
    <xdr:ext cx="378565" cy="259045"/>
    <xdr:sp macro="" textlink="">
      <xdr:nvSpPr>
        <xdr:cNvPr id="312" name="労働費該当値テキスト"/>
        <xdr:cNvSpPr txBox="1"/>
      </xdr:nvSpPr>
      <xdr:spPr>
        <a:xfrm>
          <a:off x="10528300" y="6155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133858</xdr:rowOff>
    </xdr:from>
    <xdr:to>
      <xdr:col>50</xdr:col>
      <xdr:colOff>165100</xdr:colOff>
      <xdr:row>37</xdr:row>
      <xdr:rowOff>64008</xdr:rowOff>
    </xdr:to>
    <xdr:sp macro="" textlink="">
      <xdr:nvSpPr>
        <xdr:cNvPr id="313" name="楕円 312"/>
        <xdr:cNvSpPr/>
      </xdr:nvSpPr>
      <xdr:spPr>
        <a:xfrm>
          <a:off x="9588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80535</xdr:rowOff>
    </xdr:from>
    <xdr:ext cx="378565" cy="259045"/>
    <xdr:sp macro="" textlink="">
      <xdr:nvSpPr>
        <xdr:cNvPr id="314" name="テキスト ボックス 313"/>
        <xdr:cNvSpPr txBox="1"/>
      </xdr:nvSpPr>
      <xdr:spPr>
        <a:xfrm>
          <a:off x="9450017" y="6081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165481</xdr:rowOff>
    </xdr:from>
    <xdr:to>
      <xdr:col>46</xdr:col>
      <xdr:colOff>38100</xdr:colOff>
      <xdr:row>37</xdr:row>
      <xdr:rowOff>95631</xdr:rowOff>
    </xdr:to>
    <xdr:sp macro="" textlink="">
      <xdr:nvSpPr>
        <xdr:cNvPr id="315" name="楕円 314"/>
        <xdr:cNvSpPr/>
      </xdr:nvSpPr>
      <xdr:spPr>
        <a:xfrm>
          <a:off x="8699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112158</xdr:rowOff>
    </xdr:from>
    <xdr:ext cx="378565" cy="259045"/>
    <xdr:sp macro="" textlink="">
      <xdr:nvSpPr>
        <xdr:cNvPr id="316" name="テキスト ボックス 315"/>
        <xdr:cNvSpPr txBox="1"/>
      </xdr:nvSpPr>
      <xdr:spPr>
        <a:xfrm>
          <a:off x="8561017" y="611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12319</xdr:rowOff>
    </xdr:from>
    <xdr:to>
      <xdr:col>41</xdr:col>
      <xdr:colOff>101600</xdr:colOff>
      <xdr:row>37</xdr:row>
      <xdr:rowOff>113919</xdr:rowOff>
    </xdr:to>
    <xdr:sp macro="" textlink="">
      <xdr:nvSpPr>
        <xdr:cNvPr id="317" name="楕円 316"/>
        <xdr:cNvSpPr/>
      </xdr:nvSpPr>
      <xdr:spPr>
        <a:xfrm>
          <a:off x="7810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105046</xdr:rowOff>
    </xdr:from>
    <xdr:ext cx="378565" cy="259045"/>
    <xdr:sp macro="" textlink="">
      <xdr:nvSpPr>
        <xdr:cNvPr id="318" name="テキスト ボックス 317"/>
        <xdr:cNvSpPr txBox="1"/>
      </xdr:nvSpPr>
      <xdr:spPr>
        <a:xfrm>
          <a:off x="7672017" y="64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103378</xdr:rowOff>
    </xdr:from>
    <xdr:to>
      <xdr:col>36</xdr:col>
      <xdr:colOff>165100</xdr:colOff>
      <xdr:row>37</xdr:row>
      <xdr:rowOff>33528</xdr:rowOff>
    </xdr:to>
    <xdr:sp macro="" textlink="">
      <xdr:nvSpPr>
        <xdr:cNvPr id="319" name="楕円 318"/>
        <xdr:cNvSpPr/>
      </xdr:nvSpPr>
      <xdr:spPr>
        <a:xfrm>
          <a:off x="6921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24655</xdr:rowOff>
    </xdr:from>
    <xdr:ext cx="469744" cy="259045"/>
    <xdr:sp macro="" textlink="">
      <xdr:nvSpPr>
        <xdr:cNvPr id="320" name="テキスト ボックス 319"/>
        <xdr:cNvSpPr txBox="1"/>
      </xdr:nvSpPr>
      <xdr:spPr>
        <a:xfrm>
          <a:off x="6737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34144</xdr:rowOff>
    </xdr:from>
    <xdr:to>
      <xdr:col>55</xdr:col>
      <xdr:colOff>0</xdr:colOff>
      <xdr:row>59</xdr:row>
      <xdr:rowOff>35973</xdr:rowOff>
    </xdr:to>
    <xdr:cxnSp macro="">
      <xdr:nvCxnSpPr>
        <xdr:cNvPr id="349" name="直線コネクタ 348"/>
        <xdr:cNvCxnSpPr/>
      </xdr:nvCxnSpPr>
      <xdr:spPr>
        <a:xfrm>
          <a:off x="9639300" y="1014969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34144</xdr:rowOff>
    </xdr:from>
    <xdr:to>
      <xdr:col>50</xdr:col>
      <xdr:colOff>114300</xdr:colOff>
      <xdr:row>59</xdr:row>
      <xdr:rowOff>35954</xdr:rowOff>
    </xdr:to>
    <xdr:cxnSp macro="">
      <xdr:nvCxnSpPr>
        <xdr:cNvPr id="352" name="直線コネクタ 351"/>
        <xdr:cNvCxnSpPr/>
      </xdr:nvCxnSpPr>
      <xdr:spPr>
        <a:xfrm flipV="1">
          <a:off x="8750300" y="10149694"/>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35954</xdr:rowOff>
    </xdr:from>
    <xdr:to>
      <xdr:col>45</xdr:col>
      <xdr:colOff>177800</xdr:colOff>
      <xdr:row>59</xdr:row>
      <xdr:rowOff>37173</xdr:rowOff>
    </xdr:to>
    <xdr:cxnSp macro="">
      <xdr:nvCxnSpPr>
        <xdr:cNvPr id="355" name="直線コネクタ 354"/>
        <xdr:cNvCxnSpPr/>
      </xdr:nvCxnSpPr>
      <xdr:spPr>
        <a:xfrm flipV="1">
          <a:off x="7861300" y="10151504"/>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36544</xdr:rowOff>
    </xdr:from>
    <xdr:to>
      <xdr:col>41</xdr:col>
      <xdr:colOff>50800</xdr:colOff>
      <xdr:row>59</xdr:row>
      <xdr:rowOff>37173</xdr:rowOff>
    </xdr:to>
    <xdr:cxnSp macro="">
      <xdr:nvCxnSpPr>
        <xdr:cNvPr id="358" name="直線コネクタ 357"/>
        <xdr:cNvCxnSpPr/>
      </xdr:nvCxnSpPr>
      <xdr:spPr>
        <a:xfrm>
          <a:off x="6972300" y="10152094"/>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156623</xdr:rowOff>
    </xdr:from>
    <xdr:to>
      <xdr:col>55</xdr:col>
      <xdr:colOff>50800</xdr:colOff>
      <xdr:row>59</xdr:row>
      <xdr:rowOff>86773</xdr:rowOff>
    </xdr:to>
    <xdr:sp macro="" textlink="">
      <xdr:nvSpPr>
        <xdr:cNvPr id="368" name="楕円 367"/>
        <xdr:cNvSpPr/>
      </xdr:nvSpPr>
      <xdr:spPr>
        <a:xfrm>
          <a:off x="10426700" y="101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71550</xdr:rowOff>
    </xdr:from>
    <xdr:ext cx="378565" cy="259045"/>
    <xdr:sp macro="" textlink="">
      <xdr:nvSpPr>
        <xdr:cNvPr id="369" name="農林水産業費該当値テキスト"/>
        <xdr:cNvSpPr txBox="1"/>
      </xdr:nvSpPr>
      <xdr:spPr>
        <a:xfrm>
          <a:off x="10528300" y="10015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154794</xdr:rowOff>
    </xdr:from>
    <xdr:to>
      <xdr:col>50</xdr:col>
      <xdr:colOff>165100</xdr:colOff>
      <xdr:row>59</xdr:row>
      <xdr:rowOff>84944</xdr:rowOff>
    </xdr:to>
    <xdr:sp macro="" textlink="">
      <xdr:nvSpPr>
        <xdr:cNvPr id="370" name="楕円 369"/>
        <xdr:cNvSpPr/>
      </xdr:nvSpPr>
      <xdr:spPr>
        <a:xfrm>
          <a:off x="9588500" y="100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76071</xdr:rowOff>
    </xdr:from>
    <xdr:ext cx="378565" cy="259045"/>
    <xdr:sp macro="" textlink="">
      <xdr:nvSpPr>
        <xdr:cNvPr id="371" name="テキスト ボックス 370"/>
        <xdr:cNvSpPr txBox="1"/>
      </xdr:nvSpPr>
      <xdr:spPr>
        <a:xfrm>
          <a:off x="9450017" y="1019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156604</xdr:rowOff>
    </xdr:from>
    <xdr:to>
      <xdr:col>46</xdr:col>
      <xdr:colOff>38100</xdr:colOff>
      <xdr:row>59</xdr:row>
      <xdr:rowOff>86754</xdr:rowOff>
    </xdr:to>
    <xdr:sp macro="" textlink="">
      <xdr:nvSpPr>
        <xdr:cNvPr id="372" name="楕円 371"/>
        <xdr:cNvSpPr/>
      </xdr:nvSpPr>
      <xdr:spPr>
        <a:xfrm>
          <a:off x="8699500" y="101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77881</xdr:rowOff>
    </xdr:from>
    <xdr:ext cx="378565" cy="259045"/>
    <xdr:sp macro="" textlink="">
      <xdr:nvSpPr>
        <xdr:cNvPr id="373" name="テキスト ボックス 372"/>
        <xdr:cNvSpPr txBox="1"/>
      </xdr:nvSpPr>
      <xdr:spPr>
        <a:xfrm>
          <a:off x="8561017" y="10193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157823</xdr:rowOff>
    </xdr:from>
    <xdr:to>
      <xdr:col>41</xdr:col>
      <xdr:colOff>101600</xdr:colOff>
      <xdr:row>59</xdr:row>
      <xdr:rowOff>87973</xdr:rowOff>
    </xdr:to>
    <xdr:sp macro="" textlink="">
      <xdr:nvSpPr>
        <xdr:cNvPr id="374" name="楕円 373"/>
        <xdr:cNvSpPr/>
      </xdr:nvSpPr>
      <xdr:spPr>
        <a:xfrm>
          <a:off x="7810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79100</xdr:rowOff>
    </xdr:from>
    <xdr:ext cx="378565" cy="259045"/>
    <xdr:sp macro="" textlink="">
      <xdr:nvSpPr>
        <xdr:cNvPr id="375" name="テキスト ボックス 374"/>
        <xdr:cNvSpPr txBox="1"/>
      </xdr:nvSpPr>
      <xdr:spPr>
        <a:xfrm>
          <a:off x="7672017" y="1019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157194</xdr:rowOff>
    </xdr:from>
    <xdr:to>
      <xdr:col>36</xdr:col>
      <xdr:colOff>165100</xdr:colOff>
      <xdr:row>59</xdr:row>
      <xdr:rowOff>87344</xdr:rowOff>
    </xdr:to>
    <xdr:sp macro="" textlink="">
      <xdr:nvSpPr>
        <xdr:cNvPr id="376" name="楕円 375"/>
        <xdr:cNvSpPr/>
      </xdr:nvSpPr>
      <xdr:spPr>
        <a:xfrm>
          <a:off x="6921500" y="101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78471</xdr:rowOff>
    </xdr:from>
    <xdr:ext cx="378565" cy="259045"/>
    <xdr:sp macro="" textlink="">
      <xdr:nvSpPr>
        <xdr:cNvPr id="377" name="テキスト ボックス 376"/>
        <xdr:cNvSpPr txBox="1"/>
      </xdr:nvSpPr>
      <xdr:spPr>
        <a:xfrm>
          <a:off x="6783017" y="10194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14827</xdr:rowOff>
    </xdr:from>
    <xdr:to>
      <xdr:col>55</xdr:col>
      <xdr:colOff>0</xdr:colOff>
      <xdr:row>79</xdr:row>
      <xdr:rowOff>19875</xdr:rowOff>
    </xdr:to>
    <xdr:cxnSp macro="">
      <xdr:nvCxnSpPr>
        <xdr:cNvPr id="406" name="直線コネクタ 405"/>
        <xdr:cNvCxnSpPr/>
      </xdr:nvCxnSpPr>
      <xdr:spPr>
        <a:xfrm flipV="1">
          <a:off x="9639300" y="13559377"/>
          <a:ext cx="8382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19875</xdr:rowOff>
    </xdr:from>
    <xdr:to>
      <xdr:col>50</xdr:col>
      <xdr:colOff>114300</xdr:colOff>
      <xdr:row>79</xdr:row>
      <xdr:rowOff>25400</xdr:rowOff>
    </xdr:to>
    <xdr:cxnSp macro="">
      <xdr:nvCxnSpPr>
        <xdr:cNvPr id="409" name="直線コネクタ 408"/>
        <xdr:cNvCxnSpPr/>
      </xdr:nvCxnSpPr>
      <xdr:spPr>
        <a:xfrm flipV="1">
          <a:off x="8750300" y="13564425"/>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1702</xdr:rowOff>
    </xdr:from>
    <xdr:to>
      <xdr:col>45</xdr:col>
      <xdr:colOff>177800</xdr:colOff>
      <xdr:row>79</xdr:row>
      <xdr:rowOff>25400</xdr:rowOff>
    </xdr:to>
    <xdr:cxnSp macro="">
      <xdr:nvCxnSpPr>
        <xdr:cNvPr id="412" name="直線コネクタ 411"/>
        <xdr:cNvCxnSpPr/>
      </xdr:nvCxnSpPr>
      <xdr:spPr>
        <a:xfrm>
          <a:off x="7861300" y="13546252"/>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1702</xdr:rowOff>
    </xdr:from>
    <xdr:to>
      <xdr:col>41</xdr:col>
      <xdr:colOff>50800</xdr:colOff>
      <xdr:row>79</xdr:row>
      <xdr:rowOff>22961</xdr:rowOff>
    </xdr:to>
    <xdr:cxnSp macro="">
      <xdr:nvCxnSpPr>
        <xdr:cNvPr id="415" name="直線コネクタ 414"/>
        <xdr:cNvCxnSpPr/>
      </xdr:nvCxnSpPr>
      <xdr:spPr>
        <a:xfrm flipV="1">
          <a:off x="6972300" y="13546252"/>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135477</xdr:rowOff>
    </xdr:from>
    <xdr:to>
      <xdr:col>55</xdr:col>
      <xdr:colOff>50800</xdr:colOff>
      <xdr:row>79</xdr:row>
      <xdr:rowOff>65627</xdr:rowOff>
    </xdr:to>
    <xdr:sp macro="" textlink="">
      <xdr:nvSpPr>
        <xdr:cNvPr id="425" name="楕円 424"/>
        <xdr:cNvSpPr/>
      </xdr:nvSpPr>
      <xdr:spPr>
        <a:xfrm>
          <a:off x="10426700" y="135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50404</xdr:rowOff>
    </xdr:from>
    <xdr:ext cx="469744" cy="259045"/>
    <xdr:sp macro="" textlink="">
      <xdr:nvSpPr>
        <xdr:cNvPr id="426" name="商工費該当値テキスト"/>
        <xdr:cNvSpPr txBox="1"/>
      </xdr:nvSpPr>
      <xdr:spPr>
        <a:xfrm>
          <a:off x="10528300" y="1342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140525</xdr:rowOff>
    </xdr:from>
    <xdr:to>
      <xdr:col>50</xdr:col>
      <xdr:colOff>165100</xdr:colOff>
      <xdr:row>79</xdr:row>
      <xdr:rowOff>70675</xdr:rowOff>
    </xdr:to>
    <xdr:sp macro="" textlink="">
      <xdr:nvSpPr>
        <xdr:cNvPr id="427" name="楕円 426"/>
        <xdr:cNvSpPr/>
      </xdr:nvSpPr>
      <xdr:spPr>
        <a:xfrm>
          <a:off x="9588500" y="135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61802</xdr:rowOff>
    </xdr:from>
    <xdr:ext cx="469744" cy="259045"/>
    <xdr:sp macro="" textlink="">
      <xdr:nvSpPr>
        <xdr:cNvPr id="428" name="テキスト ボックス 427"/>
        <xdr:cNvSpPr txBox="1"/>
      </xdr:nvSpPr>
      <xdr:spPr>
        <a:xfrm>
          <a:off x="9404428" y="1360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146050</xdr:rowOff>
    </xdr:from>
    <xdr:to>
      <xdr:col>46</xdr:col>
      <xdr:colOff>38100</xdr:colOff>
      <xdr:row>79</xdr:row>
      <xdr:rowOff>76200</xdr:rowOff>
    </xdr:to>
    <xdr:sp macro="" textlink="">
      <xdr:nvSpPr>
        <xdr:cNvPr id="429" name="楕円 428"/>
        <xdr:cNvSpPr/>
      </xdr:nvSpPr>
      <xdr:spPr>
        <a:xfrm>
          <a:off x="8699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67327</xdr:rowOff>
    </xdr:from>
    <xdr:ext cx="469744" cy="259045"/>
    <xdr:sp macro="" textlink="">
      <xdr:nvSpPr>
        <xdr:cNvPr id="430" name="テキスト ボックス 429"/>
        <xdr:cNvSpPr txBox="1"/>
      </xdr:nvSpPr>
      <xdr:spPr>
        <a:xfrm>
          <a:off x="8515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122352</xdr:rowOff>
    </xdr:from>
    <xdr:to>
      <xdr:col>41</xdr:col>
      <xdr:colOff>101600</xdr:colOff>
      <xdr:row>79</xdr:row>
      <xdr:rowOff>52502</xdr:rowOff>
    </xdr:to>
    <xdr:sp macro="" textlink="">
      <xdr:nvSpPr>
        <xdr:cNvPr id="431" name="楕円 430"/>
        <xdr:cNvSpPr/>
      </xdr:nvSpPr>
      <xdr:spPr>
        <a:xfrm>
          <a:off x="7810500" y="134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43629</xdr:rowOff>
    </xdr:from>
    <xdr:ext cx="469744" cy="259045"/>
    <xdr:sp macro="" textlink="">
      <xdr:nvSpPr>
        <xdr:cNvPr id="432" name="テキスト ボックス 431"/>
        <xdr:cNvSpPr txBox="1"/>
      </xdr:nvSpPr>
      <xdr:spPr>
        <a:xfrm>
          <a:off x="7626428" y="135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143611</xdr:rowOff>
    </xdr:from>
    <xdr:to>
      <xdr:col>36</xdr:col>
      <xdr:colOff>165100</xdr:colOff>
      <xdr:row>79</xdr:row>
      <xdr:rowOff>73761</xdr:rowOff>
    </xdr:to>
    <xdr:sp macro="" textlink="">
      <xdr:nvSpPr>
        <xdr:cNvPr id="433" name="楕円 432"/>
        <xdr:cNvSpPr/>
      </xdr:nvSpPr>
      <xdr:spPr>
        <a:xfrm>
          <a:off x="6921500" y="135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64888</xdr:rowOff>
    </xdr:from>
    <xdr:ext cx="469744" cy="259045"/>
    <xdr:sp macro="" textlink="">
      <xdr:nvSpPr>
        <xdr:cNvPr id="434" name="テキスト ボックス 433"/>
        <xdr:cNvSpPr txBox="1"/>
      </xdr:nvSpPr>
      <xdr:spPr>
        <a:xfrm>
          <a:off x="6737428" y="136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77496</xdr:rowOff>
    </xdr:from>
    <xdr:to>
      <xdr:col>55</xdr:col>
      <xdr:colOff>0</xdr:colOff>
      <xdr:row>97</xdr:row>
      <xdr:rowOff>87388</xdr:rowOff>
    </xdr:to>
    <xdr:cxnSp macro="">
      <xdr:nvCxnSpPr>
        <xdr:cNvPr id="463" name="直線コネクタ 462"/>
        <xdr:cNvCxnSpPr/>
      </xdr:nvCxnSpPr>
      <xdr:spPr>
        <a:xfrm flipV="1">
          <a:off x="9639300" y="16708146"/>
          <a:ext cx="8382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65506</xdr:rowOff>
    </xdr:from>
    <xdr:to>
      <xdr:col>50</xdr:col>
      <xdr:colOff>114300</xdr:colOff>
      <xdr:row>97</xdr:row>
      <xdr:rowOff>87388</xdr:rowOff>
    </xdr:to>
    <xdr:cxnSp macro="">
      <xdr:nvCxnSpPr>
        <xdr:cNvPr id="466" name="直線コネクタ 465"/>
        <xdr:cNvCxnSpPr/>
      </xdr:nvCxnSpPr>
      <xdr:spPr>
        <a:xfrm>
          <a:off x="8750300" y="16696156"/>
          <a:ext cx="8890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52921</xdr:rowOff>
    </xdr:from>
    <xdr:to>
      <xdr:col>45</xdr:col>
      <xdr:colOff>177800</xdr:colOff>
      <xdr:row>97</xdr:row>
      <xdr:rowOff>65506</xdr:rowOff>
    </xdr:to>
    <xdr:cxnSp macro="">
      <xdr:nvCxnSpPr>
        <xdr:cNvPr id="469" name="直線コネクタ 468"/>
        <xdr:cNvCxnSpPr/>
      </xdr:nvCxnSpPr>
      <xdr:spPr>
        <a:xfrm>
          <a:off x="7861300" y="16683571"/>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52921</xdr:rowOff>
    </xdr:from>
    <xdr:to>
      <xdr:col>41</xdr:col>
      <xdr:colOff>50800</xdr:colOff>
      <xdr:row>97</xdr:row>
      <xdr:rowOff>140894</xdr:rowOff>
    </xdr:to>
    <xdr:cxnSp macro="">
      <xdr:nvCxnSpPr>
        <xdr:cNvPr id="472" name="直線コネクタ 471"/>
        <xdr:cNvCxnSpPr/>
      </xdr:nvCxnSpPr>
      <xdr:spPr>
        <a:xfrm flipV="1">
          <a:off x="6972300" y="16683571"/>
          <a:ext cx="8890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26696</xdr:rowOff>
    </xdr:from>
    <xdr:to>
      <xdr:col>55</xdr:col>
      <xdr:colOff>50800</xdr:colOff>
      <xdr:row>97</xdr:row>
      <xdr:rowOff>128296</xdr:rowOff>
    </xdr:to>
    <xdr:sp macro="" textlink="">
      <xdr:nvSpPr>
        <xdr:cNvPr id="482" name="楕円 481"/>
        <xdr:cNvSpPr/>
      </xdr:nvSpPr>
      <xdr:spPr>
        <a:xfrm>
          <a:off x="10426700" y="166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113073</xdr:rowOff>
    </xdr:from>
    <xdr:ext cx="534377" cy="259045"/>
    <xdr:sp macro="" textlink="">
      <xdr:nvSpPr>
        <xdr:cNvPr id="483" name="土木費該当値テキスト"/>
        <xdr:cNvSpPr txBox="1"/>
      </xdr:nvSpPr>
      <xdr:spPr>
        <a:xfrm>
          <a:off x="10528300" y="165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36588</xdr:rowOff>
    </xdr:from>
    <xdr:to>
      <xdr:col>50</xdr:col>
      <xdr:colOff>165100</xdr:colOff>
      <xdr:row>97</xdr:row>
      <xdr:rowOff>138188</xdr:rowOff>
    </xdr:to>
    <xdr:sp macro="" textlink="">
      <xdr:nvSpPr>
        <xdr:cNvPr id="484" name="楕円 483"/>
        <xdr:cNvSpPr/>
      </xdr:nvSpPr>
      <xdr:spPr>
        <a:xfrm>
          <a:off x="9588500" y="1666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129315</xdr:rowOff>
    </xdr:from>
    <xdr:ext cx="534377" cy="259045"/>
    <xdr:sp macro="" textlink="">
      <xdr:nvSpPr>
        <xdr:cNvPr id="485" name="テキスト ボックス 484"/>
        <xdr:cNvSpPr txBox="1"/>
      </xdr:nvSpPr>
      <xdr:spPr>
        <a:xfrm>
          <a:off x="9372111" y="1675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14706</xdr:rowOff>
    </xdr:from>
    <xdr:to>
      <xdr:col>46</xdr:col>
      <xdr:colOff>38100</xdr:colOff>
      <xdr:row>97</xdr:row>
      <xdr:rowOff>116306</xdr:rowOff>
    </xdr:to>
    <xdr:sp macro="" textlink="">
      <xdr:nvSpPr>
        <xdr:cNvPr id="486" name="楕円 485"/>
        <xdr:cNvSpPr/>
      </xdr:nvSpPr>
      <xdr:spPr>
        <a:xfrm>
          <a:off x="8699500" y="166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107433</xdr:rowOff>
    </xdr:from>
    <xdr:ext cx="534377" cy="259045"/>
    <xdr:sp macro="" textlink="">
      <xdr:nvSpPr>
        <xdr:cNvPr id="487" name="テキスト ボックス 486"/>
        <xdr:cNvSpPr txBox="1"/>
      </xdr:nvSpPr>
      <xdr:spPr>
        <a:xfrm>
          <a:off x="8483111" y="1673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2121</xdr:rowOff>
    </xdr:from>
    <xdr:to>
      <xdr:col>41</xdr:col>
      <xdr:colOff>101600</xdr:colOff>
      <xdr:row>97</xdr:row>
      <xdr:rowOff>103721</xdr:rowOff>
    </xdr:to>
    <xdr:sp macro="" textlink="">
      <xdr:nvSpPr>
        <xdr:cNvPr id="488" name="楕円 487"/>
        <xdr:cNvSpPr/>
      </xdr:nvSpPr>
      <xdr:spPr>
        <a:xfrm>
          <a:off x="7810500" y="166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94848</xdr:rowOff>
    </xdr:from>
    <xdr:ext cx="534377" cy="259045"/>
    <xdr:sp macro="" textlink="">
      <xdr:nvSpPr>
        <xdr:cNvPr id="489" name="テキスト ボックス 488"/>
        <xdr:cNvSpPr txBox="1"/>
      </xdr:nvSpPr>
      <xdr:spPr>
        <a:xfrm>
          <a:off x="7594111" y="1672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90094</xdr:rowOff>
    </xdr:from>
    <xdr:to>
      <xdr:col>36</xdr:col>
      <xdr:colOff>165100</xdr:colOff>
      <xdr:row>98</xdr:row>
      <xdr:rowOff>20244</xdr:rowOff>
    </xdr:to>
    <xdr:sp macro="" textlink="">
      <xdr:nvSpPr>
        <xdr:cNvPr id="490" name="楕円 489"/>
        <xdr:cNvSpPr/>
      </xdr:nvSpPr>
      <xdr:spPr>
        <a:xfrm>
          <a:off x="6921500" y="167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11371</xdr:rowOff>
    </xdr:from>
    <xdr:ext cx="534377" cy="259045"/>
    <xdr:sp macro="" textlink="">
      <xdr:nvSpPr>
        <xdr:cNvPr id="491" name="テキスト ボックス 490"/>
        <xdr:cNvSpPr txBox="1"/>
      </xdr:nvSpPr>
      <xdr:spPr>
        <a:xfrm>
          <a:off x="6705111" y="16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158034</xdr:rowOff>
    </xdr:from>
    <xdr:to>
      <xdr:col>85</xdr:col>
      <xdr:colOff>127000</xdr:colOff>
      <xdr:row>38</xdr:row>
      <xdr:rowOff>346</xdr:rowOff>
    </xdr:to>
    <xdr:cxnSp macro="">
      <xdr:nvCxnSpPr>
        <xdr:cNvPr id="519" name="直線コネクタ 518"/>
        <xdr:cNvCxnSpPr/>
      </xdr:nvCxnSpPr>
      <xdr:spPr>
        <a:xfrm>
          <a:off x="15481300" y="6501684"/>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37150</xdr:rowOff>
    </xdr:from>
    <xdr:to>
      <xdr:col>81</xdr:col>
      <xdr:colOff>50800</xdr:colOff>
      <xdr:row>37</xdr:row>
      <xdr:rowOff>158034</xdr:rowOff>
    </xdr:to>
    <xdr:cxnSp macro="">
      <xdr:nvCxnSpPr>
        <xdr:cNvPr id="522" name="直線コネクタ 521"/>
        <xdr:cNvCxnSpPr/>
      </xdr:nvCxnSpPr>
      <xdr:spPr>
        <a:xfrm>
          <a:off x="14592300" y="6380800"/>
          <a:ext cx="889000" cy="1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37150</xdr:rowOff>
    </xdr:from>
    <xdr:to>
      <xdr:col>76</xdr:col>
      <xdr:colOff>114300</xdr:colOff>
      <xdr:row>37</xdr:row>
      <xdr:rowOff>118623</xdr:rowOff>
    </xdr:to>
    <xdr:cxnSp macro="">
      <xdr:nvCxnSpPr>
        <xdr:cNvPr id="525" name="直線コネクタ 524"/>
        <xdr:cNvCxnSpPr/>
      </xdr:nvCxnSpPr>
      <xdr:spPr>
        <a:xfrm flipV="1">
          <a:off x="13703300" y="6380800"/>
          <a:ext cx="8890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95352</xdr:rowOff>
    </xdr:from>
    <xdr:to>
      <xdr:col>71</xdr:col>
      <xdr:colOff>177800</xdr:colOff>
      <xdr:row>37</xdr:row>
      <xdr:rowOff>118623</xdr:rowOff>
    </xdr:to>
    <xdr:cxnSp macro="">
      <xdr:nvCxnSpPr>
        <xdr:cNvPr id="528" name="直線コネクタ 527"/>
        <xdr:cNvCxnSpPr/>
      </xdr:nvCxnSpPr>
      <xdr:spPr>
        <a:xfrm>
          <a:off x="12814300" y="6439002"/>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120995</xdr:rowOff>
    </xdr:from>
    <xdr:to>
      <xdr:col>85</xdr:col>
      <xdr:colOff>177800</xdr:colOff>
      <xdr:row>38</xdr:row>
      <xdr:rowOff>51146</xdr:rowOff>
    </xdr:to>
    <xdr:sp macro="" textlink="">
      <xdr:nvSpPr>
        <xdr:cNvPr id="538" name="楕円 537"/>
        <xdr:cNvSpPr/>
      </xdr:nvSpPr>
      <xdr:spPr>
        <a:xfrm>
          <a:off x="16268700" y="64646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99422</xdr:rowOff>
    </xdr:from>
    <xdr:ext cx="534377" cy="259045"/>
    <xdr:sp macro="" textlink="">
      <xdr:nvSpPr>
        <xdr:cNvPr id="539" name="消防費該当値テキスト"/>
        <xdr:cNvSpPr txBox="1"/>
      </xdr:nvSpPr>
      <xdr:spPr>
        <a:xfrm>
          <a:off x="16370300" y="64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107234</xdr:rowOff>
    </xdr:from>
    <xdr:to>
      <xdr:col>81</xdr:col>
      <xdr:colOff>101600</xdr:colOff>
      <xdr:row>38</xdr:row>
      <xdr:rowOff>37384</xdr:rowOff>
    </xdr:to>
    <xdr:sp macro="" textlink="">
      <xdr:nvSpPr>
        <xdr:cNvPr id="540" name="楕円 539"/>
        <xdr:cNvSpPr/>
      </xdr:nvSpPr>
      <xdr:spPr>
        <a:xfrm>
          <a:off x="15430500" y="645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28511</xdr:rowOff>
    </xdr:from>
    <xdr:ext cx="534377" cy="259045"/>
    <xdr:sp macro="" textlink="">
      <xdr:nvSpPr>
        <xdr:cNvPr id="541" name="テキスト ボックス 540"/>
        <xdr:cNvSpPr txBox="1"/>
      </xdr:nvSpPr>
      <xdr:spPr>
        <a:xfrm>
          <a:off x="15214111" y="65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157800</xdr:rowOff>
    </xdr:from>
    <xdr:to>
      <xdr:col>76</xdr:col>
      <xdr:colOff>165100</xdr:colOff>
      <xdr:row>37</xdr:row>
      <xdr:rowOff>87950</xdr:rowOff>
    </xdr:to>
    <xdr:sp macro="" textlink="">
      <xdr:nvSpPr>
        <xdr:cNvPr id="542" name="楕円 541"/>
        <xdr:cNvSpPr/>
      </xdr:nvSpPr>
      <xdr:spPr>
        <a:xfrm>
          <a:off x="14541500" y="633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79077</xdr:rowOff>
    </xdr:from>
    <xdr:ext cx="534377" cy="259045"/>
    <xdr:sp macro="" textlink="">
      <xdr:nvSpPr>
        <xdr:cNvPr id="543" name="テキスト ボックス 542"/>
        <xdr:cNvSpPr txBox="1"/>
      </xdr:nvSpPr>
      <xdr:spPr>
        <a:xfrm>
          <a:off x="14325111" y="642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67823</xdr:rowOff>
    </xdr:from>
    <xdr:to>
      <xdr:col>72</xdr:col>
      <xdr:colOff>38100</xdr:colOff>
      <xdr:row>37</xdr:row>
      <xdr:rowOff>169423</xdr:rowOff>
    </xdr:to>
    <xdr:sp macro="" textlink="">
      <xdr:nvSpPr>
        <xdr:cNvPr id="544" name="楕円 543"/>
        <xdr:cNvSpPr/>
      </xdr:nvSpPr>
      <xdr:spPr>
        <a:xfrm>
          <a:off x="13652500" y="64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160550</xdr:rowOff>
    </xdr:from>
    <xdr:ext cx="534377" cy="259045"/>
    <xdr:sp macro="" textlink="">
      <xdr:nvSpPr>
        <xdr:cNvPr id="545" name="テキスト ボックス 544"/>
        <xdr:cNvSpPr txBox="1"/>
      </xdr:nvSpPr>
      <xdr:spPr>
        <a:xfrm>
          <a:off x="13436111" y="65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44552</xdr:rowOff>
    </xdr:from>
    <xdr:to>
      <xdr:col>67</xdr:col>
      <xdr:colOff>101600</xdr:colOff>
      <xdr:row>37</xdr:row>
      <xdr:rowOff>146152</xdr:rowOff>
    </xdr:to>
    <xdr:sp macro="" textlink="">
      <xdr:nvSpPr>
        <xdr:cNvPr id="546" name="楕円 545"/>
        <xdr:cNvSpPr/>
      </xdr:nvSpPr>
      <xdr:spPr>
        <a:xfrm>
          <a:off x="12763500" y="63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137279</xdr:rowOff>
    </xdr:from>
    <xdr:ext cx="534377" cy="259045"/>
    <xdr:sp macro="" textlink="">
      <xdr:nvSpPr>
        <xdr:cNvPr id="547" name="テキスト ボックス 546"/>
        <xdr:cNvSpPr txBox="1"/>
      </xdr:nvSpPr>
      <xdr:spPr>
        <a:xfrm>
          <a:off x="12547111" y="648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67139</xdr:rowOff>
    </xdr:from>
    <xdr:to>
      <xdr:col>85</xdr:col>
      <xdr:colOff>127000</xdr:colOff>
      <xdr:row>58</xdr:row>
      <xdr:rowOff>17228</xdr:rowOff>
    </xdr:to>
    <xdr:cxnSp macro="">
      <xdr:nvCxnSpPr>
        <xdr:cNvPr id="577" name="直線コネクタ 576"/>
        <xdr:cNvCxnSpPr/>
      </xdr:nvCxnSpPr>
      <xdr:spPr>
        <a:xfrm flipV="1">
          <a:off x="15481300" y="9839789"/>
          <a:ext cx="8382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140157</xdr:rowOff>
    </xdr:from>
    <xdr:to>
      <xdr:col>81</xdr:col>
      <xdr:colOff>50800</xdr:colOff>
      <xdr:row>58</xdr:row>
      <xdr:rowOff>17228</xdr:rowOff>
    </xdr:to>
    <xdr:cxnSp macro="">
      <xdr:nvCxnSpPr>
        <xdr:cNvPr id="580" name="直線コネクタ 579"/>
        <xdr:cNvCxnSpPr/>
      </xdr:nvCxnSpPr>
      <xdr:spPr>
        <a:xfrm>
          <a:off x="14592300" y="9912807"/>
          <a:ext cx="889000" cy="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15932</xdr:rowOff>
    </xdr:from>
    <xdr:to>
      <xdr:col>76</xdr:col>
      <xdr:colOff>114300</xdr:colOff>
      <xdr:row>57</xdr:row>
      <xdr:rowOff>140157</xdr:rowOff>
    </xdr:to>
    <xdr:cxnSp macro="">
      <xdr:nvCxnSpPr>
        <xdr:cNvPr id="583" name="直線コネクタ 582"/>
        <xdr:cNvCxnSpPr/>
      </xdr:nvCxnSpPr>
      <xdr:spPr>
        <a:xfrm>
          <a:off x="13703300" y="9788582"/>
          <a:ext cx="889000" cy="12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15932</xdr:rowOff>
    </xdr:from>
    <xdr:to>
      <xdr:col>71</xdr:col>
      <xdr:colOff>177800</xdr:colOff>
      <xdr:row>57</xdr:row>
      <xdr:rowOff>101505</xdr:rowOff>
    </xdr:to>
    <xdr:cxnSp macro="">
      <xdr:nvCxnSpPr>
        <xdr:cNvPr id="586" name="直線コネクタ 585"/>
        <xdr:cNvCxnSpPr/>
      </xdr:nvCxnSpPr>
      <xdr:spPr>
        <a:xfrm flipV="1">
          <a:off x="12814300" y="9788582"/>
          <a:ext cx="8890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16339</xdr:rowOff>
    </xdr:from>
    <xdr:to>
      <xdr:col>85</xdr:col>
      <xdr:colOff>177800</xdr:colOff>
      <xdr:row>57</xdr:row>
      <xdr:rowOff>117939</xdr:rowOff>
    </xdr:to>
    <xdr:sp macro="" textlink="">
      <xdr:nvSpPr>
        <xdr:cNvPr id="596" name="楕円 595"/>
        <xdr:cNvSpPr/>
      </xdr:nvSpPr>
      <xdr:spPr>
        <a:xfrm>
          <a:off x="16268700" y="97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166216</xdr:rowOff>
    </xdr:from>
    <xdr:ext cx="534377" cy="259045"/>
    <xdr:sp macro="" textlink="">
      <xdr:nvSpPr>
        <xdr:cNvPr id="597" name="教育費該当値テキスト"/>
        <xdr:cNvSpPr txBox="1"/>
      </xdr:nvSpPr>
      <xdr:spPr>
        <a:xfrm>
          <a:off x="16370300" y="97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137878</xdr:rowOff>
    </xdr:from>
    <xdr:to>
      <xdr:col>81</xdr:col>
      <xdr:colOff>101600</xdr:colOff>
      <xdr:row>58</xdr:row>
      <xdr:rowOff>68028</xdr:rowOff>
    </xdr:to>
    <xdr:sp macro="" textlink="">
      <xdr:nvSpPr>
        <xdr:cNvPr id="598" name="楕円 597"/>
        <xdr:cNvSpPr/>
      </xdr:nvSpPr>
      <xdr:spPr>
        <a:xfrm>
          <a:off x="15430500" y="991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59155</xdr:rowOff>
    </xdr:from>
    <xdr:ext cx="534377" cy="259045"/>
    <xdr:sp macro="" textlink="">
      <xdr:nvSpPr>
        <xdr:cNvPr id="599" name="テキスト ボックス 598"/>
        <xdr:cNvSpPr txBox="1"/>
      </xdr:nvSpPr>
      <xdr:spPr>
        <a:xfrm>
          <a:off x="15214111" y="1000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89357</xdr:rowOff>
    </xdr:from>
    <xdr:to>
      <xdr:col>76</xdr:col>
      <xdr:colOff>165100</xdr:colOff>
      <xdr:row>58</xdr:row>
      <xdr:rowOff>19507</xdr:rowOff>
    </xdr:to>
    <xdr:sp macro="" textlink="">
      <xdr:nvSpPr>
        <xdr:cNvPr id="600" name="楕円 599"/>
        <xdr:cNvSpPr/>
      </xdr:nvSpPr>
      <xdr:spPr>
        <a:xfrm>
          <a:off x="14541500" y="98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10634</xdr:rowOff>
    </xdr:from>
    <xdr:ext cx="534377" cy="259045"/>
    <xdr:sp macro="" textlink="">
      <xdr:nvSpPr>
        <xdr:cNvPr id="601" name="テキスト ボックス 600"/>
        <xdr:cNvSpPr txBox="1"/>
      </xdr:nvSpPr>
      <xdr:spPr>
        <a:xfrm>
          <a:off x="14325111" y="99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136582</xdr:rowOff>
    </xdr:from>
    <xdr:to>
      <xdr:col>72</xdr:col>
      <xdr:colOff>38100</xdr:colOff>
      <xdr:row>57</xdr:row>
      <xdr:rowOff>66732</xdr:rowOff>
    </xdr:to>
    <xdr:sp macro="" textlink="">
      <xdr:nvSpPr>
        <xdr:cNvPr id="602" name="楕円 601"/>
        <xdr:cNvSpPr/>
      </xdr:nvSpPr>
      <xdr:spPr>
        <a:xfrm>
          <a:off x="13652500" y="97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57859</xdr:rowOff>
    </xdr:from>
    <xdr:ext cx="534377" cy="259045"/>
    <xdr:sp macro="" textlink="">
      <xdr:nvSpPr>
        <xdr:cNvPr id="603" name="テキスト ボックス 602"/>
        <xdr:cNvSpPr txBox="1"/>
      </xdr:nvSpPr>
      <xdr:spPr>
        <a:xfrm>
          <a:off x="13436111" y="98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50705</xdr:rowOff>
    </xdr:from>
    <xdr:to>
      <xdr:col>67</xdr:col>
      <xdr:colOff>101600</xdr:colOff>
      <xdr:row>57</xdr:row>
      <xdr:rowOff>152305</xdr:rowOff>
    </xdr:to>
    <xdr:sp macro="" textlink="">
      <xdr:nvSpPr>
        <xdr:cNvPr id="604" name="楕円 603"/>
        <xdr:cNvSpPr/>
      </xdr:nvSpPr>
      <xdr:spPr>
        <a:xfrm>
          <a:off x="12763500" y="98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143432</xdr:rowOff>
    </xdr:from>
    <xdr:ext cx="534377" cy="259045"/>
    <xdr:sp macro="" textlink="">
      <xdr:nvSpPr>
        <xdr:cNvPr id="605" name="テキスト ボックス 604"/>
        <xdr:cNvSpPr txBox="1"/>
      </xdr:nvSpPr>
      <xdr:spPr>
        <a:xfrm>
          <a:off x="12547111" y="991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2" name="災害復旧費該当値テキスト"/>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86488</xdr:rowOff>
    </xdr:from>
    <xdr:to>
      <xdr:col>85</xdr:col>
      <xdr:colOff>127000</xdr:colOff>
      <xdr:row>97</xdr:row>
      <xdr:rowOff>94069</xdr:rowOff>
    </xdr:to>
    <xdr:cxnSp macro="">
      <xdr:nvCxnSpPr>
        <xdr:cNvPr id="689" name="直線コネクタ 688"/>
        <xdr:cNvCxnSpPr/>
      </xdr:nvCxnSpPr>
      <xdr:spPr>
        <a:xfrm>
          <a:off x="15481300" y="16717138"/>
          <a:ext cx="8382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80735</xdr:rowOff>
    </xdr:from>
    <xdr:to>
      <xdr:col>81</xdr:col>
      <xdr:colOff>50800</xdr:colOff>
      <xdr:row>97</xdr:row>
      <xdr:rowOff>86488</xdr:rowOff>
    </xdr:to>
    <xdr:cxnSp macro="">
      <xdr:nvCxnSpPr>
        <xdr:cNvPr id="692" name="直線コネクタ 691"/>
        <xdr:cNvCxnSpPr/>
      </xdr:nvCxnSpPr>
      <xdr:spPr>
        <a:xfrm>
          <a:off x="14592300" y="16711385"/>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39230</xdr:rowOff>
    </xdr:from>
    <xdr:to>
      <xdr:col>76</xdr:col>
      <xdr:colOff>114300</xdr:colOff>
      <xdr:row>97</xdr:row>
      <xdr:rowOff>80735</xdr:rowOff>
    </xdr:to>
    <xdr:cxnSp macro="">
      <xdr:nvCxnSpPr>
        <xdr:cNvPr id="695" name="直線コネクタ 694"/>
        <xdr:cNvCxnSpPr/>
      </xdr:nvCxnSpPr>
      <xdr:spPr>
        <a:xfrm>
          <a:off x="13703300" y="16669880"/>
          <a:ext cx="889000" cy="4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6325</xdr:rowOff>
    </xdr:from>
    <xdr:to>
      <xdr:col>71</xdr:col>
      <xdr:colOff>177800</xdr:colOff>
      <xdr:row>97</xdr:row>
      <xdr:rowOff>39230</xdr:rowOff>
    </xdr:to>
    <xdr:cxnSp macro="">
      <xdr:nvCxnSpPr>
        <xdr:cNvPr id="698" name="直線コネクタ 697"/>
        <xdr:cNvCxnSpPr/>
      </xdr:nvCxnSpPr>
      <xdr:spPr>
        <a:xfrm>
          <a:off x="12814300" y="16636975"/>
          <a:ext cx="889000" cy="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43269</xdr:rowOff>
    </xdr:from>
    <xdr:to>
      <xdr:col>85</xdr:col>
      <xdr:colOff>177800</xdr:colOff>
      <xdr:row>97</xdr:row>
      <xdr:rowOff>144869</xdr:rowOff>
    </xdr:to>
    <xdr:sp macro="" textlink="">
      <xdr:nvSpPr>
        <xdr:cNvPr id="708" name="楕円 707"/>
        <xdr:cNvSpPr/>
      </xdr:nvSpPr>
      <xdr:spPr>
        <a:xfrm>
          <a:off x="16268700" y="166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129646</xdr:rowOff>
    </xdr:from>
    <xdr:ext cx="534377" cy="259045"/>
    <xdr:sp macro="" textlink="">
      <xdr:nvSpPr>
        <xdr:cNvPr id="709" name="公債費該当値テキスト"/>
        <xdr:cNvSpPr txBox="1"/>
      </xdr:nvSpPr>
      <xdr:spPr>
        <a:xfrm>
          <a:off x="16370300" y="165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35688</xdr:rowOff>
    </xdr:from>
    <xdr:to>
      <xdr:col>81</xdr:col>
      <xdr:colOff>101600</xdr:colOff>
      <xdr:row>97</xdr:row>
      <xdr:rowOff>137288</xdr:rowOff>
    </xdr:to>
    <xdr:sp macro="" textlink="">
      <xdr:nvSpPr>
        <xdr:cNvPr id="710" name="楕円 709"/>
        <xdr:cNvSpPr/>
      </xdr:nvSpPr>
      <xdr:spPr>
        <a:xfrm>
          <a:off x="15430500" y="166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128415</xdr:rowOff>
    </xdr:from>
    <xdr:ext cx="534377" cy="259045"/>
    <xdr:sp macro="" textlink="">
      <xdr:nvSpPr>
        <xdr:cNvPr id="711" name="テキスト ボックス 710"/>
        <xdr:cNvSpPr txBox="1"/>
      </xdr:nvSpPr>
      <xdr:spPr>
        <a:xfrm>
          <a:off x="15214111" y="167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29935</xdr:rowOff>
    </xdr:from>
    <xdr:to>
      <xdr:col>76</xdr:col>
      <xdr:colOff>165100</xdr:colOff>
      <xdr:row>97</xdr:row>
      <xdr:rowOff>131535</xdr:rowOff>
    </xdr:to>
    <xdr:sp macro="" textlink="">
      <xdr:nvSpPr>
        <xdr:cNvPr id="712" name="楕円 711"/>
        <xdr:cNvSpPr/>
      </xdr:nvSpPr>
      <xdr:spPr>
        <a:xfrm>
          <a:off x="14541500" y="166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122662</xdr:rowOff>
    </xdr:from>
    <xdr:ext cx="534377" cy="259045"/>
    <xdr:sp macro="" textlink="">
      <xdr:nvSpPr>
        <xdr:cNvPr id="713" name="テキスト ボックス 712"/>
        <xdr:cNvSpPr txBox="1"/>
      </xdr:nvSpPr>
      <xdr:spPr>
        <a:xfrm>
          <a:off x="14325111" y="1675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159880</xdr:rowOff>
    </xdr:from>
    <xdr:to>
      <xdr:col>72</xdr:col>
      <xdr:colOff>38100</xdr:colOff>
      <xdr:row>97</xdr:row>
      <xdr:rowOff>90030</xdr:rowOff>
    </xdr:to>
    <xdr:sp macro="" textlink="">
      <xdr:nvSpPr>
        <xdr:cNvPr id="714" name="楕円 713"/>
        <xdr:cNvSpPr/>
      </xdr:nvSpPr>
      <xdr:spPr>
        <a:xfrm>
          <a:off x="13652500" y="166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81157</xdr:rowOff>
    </xdr:from>
    <xdr:ext cx="534377" cy="259045"/>
    <xdr:sp macro="" textlink="">
      <xdr:nvSpPr>
        <xdr:cNvPr id="715" name="テキスト ボックス 714"/>
        <xdr:cNvSpPr txBox="1"/>
      </xdr:nvSpPr>
      <xdr:spPr>
        <a:xfrm>
          <a:off x="13436111" y="167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126975</xdr:rowOff>
    </xdr:from>
    <xdr:to>
      <xdr:col>67</xdr:col>
      <xdr:colOff>101600</xdr:colOff>
      <xdr:row>97</xdr:row>
      <xdr:rowOff>57125</xdr:rowOff>
    </xdr:to>
    <xdr:sp macro="" textlink="">
      <xdr:nvSpPr>
        <xdr:cNvPr id="716" name="楕円 715"/>
        <xdr:cNvSpPr/>
      </xdr:nvSpPr>
      <xdr:spPr>
        <a:xfrm>
          <a:off x="12763500" y="1658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48252</xdr:rowOff>
    </xdr:from>
    <xdr:ext cx="534377" cy="259045"/>
    <xdr:sp macro="" textlink="">
      <xdr:nvSpPr>
        <xdr:cNvPr id="717" name="テキスト ボックス 716"/>
        <xdr:cNvSpPr txBox="1"/>
      </xdr:nvSpPr>
      <xdr:spPr>
        <a:xfrm>
          <a:off x="12547111" y="166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100">
              <a:latin typeface="ＭＳ Ｐゴシック" panose="020B0600070205080204" pitchFamily="50" charset="-128"/>
              <a:ea typeface="ＭＳ Ｐゴシック" panose="020B0600070205080204" pitchFamily="50" charset="-128"/>
            </a:rPr>
            <a:t>346,000</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総務費の住民一人当たりのコストは、前年度比</a:t>
          </a:r>
          <a:r>
            <a:rPr kumimoji="1" lang="en-US" altLang="ja-JP" sz="1100">
              <a:latin typeface="ＭＳ Ｐゴシック" panose="020B0600070205080204" pitchFamily="50" charset="-128"/>
              <a:ea typeface="ＭＳ Ｐゴシック" panose="020B0600070205080204" pitchFamily="50" charset="-128"/>
            </a:rPr>
            <a:t>3,528</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9.3%</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34,511</a:t>
          </a:r>
          <a:r>
            <a:rPr kumimoji="1" lang="ja-JP" altLang="en-US" sz="1100">
              <a:latin typeface="ＭＳ Ｐゴシック" panose="020B0600070205080204" pitchFamily="50" charset="-128"/>
              <a:ea typeface="ＭＳ Ｐゴシック" panose="020B0600070205080204" pitchFamily="50" charset="-128"/>
            </a:rPr>
            <a:t>円となった。公共施設整備基金への積立金などの増があるものの、財政調整基金や公共施設修繕基金への積立金などが減となったことによるものである。</a:t>
          </a:r>
        </a:p>
        <a:p>
          <a:r>
            <a:rPr kumimoji="1" lang="ja-JP" altLang="en-US" sz="1100">
              <a:latin typeface="ＭＳ Ｐゴシック" panose="020B0600070205080204" pitchFamily="50" charset="-128"/>
              <a:ea typeface="ＭＳ Ｐゴシック" panose="020B0600070205080204" pitchFamily="50" charset="-128"/>
            </a:rPr>
            <a:t>民生費の住民一人当たりのコストは、前年度比</a:t>
          </a:r>
          <a:r>
            <a:rPr kumimoji="1" lang="en-US" altLang="ja-JP" sz="1100">
              <a:latin typeface="ＭＳ Ｐゴシック" panose="020B0600070205080204" pitchFamily="50" charset="-128"/>
              <a:ea typeface="ＭＳ Ｐゴシック" panose="020B0600070205080204" pitchFamily="50" charset="-128"/>
            </a:rPr>
            <a:t>8,902</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183,576</a:t>
          </a:r>
          <a:r>
            <a:rPr kumimoji="1" lang="ja-JP" altLang="en-US" sz="1100">
              <a:latin typeface="ＭＳ Ｐゴシック" panose="020B0600070205080204" pitchFamily="50" charset="-128"/>
              <a:ea typeface="ＭＳ Ｐゴシック" panose="020B0600070205080204" pitchFamily="50" charset="-128"/>
            </a:rPr>
            <a:t>円となった。北部児童館新築工事や保育定員拡大による保育所運営費負担金の増などによるものである。待機児童対策は継続して取り組んでおり、今後も更なる増加が見込まれる。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衛生費の</a:t>
          </a:r>
          <a:r>
            <a:rPr kumimoji="1" lang="ja-JP" altLang="en-US" sz="1100">
              <a:latin typeface="ＭＳ Ｐゴシック" panose="020B0600070205080204" pitchFamily="50" charset="-128"/>
              <a:ea typeface="ＭＳ Ｐゴシック" panose="020B0600070205080204" pitchFamily="50" charset="-128"/>
            </a:rPr>
            <a:t>住民一人当たりのコストは、前年度比</a:t>
          </a:r>
          <a:r>
            <a:rPr kumimoji="1" lang="en-US" altLang="ja-JP" sz="1100">
              <a:latin typeface="ＭＳ Ｐゴシック" panose="020B0600070205080204" pitchFamily="50" charset="-128"/>
              <a:ea typeface="ＭＳ Ｐゴシック" panose="020B0600070205080204" pitchFamily="50" charset="-128"/>
            </a:rPr>
            <a:t>1,982</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23,907</a:t>
          </a:r>
          <a:r>
            <a:rPr kumimoji="1" lang="ja-JP" altLang="en-US" sz="1100">
              <a:latin typeface="ＭＳ Ｐゴシック" panose="020B0600070205080204" pitchFamily="50" charset="-128"/>
              <a:ea typeface="ＭＳ Ｐゴシック" panose="020B0600070205080204" pitchFamily="50" charset="-128"/>
            </a:rPr>
            <a:t>円となった。前年度に実施したビン・缶リサイクルセンター改修工事の終了や、あいとぴあセンター改修工事の減等によるものである。なお、あいとぴあセンター改修工事については、施設の使用目的別の面積に応じて、事業費を民生費と衛生費に按分して計上している。</a:t>
          </a:r>
        </a:p>
        <a:p>
          <a:r>
            <a:rPr kumimoji="1" lang="ja-JP" altLang="en-US" sz="1100">
              <a:latin typeface="ＭＳ Ｐゴシック" panose="020B0600070205080204" pitchFamily="50" charset="-128"/>
              <a:ea typeface="ＭＳ Ｐゴシック" panose="020B0600070205080204" pitchFamily="50" charset="-128"/>
            </a:rPr>
            <a:t>土木費の住民一人当たりのコストは、前年度比</a:t>
          </a:r>
          <a:r>
            <a:rPr kumimoji="1" lang="en-US" altLang="ja-JP" sz="1100">
              <a:latin typeface="ＭＳ Ｐゴシック" panose="020B0600070205080204" pitchFamily="50" charset="-128"/>
              <a:ea typeface="ＭＳ Ｐゴシック" panose="020B0600070205080204" pitchFamily="50" charset="-128"/>
            </a:rPr>
            <a:t>779</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24,398</a:t>
          </a:r>
          <a:r>
            <a:rPr kumimoji="1" lang="ja-JP" altLang="en-US" sz="1100">
              <a:latin typeface="ＭＳ Ｐゴシック" panose="020B0600070205080204" pitchFamily="50" charset="-128"/>
              <a:ea typeface="ＭＳ Ｐゴシック" panose="020B0600070205080204" pitchFamily="50" charset="-128"/>
            </a:rPr>
            <a:t>円となった。白井塚公園の用地取得などによるものである。</a:t>
          </a:r>
        </a:p>
        <a:p>
          <a:r>
            <a:rPr kumimoji="1" lang="ja-JP" altLang="en-US" sz="1100">
              <a:latin typeface="ＭＳ Ｐゴシック" panose="020B0600070205080204" pitchFamily="50" charset="-128"/>
              <a:ea typeface="ＭＳ Ｐゴシック" panose="020B0600070205080204" pitchFamily="50" charset="-128"/>
            </a:rPr>
            <a:t>教育費の住民一人当たりのコストは、前年度比</a:t>
          </a:r>
          <a:r>
            <a:rPr kumimoji="1" lang="en-US" altLang="ja-JP" sz="1100">
              <a:latin typeface="ＭＳ Ｐゴシック" panose="020B0600070205080204" pitchFamily="50" charset="-128"/>
              <a:ea typeface="ＭＳ Ｐゴシック" panose="020B0600070205080204" pitchFamily="50" charset="-128"/>
            </a:rPr>
            <a:t>6,380</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21.0%</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36,809</a:t>
          </a:r>
          <a:r>
            <a:rPr kumimoji="1" lang="ja-JP" altLang="en-US" sz="1100">
              <a:latin typeface="ＭＳ Ｐゴシック" panose="020B0600070205080204" pitchFamily="50" charset="-128"/>
              <a:ea typeface="ＭＳ Ｐゴシック" panose="020B0600070205080204" pitchFamily="50" charset="-128"/>
            </a:rPr>
            <a:t>円となった。西河原公民館改修工事や第一小学校児童増加対策工事（給食室等増築等工事）などによるものである。全国平均、東京都平均を下回っているが、今後、児童数の増に対応した小学校の増築工事や中学校の大規模改修を実施するため、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東京都狛江市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実質収支は</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4,319</a:t>
          </a:r>
          <a:r>
            <a:rPr kumimoji="1" lang="ja-JP" altLang="en-US" sz="1100">
              <a:latin typeface="ＭＳ ゴシック" pitchFamily="49" charset="-128"/>
              <a:ea typeface="ＭＳ ゴシック" pitchFamily="49" charset="-128"/>
            </a:rPr>
            <a:t>万３千円（実質収支比率</a:t>
          </a:r>
          <a:r>
            <a:rPr kumimoji="1" lang="en-US" altLang="ja-JP" sz="1100">
              <a:latin typeface="ＭＳ ゴシック" pitchFamily="49" charset="-128"/>
              <a:ea typeface="ＭＳ ゴシック" pitchFamily="49" charset="-128"/>
            </a:rPr>
            <a:t>6.7</a:t>
          </a:r>
          <a:r>
            <a:rPr kumimoji="1" lang="ja-JP" altLang="en-US" sz="1100">
              <a:latin typeface="ＭＳ ゴシック" pitchFamily="49" charset="-128"/>
              <a:ea typeface="ＭＳ ゴシック" pitchFamily="49" charset="-128"/>
            </a:rPr>
            <a:t>％）となり前年度を下回ったため、単年度収支は</a:t>
          </a:r>
          <a:r>
            <a:rPr kumimoji="1" lang="en-US" altLang="ja-JP" sz="1100">
              <a:latin typeface="ＭＳ ゴシック" pitchFamily="49" charset="-128"/>
              <a:ea typeface="ＭＳ ゴシック" pitchFamily="49" charset="-128"/>
            </a:rPr>
            <a:t>446</a:t>
          </a:r>
          <a:r>
            <a:rPr kumimoji="1" lang="ja-JP" altLang="en-US" sz="1100">
              <a:latin typeface="ＭＳ ゴシック" pitchFamily="49" charset="-128"/>
              <a:ea typeface="ＭＳ ゴシック" pitchFamily="49" charset="-128"/>
            </a:rPr>
            <a:t>万円の赤字となったが、財政調整基金の取崩額１億</a:t>
          </a:r>
          <a:r>
            <a:rPr kumimoji="1" lang="en-US" altLang="ja-JP" sz="1100">
              <a:latin typeface="ＭＳ ゴシック" pitchFamily="49" charset="-128"/>
              <a:ea typeface="ＭＳ ゴシック" pitchFamily="49" charset="-128"/>
            </a:rPr>
            <a:t>6,500</a:t>
          </a:r>
          <a:r>
            <a:rPr kumimoji="1" lang="ja-JP" altLang="en-US" sz="1100">
              <a:latin typeface="ＭＳ ゴシック" pitchFamily="49" charset="-128"/>
              <a:ea typeface="ＭＳ ゴシック" pitchFamily="49" charset="-128"/>
            </a:rPr>
            <a:t>万円に対し積立額を２億</a:t>
          </a:r>
          <a:r>
            <a:rPr kumimoji="1" lang="en-US" altLang="ja-JP" sz="1100">
              <a:latin typeface="ＭＳ ゴシック" pitchFamily="49" charset="-128"/>
              <a:ea typeface="ＭＳ ゴシック" pitchFamily="49" charset="-128"/>
            </a:rPr>
            <a:t>4,733</a:t>
          </a:r>
          <a:r>
            <a:rPr kumimoji="1" lang="ja-JP" altLang="en-US" sz="1100">
              <a:latin typeface="ＭＳ ゴシック" pitchFamily="49" charset="-128"/>
              <a:ea typeface="ＭＳ ゴシック" pitchFamily="49" charset="-128"/>
            </a:rPr>
            <a:t>万５千円としたため、実質単年度収支は</a:t>
          </a:r>
          <a:r>
            <a:rPr kumimoji="1" lang="en-US" altLang="ja-JP" sz="1100">
              <a:latin typeface="ＭＳ ゴシック" pitchFamily="49" charset="-128"/>
              <a:ea typeface="ＭＳ ゴシック" pitchFamily="49" charset="-128"/>
            </a:rPr>
            <a:t>7,787</a:t>
          </a:r>
          <a:r>
            <a:rPr kumimoji="1" lang="ja-JP" altLang="en-US" sz="1100">
              <a:latin typeface="ＭＳ ゴシック" pitchFamily="49" charset="-128"/>
              <a:ea typeface="ＭＳ ゴシック" pitchFamily="49" charset="-128"/>
            </a:rPr>
            <a:t>万５千円の黒字となった。</a:t>
          </a:r>
        </a:p>
        <a:p>
          <a:r>
            <a:rPr kumimoji="1" lang="ja-JP" altLang="en-US" sz="1100">
              <a:latin typeface="ＭＳ ゴシック" pitchFamily="49" charset="-128"/>
              <a:ea typeface="ＭＳ ゴシック" pitchFamily="49" charset="-128"/>
            </a:rPr>
            <a:t>　財政調整基金残高は</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6,617</a:t>
          </a:r>
          <a:r>
            <a:rPr kumimoji="1" lang="ja-JP" altLang="en-US" sz="1100">
              <a:latin typeface="ＭＳ ゴシック" pitchFamily="49" charset="-128"/>
              <a:ea typeface="ＭＳ ゴシック" pitchFamily="49" charset="-128"/>
            </a:rPr>
            <a:t>万円で、前年度比</a:t>
          </a:r>
          <a:r>
            <a:rPr kumimoji="1" lang="en-US" altLang="ja-JP" sz="1100">
              <a:latin typeface="ＭＳ ゴシック" pitchFamily="49" charset="-128"/>
              <a:ea typeface="ＭＳ ゴシック" pitchFamily="49" charset="-128"/>
            </a:rPr>
            <a:t>8,233</a:t>
          </a:r>
          <a:r>
            <a:rPr kumimoji="1" lang="ja-JP" altLang="en-US" sz="1100">
              <a:latin typeface="ＭＳ ゴシック" pitchFamily="49" charset="-128"/>
              <a:ea typeface="ＭＳ ゴシック" pitchFamily="49" charset="-128"/>
            </a:rPr>
            <a:t>万５千円（</a:t>
          </a:r>
          <a:r>
            <a:rPr kumimoji="1" lang="en-US" altLang="ja-JP" sz="1100">
              <a:latin typeface="ＭＳ ゴシック" pitchFamily="49" charset="-128"/>
              <a:ea typeface="ＭＳ ゴシック" pitchFamily="49" charset="-128"/>
            </a:rPr>
            <a:t>4.6</a:t>
          </a:r>
          <a:r>
            <a:rPr kumimoji="1" lang="ja-JP" altLang="en-US" sz="1100">
              <a:latin typeface="ＭＳ ゴシック" pitchFamily="49" charset="-128"/>
              <a:ea typeface="ＭＳ ゴシック" pitchFamily="49" charset="-128"/>
            </a:rPr>
            <a:t>％）の増、特定目的基金等を併せた基金全体での残高は</a:t>
          </a:r>
          <a:r>
            <a:rPr kumimoji="1" lang="en-US" altLang="ja-JP" sz="1100">
              <a:latin typeface="ＭＳ ゴシック" pitchFamily="49" charset="-128"/>
              <a:ea typeface="ＭＳ ゴシック" pitchFamily="49" charset="-128"/>
            </a:rPr>
            <a:t>41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5,488</a:t>
          </a:r>
          <a:r>
            <a:rPr kumimoji="1" lang="ja-JP" altLang="en-US" sz="1100">
              <a:latin typeface="ＭＳ ゴシック" pitchFamily="49" charset="-128"/>
              <a:ea typeface="ＭＳ ゴシック" pitchFamily="49" charset="-128"/>
            </a:rPr>
            <a:t>万５千円、前年度比１億</a:t>
          </a:r>
          <a:r>
            <a:rPr kumimoji="1" lang="en-US" altLang="ja-JP" sz="1100">
              <a:latin typeface="ＭＳ ゴシック" pitchFamily="49" charset="-128"/>
              <a:ea typeface="ＭＳ ゴシック" pitchFamily="49" charset="-128"/>
            </a:rPr>
            <a:t>9,874</a:t>
          </a:r>
          <a:r>
            <a:rPr kumimoji="1" lang="ja-JP" altLang="en-US" sz="1100">
              <a:latin typeface="ＭＳ ゴシック" pitchFamily="49" charset="-128"/>
              <a:ea typeface="ＭＳ ゴシック" pitchFamily="49" charset="-128"/>
            </a:rPr>
            <a:t>万９千円（</a:t>
          </a:r>
          <a:r>
            <a:rPr kumimoji="1" lang="en-US" altLang="ja-JP" sz="1100">
              <a:latin typeface="ＭＳ ゴシック" pitchFamily="49" charset="-128"/>
              <a:ea typeface="ＭＳ ゴシック" pitchFamily="49" charset="-128"/>
            </a:rPr>
            <a:t>5.0</a:t>
          </a:r>
          <a:r>
            <a:rPr kumimoji="1" lang="ja-JP" altLang="en-US" sz="1100">
              <a:latin typeface="ＭＳ ゴシック" pitchFamily="49" charset="-128"/>
              <a:ea typeface="ＭＳ ゴシック" pitchFamily="49" charset="-128"/>
            </a:rPr>
            <a:t>％）の増となった。</a:t>
          </a:r>
        </a:p>
        <a:p>
          <a:r>
            <a:rPr kumimoji="1" lang="ja-JP" altLang="en-US" sz="1100">
              <a:latin typeface="ＭＳ ゴシック" pitchFamily="49" charset="-128"/>
              <a:ea typeface="ＭＳ ゴシック" pitchFamily="49" charset="-128"/>
            </a:rPr>
            <a:t>　今後も、扶助費、繰出金等の社会保障費の増加傾向は続く見込のため、引き続き将来負担の軽減と財政の健全化に努める。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東京都狛江市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一般会計、特別会計ともに黒字となった。</a:t>
          </a:r>
        </a:p>
        <a:p>
          <a:r>
            <a:rPr kumimoji="1" lang="ja-JP" altLang="en-US" sz="1100">
              <a:latin typeface="ＭＳ ゴシック" pitchFamily="49" charset="-128"/>
              <a:ea typeface="ＭＳ ゴシック" pitchFamily="49" charset="-128"/>
            </a:rPr>
            <a:t>　しかし、特別会計については、保険税、保険料で賄わなければならない部分を一般会計が赤字繰出しを行うことにより補てんしている。</a:t>
          </a:r>
        </a:p>
        <a:p>
          <a:r>
            <a:rPr kumimoji="1" lang="ja-JP" altLang="en-US" sz="1100">
              <a:latin typeface="ＭＳ ゴシック" pitchFamily="49" charset="-128"/>
              <a:ea typeface="ＭＳ ゴシック" pitchFamily="49" charset="-128"/>
            </a:rPr>
            <a:t>　独立採算の原則からも給付費抑制の取組等を実施するなど、一般会計の負担を減らす必要がある。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また、国民健康保険財政健全化計画に基づき、赤字操出しの解消を目指す。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東京都狛江市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平成９年度に借入れた都市計画道路３・４・１６号線整備事業債（</a:t>
          </a:r>
          <a:r>
            <a:rPr kumimoji="1" lang="en-US" altLang="ja-JP" sz="1100">
              <a:latin typeface="ＭＳ ゴシック" pitchFamily="49" charset="-128"/>
              <a:ea typeface="ＭＳ ゴシック" pitchFamily="49" charset="-128"/>
            </a:rPr>
            <a:t>H29</a:t>
          </a:r>
          <a:r>
            <a:rPr kumimoji="1" lang="ja-JP" altLang="en-US" sz="1100">
              <a:latin typeface="ＭＳ ゴシック" pitchFamily="49" charset="-128"/>
              <a:ea typeface="ＭＳ ゴシック" pitchFamily="49" charset="-128"/>
            </a:rPr>
            <a:t>償還額：</a:t>
          </a:r>
          <a:r>
            <a:rPr kumimoji="1" lang="en-US" altLang="ja-JP" sz="1100">
              <a:latin typeface="ＭＳ ゴシック" pitchFamily="49" charset="-128"/>
              <a:ea typeface="ＭＳ ゴシック" pitchFamily="49" charset="-128"/>
            </a:rPr>
            <a:t>2,904</a:t>
          </a:r>
          <a:r>
            <a:rPr kumimoji="1" lang="ja-JP" altLang="en-US" sz="1100">
              <a:latin typeface="ＭＳ ゴシック" pitchFamily="49" charset="-128"/>
              <a:ea typeface="ＭＳ ゴシック" pitchFamily="49" charset="-128"/>
            </a:rPr>
            <a:t>万２千円）等が平成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年度で償還終了等のため、元利償還金の額が</a:t>
          </a:r>
          <a:r>
            <a:rPr kumimoji="1" lang="en-US" altLang="ja-JP" sz="1100">
              <a:latin typeface="ＭＳ ゴシック" pitchFamily="49" charset="-128"/>
              <a:ea typeface="ＭＳ ゴシック" pitchFamily="49" charset="-128"/>
            </a:rPr>
            <a:t>3,279</a:t>
          </a:r>
          <a:r>
            <a:rPr kumimoji="1" lang="ja-JP" altLang="en-US" sz="1100">
              <a:latin typeface="ＭＳ ゴシック" pitchFamily="49" charset="-128"/>
              <a:ea typeface="ＭＳ ゴシック" pitchFamily="49" charset="-128"/>
            </a:rPr>
            <a:t>万９千円（△</a:t>
          </a:r>
          <a:r>
            <a:rPr kumimoji="1" lang="en-US" altLang="ja-JP" sz="1100">
              <a:latin typeface="ＭＳ ゴシック" pitchFamily="49" charset="-128"/>
              <a:ea typeface="ＭＳ ゴシック" pitchFamily="49" charset="-128"/>
            </a:rPr>
            <a:t>1.7</a:t>
          </a:r>
          <a:r>
            <a:rPr kumimoji="1" lang="ja-JP" altLang="en-US" sz="1100">
              <a:latin typeface="ＭＳ ゴシック" pitchFamily="49" charset="-128"/>
              <a:ea typeface="ＭＳ ゴシック" pitchFamily="49" charset="-128"/>
            </a:rPr>
            <a:t>％）減となった。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東京都狛江市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公共下水道特別会計の元金残高の増加に伴い、公営企業債等繰入見込額が</a:t>
          </a:r>
          <a:r>
            <a:rPr kumimoji="1" lang="en-US" altLang="ja-JP" sz="1100">
              <a:latin typeface="ＭＳ ゴシック" pitchFamily="49" charset="-128"/>
              <a:ea typeface="ＭＳ ゴシック" pitchFamily="49" charset="-128"/>
            </a:rPr>
            <a:t>1,107</a:t>
          </a:r>
          <a:r>
            <a:rPr kumimoji="1" lang="ja-JP" altLang="en-US" sz="1100">
              <a:latin typeface="ＭＳ ゴシック" pitchFamily="49" charset="-128"/>
              <a:ea typeface="ＭＳ ゴシック" pitchFamily="49" charset="-128"/>
            </a:rPr>
            <a:t>万４千円（</a:t>
          </a:r>
          <a:r>
            <a:rPr kumimoji="1" lang="en-US" altLang="ja-JP" sz="1100">
              <a:latin typeface="ＭＳ ゴシック" pitchFamily="49" charset="-128"/>
              <a:ea typeface="ＭＳ ゴシック" pitchFamily="49" charset="-128"/>
            </a:rPr>
            <a:t>0.3</a:t>
          </a:r>
          <a:r>
            <a:rPr kumimoji="1" lang="ja-JP" altLang="en-US" sz="1100">
              <a:latin typeface="ＭＳ ゴシック" pitchFamily="49" charset="-128"/>
              <a:ea typeface="ＭＳ ゴシック" pitchFamily="49" charset="-128"/>
            </a:rPr>
            <a:t>％）増したが、それ以外の将来負担額は全て減し、特に地方債の現在高は１億</a:t>
          </a:r>
          <a:r>
            <a:rPr kumimoji="1" lang="en-US" altLang="ja-JP" sz="1100">
              <a:latin typeface="ＭＳ ゴシック" pitchFamily="49" charset="-128"/>
              <a:ea typeface="ＭＳ ゴシック" pitchFamily="49" charset="-128"/>
            </a:rPr>
            <a:t>7,676</a:t>
          </a:r>
          <a:r>
            <a:rPr kumimoji="1" lang="ja-JP" altLang="en-US" sz="1100">
              <a:latin typeface="ＭＳ ゴシック" pitchFamily="49" charset="-128"/>
              <a:ea typeface="ＭＳ ゴシック" pitchFamily="49" charset="-128"/>
            </a:rPr>
            <a:t>万７千円（△</a:t>
          </a:r>
          <a:r>
            <a:rPr kumimoji="1" lang="en-US" altLang="ja-JP" sz="1100">
              <a:latin typeface="ＭＳ ゴシック" pitchFamily="49" charset="-128"/>
              <a:ea typeface="ＭＳ ゴシック" pitchFamily="49" charset="-128"/>
            </a:rPr>
            <a:t>0.9</a:t>
          </a:r>
          <a:r>
            <a:rPr kumimoji="1" lang="ja-JP" altLang="en-US" sz="1100">
              <a:latin typeface="ＭＳ ゴシック" pitchFamily="49" charset="-128"/>
              <a:ea typeface="ＭＳ ゴシック" pitchFamily="49" charset="-128"/>
            </a:rPr>
            <a:t>％）減した。充当可能財源等の充当可能基金は２億</a:t>
          </a:r>
          <a:r>
            <a:rPr kumimoji="1" lang="en-US" altLang="ja-JP" sz="1100">
              <a:latin typeface="ＭＳ ゴシック" pitchFamily="49" charset="-128"/>
              <a:ea typeface="ＭＳ ゴシック" pitchFamily="49" charset="-128"/>
            </a:rPr>
            <a:t>6,070</a:t>
          </a:r>
          <a:r>
            <a:rPr kumimoji="1" lang="ja-JP" altLang="en-US" sz="1100">
              <a:latin typeface="ＭＳ ゴシック" pitchFamily="49" charset="-128"/>
              <a:ea typeface="ＭＳ ゴシック" pitchFamily="49" charset="-128"/>
            </a:rPr>
            <a:t>万３千円（</a:t>
          </a:r>
          <a:r>
            <a:rPr kumimoji="1" lang="en-US" altLang="ja-JP" sz="1100">
              <a:latin typeface="ＭＳ ゴシック" pitchFamily="49" charset="-128"/>
              <a:ea typeface="ＭＳ ゴシック" pitchFamily="49" charset="-128"/>
            </a:rPr>
            <a:t>6.2</a:t>
          </a:r>
          <a:r>
            <a:rPr kumimoji="1" lang="ja-JP" altLang="en-US" sz="1100">
              <a:latin typeface="ＭＳ ゴシック" pitchFamily="49" charset="-128"/>
              <a:ea typeface="ＭＳ ゴシック" pitchFamily="49" charset="-128"/>
            </a:rPr>
            <a:t>％）増となった。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東京都狛江市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年度の実質収支額は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百万円、特定目的基金を加えた基金合計では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百万円を積み立て、実質収支額（決算剰余金）の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以上の積み立てを行ったことから、全体として基金残高は増となった。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号）第７条において「地方公共団体は、各会計年度において歳入歳出の決算上剰余金を生じた場合においては、当該剰余金のうち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金額は、これを剰余金を生じた翌翌年度までに、積み立て、又は償還期限を繰り上げて行なう地方債の償還の財源に充てなければならない。」と規定されているが、狛江市においては、中期財政計画に基づき、一般会計決算の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以上を翌年度までに基金に積み立てるように努める。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清掃施設整備基金：清掃施設の建設及び修繕に係る資金に充てるもの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公共施設整備基金：公用又は公共用に供する施設の整備（増改築を含む。）に係る資金に充てるもの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緑化基金	　　　：みどりの保護、育成及び緑地確保等の緑化事業の推進を図るための資金に充てるもの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公共施設修繕基金：公用又は公共用に供する施設の修繕に係る資金に充てるもの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（増減理由）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清掃施設整備基金：平成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％）の増となった。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百万円の積み立てと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百万円の取崩しにより、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633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なった。取崩しは、北部児童館新築工事の資金とした。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緑化基金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公共施設修繕基金：平成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百万円の積み立てと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百万円の取崩しにより、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なった。取崩しは、あいとぴあセンター・西河原公民館改修工事の資金とした。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清掃施設整備基金：多摩川衛生組合の炉の竣工時、建設費負担金は約９億円、その後公債費負担金として毎年度４億円がかかっていたことから、</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いずれ訪れる炉の更新に備え、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億円を積立目標額とする。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公共施設整備基金：積立目標額の設定にあたっては、貸借対照表における建物の減価償却累計額を必要となる公共施設の更新費用とし、このう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ち特定財源を控除した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％の額を一般財源（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％）で負担することとする。平成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年度の建物減価償却累計</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額約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億円を今後必要になる更新費用として考え、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％）を積立目標額とする。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緑化基金	　　　：事業者の協力により、市が推進する緑のまちづくりに係る施策に活用される緑のまちづくり協力金を積み立て、緑地確保等</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の財源として活用する。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公共施設修繕基金：学校施設の改修費用は改築費用と同程度と考えられるため、公共施設整備基金と同額の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億円を積立目標額とする。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％）の増となった。市民一人あたりでは約２万３千円となり、標準財政規模の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億６千万円）以上の残高の確保ができた。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将来を見据えた持続可能な行財政運営を行っていくため、今後の社会保障費の増加等による財源不足を勘案し、近年の財政調整基金の取崩実績を踏まえた積立目標額として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億円を設定している。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減債基金の運用益以外の積み立ては行っていないため、年度末残高は維持となった。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公債費のピークはすでに過ぎたことから、減債基金の運用益以外の新たな積み立ては行わず、現状を維持する。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東京都狛江市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82,481
81,169
6.39
29,696,799
28,542,576
1,043,193
15,570,542
19,502,833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当市では、</a:t>
          </a:r>
          <a:r>
            <a:rPr kumimoji="0"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0"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0"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年度に策定した狛江市公共施設整備計画に基づき、施設の利用形態や老朽化、また、人口の変化、財政状況等を踏まえながら、建て替え、新設、改修等を行っている。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有形固定資産減価償却率については、上昇傾向にあるものの、類似団体平均と比較すると低く、平成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年度はさらに改善され、これまでの取組の効果が表れていると考えられる。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4440555"/>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xdr:cNvSpPr txBox="1"/>
      </xdr:nvSpPr>
      <xdr:spPr>
        <a:xfrm>
          <a:off x="4813300" y="505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537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129117</xdr:rowOff>
    </xdr:from>
    <xdr:to>
      <xdr:col>23</xdr:col>
      <xdr:colOff>136525</xdr:colOff>
      <xdr:row>32</xdr:row>
      <xdr:rowOff>59267</xdr:rowOff>
    </xdr:to>
    <xdr:sp macro="" textlink="">
      <xdr:nvSpPr>
        <xdr:cNvPr id="79" name="楕円 78"/>
        <xdr:cNvSpPr/>
      </xdr:nvSpPr>
      <xdr:spPr>
        <a:xfrm>
          <a:off x="4711700" y="54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107544</xdr:rowOff>
    </xdr:from>
    <xdr:ext cx="405111" cy="259045"/>
    <xdr:sp macro="" textlink="">
      <xdr:nvSpPr>
        <xdr:cNvPr id="80" name="有形固定資産減価償却率該当値テキスト"/>
        <xdr:cNvSpPr txBox="1"/>
      </xdr:nvSpPr>
      <xdr:spPr>
        <a:xfrm>
          <a:off x="4813300" y="542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107527</xdr:rowOff>
    </xdr:from>
    <xdr:to>
      <xdr:col>19</xdr:col>
      <xdr:colOff>187325</xdr:colOff>
      <xdr:row>32</xdr:row>
      <xdr:rowOff>37677</xdr:rowOff>
    </xdr:to>
    <xdr:sp macro="" textlink="">
      <xdr:nvSpPr>
        <xdr:cNvPr id="81" name="楕円 80"/>
        <xdr:cNvSpPr/>
      </xdr:nvSpPr>
      <xdr:spPr>
        <a:xfrm>
          <a:off x="4000500" y="54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158327</xdr:rowOff>
    </xdr:from>
    <xdr:to>
      <xdr:col>23</xdr:col>
      <xdr:colOff>85725</xdr:colOff>
      <xdr:row>32</xdr:row>
      <xdr:rowOff>8467</xdr:rowOff>
    </xdr:to>
    <xdr:cxnSp macro="">
      <xdr:nvCxnSpPr>
        <xdr:cNvPr id="82" name="直線コネクタ 81"/>
        <xdr:cNvCxnSpPr/>
      </xdr:nvCxnSpPr>
      <xdr:spPr>
        <a:xfrm>
          <a:off x="4051300" y="547327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83" name="楕円 82"/>
        <xdr:cNvSpPr/>
      </xdr:nvSpPr>
      <xdr:spPr>
        <a:xfrm>
          <a:off x="3238500" y="54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158327</xdr:rowOff>
    </xdr:from>
    <xdr:to>
      <xdr:col>19</xdr:col>
      <xdr:colOff>136525</xdr:colOff>
      <xdr:row>32</xdr:row>
      <xdr:rowOff>33655</xdr:rowOff>
    </xdr:to>
    <xdr:cxnSp macro="">
      <xdr:nvCxnSpPr>
        <xdr:cNvPr id="84" name="直線コネクタ 83"/>
        <xdr:cNvCxnSpPr/>
      </xdr:nvCxnSpPr>
      <xdr:spPr>
        <a:xfrm flipV="1">
          <a:off x="3289300" y="547327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5"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6" name="n_2aveValue有形固定資産減価償却率"/>
        <xdr:cNvSpPr txBox="1"/>
      </xdr:nvSpPr>
      <xdr:spPr>
        <a:xfrm>
          <a:off x="3086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7" name="n_3aveValue有形固定資産減価償却率"/>
        <xdr:cNvSpPr txBox="1"/>
      </xdr:nvSpPr>
      <xdr:spPr>
        <a:xfrm>
          <a:off x="2324744" y="5150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28804</xdr:rowOff>
    </xdr:from>
    <xdr:ext cx="405111" cy="259045"/>
    <xdr:sp macro="" textlink="">
      <xdr:nvSpPr>
        <xdr:cNvPr id="88" name="n_1mainValue有形固定資産減価償却率"/>
        <xdr:cNvSpPr txBox="1"/>
      </xdr:nvSpPr>
      <xdr:spPr>
        <a:xfrm>
          <a:off x="3836044" y="551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89" name="n_2mainValue有形固定資産減価償却率"/>
        <xdr:cNvSpPr txBox="1"/>
      </xdr:nvSpPr>
      <xdr:spPr>
        <a:xfrm>
          <a:off x="30867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債務償還比率は、類似団体平均を下回っており、主な要因としては、地方債の新規発行を抑制してきたこと、人口増に伴う市民税の増加が類似団体と比べて大きいことが考えられる。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xdr:cNvCxnSpPr/>
      </xdr:nvCxnSpPr>
      <xdr:spPr>
        <a:xfrm flipV="1">
          <a:off x="14793595" y="4513481"/>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xdr:cNvSpPr txBox="1"/>
      </xdr:nvSpPr>
      <xdr:spPr>
        <a:xfrm>
          <a:off x="14846300" y="4288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xdr:cNvCxnSpPr/>
      </xdr:nvCxnSpPr>
      <xdr:spPr>
        <a:xfrm>
          <a:off x="14706600" y="451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3" name="債務償還比率平均値テキスト"/>
        <xdr:cNvSpPr txBox="1"/>
      </xdr:nvSpPr>
      <xdr:spPr>
        <a:xfrm>
          <a:off x="14846300" y="501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xdr:cNvSpPr/>
      </xdr:nvSpPr>
      <xdr:spPr>
        <a:xfrm>
          <a:off x="14744700" y="515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xdr:cNvSpPr/>
      </xdr:nvSpPr>
      <xdr:spPr>
        <a:xfrm>
          <a:off x="14033500" y="516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170187</xdr:rowOff>
    </xdr:from>
    <xdr:to>
      <xdr:col>76</xdr:col>
      <xdr:colOff>73025</xdr:colOff>
      <xdr:row>31</xdr:row>
      <xdr:rowOff>100337</xdr:rowOff>
    </xdr:to>
    <xdr:sp macro="" textlink="">
      <xdr:nvSpPr>
        <xdr:cNvPr id="131" name="楕円 130"/>
        <xdr:cNvSpPr/>
      </xdr:nvSpPr>
      <xdr:spPr>
        <a:xfrm>
          <a:off x="14744700" y="53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148614</xdr:rowOff>
    </xdr:from>
    <xdr:ext cx="469744" cy="259045"/>
    <xdr:sp macro="" textlink="">
      <xdr:nvSpPr>
        <xdr:cNvPr id="132" name="債務償還比率該当値テキスト"/>
        <xdr:cNvSpPr txBox="1"/>
      </xdr:nvSpPr>
      <xdr:spPr>
        <a:xfrm>
          <a:off x="14846300" y="529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125328</xdr:rowOff>
    </xdr:from>
    <xdr:to>
      <xdr:col>72</xdr:col>
      <xdr:colOff>123825</xdr:colOff>
      <xdr:row>31</xdr:row>
      <xdr:rowOff>55478</xdr:rowOff>
    </xdr:to>
    <xdr:sp macro="" textlink="">
      <xdr:nvSpPr>
        <xdr:cNvPr id="133" name="楕円 132"/>
        <xdr:cNvSpPr/>
      </xdr:nvSpPr>
      <xdr:spPr>
        <a:xfrm>
          <a:off x="14033500" y="52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4678</xdr:rowOff>
    </xdr:from>
    <xdr:to>
      <xdr:col>76</xdr:col>
      <xdr:colOff>22225</xdr:colOff>
      <xdr:row>31</xdr:row>
      <xdr:rowOff>49537</xdr:rowOff>
    </xdr:to>
    <xdr:cxnSp macro="">
      <xdr:nvCxnSpPr>
        <xdr:cNvPr id="134" name="直線コネクタ 133"/>
        <xdr:cNvCxnSpPr/>
      </xdr:nvCxnSpPr>
      <xdr:spPr>
        <a:xfrm>
          <a:off x="14084300" y="5319628"/>
          <a:ext cx="711200" cy="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5" name="n_1aveValue債務償還比率"/>
        <xdr:cNvSpPr txBox="1"/>
      </xdr:nvSpPr>
      <xdr:spPr>
        <a:xfrm>
          <a:off x="13836727" y="49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46605</xdr:rowOff>
    </xdr:from>
    <xdr:ext cx="469744" cy="259045"/>
    <xdr:sp macro="" textlink="">
      <xdr:nvSpPr>
        <xdr:cNvPr id="136" name="n_1mainValue債務償還比率"/>
        <xdr:cNvSpPr txBox="1"/>
      </xdr:nvSpPr>
      <xdr:spPr>
        <a:xfrm>
          <a:off x="13836727" y="53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東京都狛江市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82,481
81,169
6.39
29,696,799
28,542,576
1,043,193
15,570,542
19,502,833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1" name="楕円 70"/>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104792</xdr:rowOff>
    </xdr:from>
    <xdr:ext cx="405111" cy="259045"/>
    <xdr:sp macro="" textlink="">
      <xdr:nvSpPr>
        <xdr:cNvPr id="72" name="【道路】&#10;有形固定資産減価償却率該当値テキスト"/>
        <xdr:cNvSpPr txBox="1"/>
      </xdr:nvSpPr>
      <xdr:spPr>
        <a:xfrm>
          <a:off x="4673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3" name="楕円 72"/>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5715</xdr:rowOff>
    </xdr:to>
    <xdr:cxnSp macro="">
      <xdr:nvCxnSpPr>
        <xdr:cNvPr id="74" name="直線コネクタ 73"/>
        <xdr:cNvCxnSpPr/>
      </xdr:nvCxnSpPr>
      <xdr:spPr>
        <a:xfrm>
          <a:off x="3797300" y="6520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5" name="楕円 74"/>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xdr:rowOff>
    </xdr:from>
    <xdr:to>
      <xdr:col>19</xdr:col>
      <xdr:colOff>177800</xdr:colOff>
      <xdr:row>38</xdr:row>
      <xdr:rowOff>13335</xdr:rowOff>
    </xdr:to>
    <xdr:cxnSp macro="">
      <xdr:nvCxnSpPr>
        <xdr:cNvPr id="76" name="直線コネクタ 75"/>
        <xdr:cNvCxnSpPr/>
      </xdr:nvCxnSpPr>
      <xdr:spPr>
        <a:xfrm flipV="1">
          <a:off x="2908300" y="65208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7"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8"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47642</xdr:rowOff>
    </xdr:from>
    <xdr:ext cx="405111" cy="259045"/>
    <xdr:sp macro="" textlink="">
      <xdr:nvSpPr>
        <xdr:cNvPr id="80" name="n_1mainValue【道路】&#10;有形固定資産減価償却率"/>
        <xdr:cNvSpPr txBox="1"/>
      </xdr:nvSpPr>
      <xdr:spPr>
        <a:xfrm>
          <a:off x="35820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1" name="n_2main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2"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166544</xdr:rowOff>
    </xdr:from>
    <xdr:to>
      <xdr:col>55</xdr:col>
      <xdr:colOff>50800</xdr:colOff>
      <xdr:row>42</xdr:row>
      <xdr:rowOff>96694</xdr:rowOff>
    </xdr:to>
    <xdr:sp macro="" textlink="">
      <xdr:nvSpPr>
        <xdr:cNvPr id="122" name="楕円 121"/>
        <xdr:cNvSpPr/>
      </xdr:nvSpPr>
      <xdr:spPr>
        <a:xfrm>
          <a:off x="10426700" y="719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81471</xdr:rowOff>
    </xdr:from>
    <xdr:ext cx="469744" cy="259045"/>
    <xdr:sp macro="" textlink="">
      <xdr:nvSpPr>
        <xdr:cNvPr id="123" name="【道路】&#10;一人当たり延長該当値テキスト"/>
        <xdr:cNvSpPr txBox="1"/>
      </xdr:nvSpPr>
      <xdr:spPr>
        <a:xfrm>
          <a:off x="10515600" y="711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166153</xdr:rowOff>
    </xdr:from>
    <xdr:to>
      <xdr:col>50</xdr:col>
      <xdr:colOff>165100</xdr:colOff>
      <xdr:row>42</xdr:row>
      <xdr:rowOff>96303</xdr:rowOff>
    </xdr:to>
    <xdr:sp macro="" textlink="">
      <xdr:nvSpPr>
        <xdr:cNvPr id="124" name="楕円 123"/>
        <xdr:cNvSpPr/>
      </xdr:nvSpPr>
      <xdr:spPr>
        <a:xfrm>
          <a:off x="9588500" y="71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45503</xdr:rowOff>
    </xdr:from>
    <xdr:to>
      <xdr:col>55</xdr:col>
      <xdr:colOff>0</xdr:colOff>
      <xdr:row>42</xdr:row>
      <xdr:rowOff>45894</xdr:rowOff>
    </xdr:to>
    <xdr:cxnSp macro="">
      <xdr:nvCxnSpPr>
        <xdr:cNvPr id="125" name="直線コネクタ 124"/>
        <xdr:cNvCxnSpPr/>
      </xdr:nvCxnSpPr>
      <xdr:spPr>
        <a:xfrm>
          <a:off x="9639300" y="7246403"/>
          <a:ext cx="8382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165597</xdr:rowOff>
    </xdr:from>
    <xdr:to>
      <xdr:col>46</xdr:col>
      <xdr:colOff>38100</xdr:colOff>
      <xdr:row>42</xdr:row>
      <xdr:rowOff>95747</xdr:rowOff>
    </xdr:to>
    <xdr:sp macro="" textlink="">
      <xdr:nvSpPr>
        <xdr:cNvPr id="126" name="楕円 125"/>
        <xdr:cNvSpPr/>
      </xdr:nvSpPr>
      <xdr:spPr>
        <a:xfrm>
          <a:off x="8699500" y="71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44947</xdr:rowOff>
    </xdr:from>
    <xdr:to>
      <xdr:col>50</xdr:col>
      <xdr:colOff>114300</xdr:colOff>
      <xdr:row>42</xdr:row>
      <xdr:rowOff>45503</xdr:rowOff>
    </xdr:to>
    <xdr:cxnSp macro="">
      <xdr:nvCxnSpPr>
        <xdr:cNvPr id="127" name="直線コネクタ 126"/>
        <xdr:cNvCxnSpPr/>
      </xdr:nvCxnSpPr>
      <xdr:spPr>
        <a:xfrm>
          <a:off x="8750300" y="7245847"/>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8"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9"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87430</xdr:rowOff>
    </xdr:from>
    <xdr:ext cx="469744" cy="259045"/>
    <xdr:sp macro="" textlink="">
      <xdr:nvSpPr>
        <xdr:cNvPr id="131" name="n_1mainValue【道路】&#10;一人当たり延長"/>
        <xdr:cNvSpPr txBox="1"/>
      </xdr:nvSpPr>
      <xdr:spPr>
        <a:xfrm>
          <a:off x="9391727" y="72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86874</xdr:rowOff>
    </xdr:from>
    <xdr:ext cx="469744" cy="259045"/>
    <xdr:sp macro="" textlink="">
      <xdr:nvSpPr>
        <xdr:cNvPr id="132" name="n_2mainValue【道路】&#10;一人当たり延長"/>
        <xdr:cNvSpPr txBox="1"/>
      </xdr:nvSpPr>
      <xdr:spPr>
        <a:xfrm>
          <a:off x="8515427" y="728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136978</xdr:rowOff>
    </xdr:from>
    <xdr:to>
      <xdr:col>24</xdr:col>
      <xdr:colOff>114300</xdr:colOff>
      <xdr:row>60</xdr:row>
      <xdr:rowOff>67128</xdr:rowOff>
    </xdr:to>
    <xdr:sp macro="" textlink="">
      <xdr:nvSpPr>
        <xdr:cNvPr id="173" name="楕円 172"/>
        <xdr:cNvSpPr/>
      </xdr:nvSpPr>
      <xdr:spPr>
        <a:xfrm>
          <a:off x="4584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115405</xdr:rowOff>
    </xdr:from>
    <xdr:ext cx="405111" cy="259045"/>
    <xdr:sp macro="" textlink="">
      <xdr:nvSpPr>
        <xdr:cNvPr id="174" name="【橋りょう・トンネル】&#10;有形固定資産減価償却率該当値テキスト"/>
        <xdr:cNvSpPr txBox="1"/>
      </xdr:nvSpPr>
      <xdr:spPr>
        <a:xfrm>
          <a:off x="46736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156573</xdr:rowOff>
    </xdr:from>
    <xdr:to>
      <xdr:col>20</xdr:col>
      <xdr:colOff>38100</xdr:colOff>
      <xdr:row>60</xdr:row>
      <xdr:rowOff>86723</xdr:rowOff>
    </xdr:to>
    <xdr:sp macro="" textlink="">
      <xdr:nvSpPr>
        <xdr:cNvPr id="175" name="楕円 174"/>
        <xdr:cNvSpPr/>
      </xdr:nvSpPr>
      <xdr:spPr>
        <a:xfrm>
          <a:off x="3746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xdr:rowOff>
    </xdr:from>
    <xdr:to>
      <xdr:col>24</xdr:col>
      <xdr:colOff>63500</xdr:colOff>
      <xdr:row>60</xdr:row>
      <xdr:rowOff>35923</xdr:rowOff>
    </xdr:to>
    <xdr:cxnSp macro="">
      <xdr:nvCxnSpPr>
        <xdr:cNvPr id="176" name="直線コネクタ 175"/>
        <xdr:cNvCxnSpPr/>
      </xdr:nvCxnSpPr>
      <xdr:spPr>
        <a:xfrm flipV="1">
          <a:off x="3797300" y="103033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xdr:rowOff>
    </xdr:from>
    <xdr:to>
      <xdr:col>15</xdr:col>
      <xdr:colOff>101600</xdr:colOff>
      <xdr:row>60</xdr:row>
      <xdr:rowOff>114481</xdr:rowOff>
    </xdr:to>
    <xdr:sp macro="" textlink="">
      <xdr:nvSpPr>
        <xdr:cNvPr id="177" name="楕円 176"/>
        <xdr:cNvSpPr/>
      </xdr:nvSpPr>
      <xdr:spPr>
        <a:xfrm>
          <a:off x="2857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35923</xdr:rowOff>
    </xdr:from>
    <xdr:to>
      <xdr:col>19</xdr:col>
      <xdr:colOff>177800</xdr:colOff>
      <xdr:row>60</xdr:row>
      <xdr:rowOff>63681</xdr:rowOff>
    </xdr:to>
    <xdr:cxnSp macro="">
      <xdr:nvCxnSpPr>
        <xdr:cNvPr id="178" name="直線コネクタ 177"/>
        <xdr:cNvCxnSpPr/>
      </xdr:nvCxnSpPr>
      <xdr:spPr>
        <a:xfrm flipV="1">
          <a:off x="2908300" y="103229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77850</xdr:rowOff>
    </xdr:from>
    <xdr:ext cx="405111" cy="259045"/>
    <xdr:sp macro="" textlink="">
      <xdr:nvSpPr>
        <xdr:cNvPr id="182" name="n_1mainValue【橋りょう・トンネル】&#10;有形固定資産減価償却率"/>
        <xdr:cNvSpPr txBox="1"/>
      </xdr:nvSpPr>
      <xdr:spPr>
        <a:xfrm>
          <a:off x="3582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105608</xdr:rowOff>
    </xdr:from>
    <xdr:ext cx="405111" cy="259045"/>
    <xdr:sp macro="" textlink="">
      <xdr:nvSpPr>
        <xdr:cNvPr id="183" name="n_2mainValue【橋りょう・トンネル】&#10;有形固定資産減価償却率"/>
        <xdr:cNvSpPr txBox="1"/>
      </xdr:nvSpPr>
      <xdr:spPr>
        <a:xfrm>
          <a:off x="2705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12"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24356</xdr:rowOff>
    </xdr:from>
    <xdr:to>
      <xdr:col>55</xdr:col>
      <xdr:colOff>50800</xdr:colOff>
      <xdr:row>64</xdr:row>
      <xdr:rowOff>125956</xdr:rowOff>
    </xdr:to>
    <xdr:sp macro="" textlink="">
      <xdr:nvSpPr>
        <xdr:cNvPr id="222" name="楕円 221"/>
        <xdr:cNvSpPr/>
      </xdr:nvSpPr>
      <xdr:spPr>
        <a:xfrm>
          <a:off x="10426700" y="109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110733</xdr:rowOff>
    </xdr:from>
    <xdr:ext cx="469744" cy="259045"/>
    <xdr:sp macro="" textlink="">
      <xdr:nvSpPr>
        <xdr:cNvPr id="223" name="【橋りょう・トンネル】&#10;一人当たり有形固定資産（償却資産）額該当値テキスト"/>
        <xdr:cNvSpPr txBox="1"/>
      </xdr:nvSpPr>
      <xdr:spPr>
        <a:xfrm>
          <a:off x="10515600" y="1091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24349</xdr:rowOff>
    </xdr:from>
    <xdr:to>
      <xdr:col>50</xdr:col>
      <xdr:colOff>165100</xdr:colOff>
      <xdr:row>64</xdr:row>
      <xdr:rowOff>125949</xdr:rowOff>
    </xdr:to>
    <xdr:sp macro="" textlink="">
      <xdr:nvSpPr>
        <xdr:cNvPr id="224" name="楕円 223"/>
        <xdr:cNvSpPr/>
      </xdr:nvSpPr>
      <xdr:spPr>
        <a:xfrm>
          <a:off x="9588500" y="1099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75149</xdr:rowOff>
    </xdr:from>
    <xdr:to>
      <xdr:col>55</xdr:col>
      <xdr:colOff>0</xdr:colOff>
      <xdr:row>64</xdr:row>
      <xdr:rowOff>75156</xdr:rowOff>
    </xdr:to>
    <xdr:cxnSp macro="">
      <xdr:nvCxnSpPr>
        <xdr:cNvPr id="225" name="直線コネクタ 224"/>
        <xdr:cNvCxnSpPr/>
      </xdr:nvCxnSpPr>
      <xdr:spPr>
        <a:xfrm>
          <a:off x="9639300" y="11047949"/>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24336</xdr:rowOff>
    </xdr:from>
    <xdr:to>
      <xdr:col>46</xdr:col>
      <xdr:colOff>38100</xdr:colOff>
      <xdr:row>64</xdr:row>
      <xdr:rowOff>125936</xdr:rowOff>
    </xdr:to>
    <xdr:sp macro="" textlink="">
      <xdr:nvSpPr>
        <xdr:cNvPr id="226" name="楕円 225"/>
        <xdr:cNvSpPr/>
      </xdr:nvSpPr>
      <xdr:spPr>
        <a:xfrm>
          <a:off x="8699500" y="1099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75136</xdr:rowOff>
    </xdr:from>
    <xdr:to>
      <xdr:col>50</xdr:col>
      <xdr:colOff>114300</xdr:colOff>
      <xdr:row>64</xdr:row>
      <xdr:rowOff>75149</xdr:rowOff>
    </xdr:to>
    <xdr:cxnSp macro="">
      <xdr:nvCxnSpPr>
        <xdr:cNvPr id="227" name="直線コネクタ 226"/>
        <xdr:cNvCxnSpPr/>
      </xdr:nvCxnSpPr>
      <xdr:spPr>
        <a:xfrm>
          <a:off x="8750300" y="11047936"/>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8"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9"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117076</xdr:rowOff>
    </xdr:from>
    <xdr:ext cx="469744" cy="259045"/>
    <xdr:sp macro="" textlink="">
      <xdr:nvSpPr>
        <xdr:cNvPr id="231" name="n_1mainValue【橋りょう・トンネル】&#10;一人当たり有形固定資産（償却資産）額"/>
        <xdr:cNvSpPr txBox="1"/>
      </xdr:nvSpPr>
      <xdr:spPr>
        <a:xfrm>
          <a:off x="9391728" y="1108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117063</xdr:rowOff>
    </xdr:from>
    <xdr:ext cx="469744" cy="259045"/>
    <xdr:sp macro="" textlink="">
      <xdr:nvSpPr>
        <xdr:cNvPr id="232" name="n_2mainValue【橋りょう・トンネル】&#10;一人当たり有形固定資産（償却資産）額"/>
        <xdr:cNvSpPr txBox="1"/>
      </xdr:nvSpPr>
      <xdr:spPr>
        <a:xfrm>
          <a:off x="8515428" y="1108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5" name="テキスト ボックス 2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6" name="直線コネクタ 2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7" name="テキスト ボックス 2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8" name="直線コネクタ 2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9" name="テキスト ボックス 2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0" name="直線コネクタ 2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1" name="テキスト ボックス 2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2" name="直線コネクタ 2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3" name="テキスト ボックス 2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4" name="直線コネクタ 2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5" name="テキスト ボックス 2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7" name="テキスト ボックス 2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289" name="直線コネクタ 288"/>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290"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291" name="直線コネクタ 29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29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293" name="直線コネクタ 29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294" name="【認定こども園・幼稚園・保育所】&#10;有形固定資産減価償却率平均値テキスト"/>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295" name="フローチャート: 判断 294"/>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296" name="フローチャート: 判断 29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297" name="フローチャート: 判断 296"/>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298" name="フローチャート: 判断 297"/>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109220</xdr:rowOff>
    </xdr:from>
    <xdr:to>
      <xdr:col>85</xdr:col>
      <xdr:colOff>177800</xdr:colOff>
      <xdr:row>41</xdr:row>
      <xdr:rowOff>39370</xdr:rowOff>
    </xdr:to>
    <xdr:sp macro="" textlink="">
      <xdr:nvSpPr>
        <xdr:cNvPr id="304" name="楕円 303"/>
        <xdr:cNvSpPr/>
      </xdr:nvSpPr>
      <xdr:spPr>
        <a:xfrm>
          <a:off x="16268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87647</xdr:rowOff>
    </xdr:from>
    <xdr:ext cx="405111" cy="259045"/>
    <xdr:sp macro="" textlink="">
      <xdr:nvSpPr>
        <xdr:cNvPr id="305" name="【認定こども園・幼稚園・保育所】&#10;有形固定資産減価償却率該当値テキスト"/>
        <xdr:cNvSpPr txBox="1"/>
      </xdr:nvSpPr>
      <xdr:spPr>
        <a:xfrm>
          <a:off x="16357600"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154940</xdr:rowOff>
    </xdr:from>
    <xdr:to>
      <xdr:col>81</xdr:col>
      <xdr:colOff>101600</xdr:colOff>
      <xdr:row>41</xdr:row>
      <xdr:rowOff>85090</xdr:rowOff>
    </xdr:to>
    <xdr:sp macro="" textlink="">
      <xdr:nvSpPr>
        <xdr:cNvPr id="306" name="楕円 305"/>
        <xdr:cNvSpPr/>
      </xdr:nvSpPr>
      <xdr:spPr>
        <a:xfrm>
          <a:off x="15430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160020</xdr:rowOff>
    </xdr:from>
    <xdr:to>
      <xdr:col>85</xdr:col>
      <xdr:colOff>127000</xdr:colOff>
      <xdr:row>41</xdr:row>
      <xdr:rowOff>34290</xdr:rowOff>
    </xdr:to>
    <xdr:cxnSp macro="">
      <xdr:nvCxnSpPr>
        <xdr:cNvPr id="307" name="直線コネクタ 306"/>
        <xdr:cNvCxnSpPr/>
      </xdr:nvCxnSpPr>
      <xdr:spPr>
        <a:xfrm flipV="1">
          <a:off x="15481300" y="7018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46355</xdr:rowOff>
    </xdr:from>
    <xdr:to>
      <xdr:col>76</xdr:col>
      <xdr:colOff>165100</xdr:colOff>
      <xdr:row>41</xdr:row>
      <xdr:rowOff>147955</xdr:rowOff>
    </xdr:to>
    <xdr:sp macro="" textlink="">
      <xdr:nvSpPr>
        <xdr:cNvPr id="308" name="楕円 307"/>
        <xdr:cNvSpPr/>
      </xdr:nvSpPr>
      <xdr:spPr>
        <a:xfrm>
          <a:off x="14541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34290</xdr:rowOff>
    </xdr:from>
    <xdr:to>
      <xdr:col>81</xdr:col>
      <xdr:colOff>50800</xdr:colOff>
      <xdr:row>41</xdr:row>
      <xdr:rowOff>97155</xdr:rowOff>
    </xdr:to>
    <xdr:cxnSp macro="">
      <xdr:nvCxnSpPr>
        <xdr:cNvPr id="309" name="直線コネクタ 308"/>
        <xdr:cNvCxnSpPr/>
      </xdr:nvCxnSpPr>
      <xdr:spPr>
        <a:xfrm flipV="1">
          <a:off x="14592300" y="70637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310" name="n_1aveValue【認定こども園・幼稚園・保育所】&#10;有形固定資産減価償却率"/>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311" name="n_2aveValue【認定こども園・幼稚園・保育所】&#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12"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76217</xdr:rowOff>
    </xdr:from>
    <xdr:ext cx="405111" cy="259045"/>
    <xdr:sp macro="" textlink="">
      <xdr:nvSpPr>
        <xdr:cNvPr id="313" name="n_1mainValue【認定こども園・幼稚園・保育所】&#10;有形固定資産減価償却率"/>
        <xdr:cNvSpPr txBox="1"/>
      </xdr:nvSpPr>
      <xdr:spPr>
        <a:xfrm>
          <a:off x="15266044"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139082</xdr:rowOff>
    </xdr:from>
    <xdr:ext cx="405111" cy="259045"/>
    <xdr:sp macro="" textlink="">
      <xdr:nvSpPr>
        <xdr:cNvPr id="314" name="n_2mainValue【認定こども園・幼稚園・保育所】&#10;有形固定資産減価償却率"/>
        <xdr:cNvSpPr txBox="1"/>
      </xdr:nvSpPr>
      <xdr:spPr>
        <a:xfrm>
          <a:off x="14389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5" name="直線コネクタ 3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26" name="テキスト ボックス 32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7" name="直線コネクタ 3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28" name="テキスト ボックス 32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9" name="直線コネクタ 3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30" name="テキスト ボックス 32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1" name="直線コネクタ 3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32" name="テキスト ボックス 33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3" name="直線コネクタ 3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34" name="テキスト ボックス 33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5" name="直線コネクタ 3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36" name="テキスト ボックス 33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340" name="直線コネクタ 339"/>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341"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342" name="直線コネクタ 341"/>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343"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344" name="直線コネクタ 343"/>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345"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346" name="フローチャート: 判断 345"/>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347" name="フローチャート: 判断 346"/>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348" name="フローチャート: 判断 347"/>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349" name="フローチャート: 判断 348"/>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131535</xdr:rowOff>
    </xdr:from>
    <xdr:to>
      <xdr:col>116</xdr:col>
      <xdr:colOff>114300</xdr:colOff>
      <xdr:row>42</xdr:row>
      <xdr:rowOff>61685</xdr:rowOff>
    </xdr:to>
    <xdr:sp macro="" textlink="">
      <xdr:nvSpPr>
        <xdr:cNvPr id="355" name="楕円 354"/>
        <xdr:cNvSpPr/>
      </xdr:nvSpPr>
      <xdr:spPr>
        <a:xfrm>
          <a:off x="221107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46462</xdr:rowOff>
    </xdr:from>
    <xdr:ext cx="469744" cy="259045"/>
    <xdr:sp macro="" textlink="">
      <xdr:nvSpPr>
        <xdr:cNvPr id="356" name="【認定こども園・幼稚園・保育所】&#10;一人当たり面積該当値テキスト"/>
        <xdr:cNvSpPr txBox="1"/>
      </xdr:nvSpPr>
      <xdr:spPr>
        <a:xfrm>
          <a:off x="22199600" y="707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128270</xdr:rowOff>
    </xdr:from>
    <xdr:to>
      <xdr:col>112</xdr:col>
      <xdr:colOff>38100</xdr:colOff>
      <xdr:row>42</xdr:row>
      <xdr:rowOff>58420</xdr:rowOff>
    </xdr:to>
    <xdr:sp macro="" textlink="">
      <xdr:nvSpPr>
        <xdr:cNvPr id="357" name="楕円 356"/>
        <xdr:cNvSpPr/>
      </xdr:nvSpPr>
      <xdr:spPr>
        <a:xfrm>
          <a:off x="2127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7620</xdr:rowOff>
    </xdr:from>
    <xdr:to>
      <xdr:col>116</xdr:col>
      <xdr:colOff>63500</xdr:colOff>
      <xdr:row>42</xdr:row>
      <xdr:rowOff>10885</xdr:rowOff>
    </xdr:to>
    <xdr:cxnSp macro="">
      <xdr:nvCxnSpPr>
        <xdr:cNvPr id="358" name="直線コネクタ 357"/>
        <xdr:cNvCxnSpPr/>
      </xdr:nvCxnSpPr>
      <xdr:spPr>
        <a:xfrm>
          <a:off x="21323300" y="72085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95613</xdr:rowOff>
    </xdr:from>
    <xdr:to>
      <xdr:col>107</xdr:col>
      <xdr:colOff>101600</xdr:colOff>
      <xdr:row>42</xdr:row>
      <xdr:rowOff>25763</xdr:rowOff>
    </xdr:to>
    <xdr:sp macro="" textlink="">
      <xdr:nvSpPr>
        <xdr:cNvPr id="359" name="楕円 358"/>
        <xdr:cNvSpPr/>
      </xdr:nvSpPr>
      <xdr:spPr>
        <a:xfrm>
          <a:off x="20383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146413</xdr:rowOff>
    </xdr:from>
    <xdr:to>
      <xdr:col>111</xdr:col>
      <xdr:colOff>177800</xdr:colOff>
      <xdr:row>42</xdr:row>
      <xdr:rowOff>7620</xdr:rowOff>
    </xdr:to>
    <xdr:cxnSp macro="">
      <xdr:nvCxnSpPr>
        <xdr:cNvPr id="360" name="直線コネクタ 359"/>
        <xdr:cNvCxnSpPr/>
      </xdr:nvCxnSpPr>
      <xdr:spPr>
        <a:xfrm>
          <a:off x="20434300" y="71758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361"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362"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363"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49547</xdr:rowOff>
    </xdr:from>
    <xdr:ext cx="469744" cy="259045"/>
    <xdr:sp macro="" textlink="">
      <xdr:nvSpPr>
        <xdr:cNvPr id="364" name="n_1mainValue【認定こども園・幼稚園・保育所】&#10;一人当たり面積"/>
        <xdr:cNvSpPr txBox="1"/>
      </xdr:nvSpPr>
      <xdr:spPr>
        <a:xfrm>
          <a:off x="21075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16890</xdr:rowOff>
    </xdr:from>
    <xdr:ext cx="469744" cy="259045"/>
    <xdr:sp macro="" textlink="">
      <xdr:nvSpPr>
        <xdr:cNvPr id="365" name="n_2mainValue【認定こども園・幼稚園・保育所】&#10;一人当たり面積"/>
        <xdr:cNvSpPr txBox="1"/>
      </xdr:nvSpPr>
      <xdr:spPr>
        <a:xfrm>
          <a:off x="20199427"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6" name="テキスト ボックス 3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7" name="直線コネクタ 37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78" name="テキスト ボックス 37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9" name="直線コネクタ 37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0" name="テキスト ボックス 37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1" name="直線コネクタ 38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82" name="テキスト ボックス 38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83" name="直線コネクタ 38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84" name="テキスト ボックス 38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388" name="直線コネクタ 38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38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390" name="直線コネクタ 38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39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392" name="直線コネクタ 39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393"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394" name="フローチャート: 判断 39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395" name="フローチャート: 判断 39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396" name="フローチャート: 判断 39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397" name="フローチャート: 判断 39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81788</xdr:rowOff>
    </xdr:from>
    <xdr:to>
      <xdr:col>85</xdr:col>
      <xdr:colOff>177800</xdr:colOff>
      <xdr:row>59</xdr:row>
      <xdr:rowOff>11938</xdr:rowOff>
    </xdr:to>
    <xdr:sp macro="" textlink="">
      <xdr:nvSpPr>
        <xdr:cNvPr id="403" name="楕円 402"/>
        <xdr:cNvSpPr/>
      </xdr:nvSpPr>
      <xdr:spPr>
        <a:xfrm>
          <a:off x="162687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104665</xdr:rowOff>
    </xdr:from>
    <xdr:ext cx="405111" cy="259045"/>
    <xdr:sp macro="" textlink="">
      <xdr:nvSpPr>
        <xdr:cNvPr id="404" name="【学校施設】&#10;有形固定資産減価償却率該当値テキスト"/>
        <xdr:cNvSpPr txBox="1"/>
      </xdr:nvSpPr>
      <xdr:spPr>
        <a:xfrm>
          <a:off x="16357600" y="987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111506</xdr:rowOff>
    </xdr:from>
    <xdr:to>
      <xdr:col>81</xdr:col>
      <xdr:colOff>101600</xdr:colOff>
      <xdr:row>59</xdr:row>
      <xdr:rowOff>41656</xdr:rowOff>
    </xdr:to>
    <xdr:sp macro="" textlink="">
      <xdr:nvSpPr>
        <xdr:cNvPr id="405" name="楕円 404"/>
        <xdr:cNvSpPr/>
      </xdr:nvSpPr>
      <xdr:spPr>
        <a:xfrm>
          <a:off x="15430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132588</xdr:rowOff>
    </xdr:from>
    <xdr:to>
      <xdr:col>85</xdr:col>
      <xdr:colOff>127000</xdr:colOff>
      <xdr:row>58</xdr:row>
      <xdr:rowOff>162306</xdr:rowOff>
    </xdr:to>
    <xdr:cxnSp macro="">
      <xdr:nvCxnSpPr>
        <xdr:cNvPr id="406" name="直線コネクタ 405"/>
        <xdr:cNvCxnSpPr/>
      </xdr:nvCxnSpPr>
      <xdr:spPr>
        <a:xfrm flipV="1">
          <a:off x="15481300" y="1007668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152654</xdr:rowOff>
    </xdr:from>
    <xdr:to>
      <xdr:col>76</xdr:col>
      <xdr:colOff>165100</xdr:colOff>
      <xdr:row>59</xdr:row>
      <xdr:rowOff>82804</xdr:rowOff>
    </xdr:to>
    <xdr:sp macro="" textlink="">
      <xdr:nvSpPr>
        <xdr:cNvPr id="407" name="楕円 406"/>
        <xdr:cNvSpPr/>
      </xdr:nvSpPr>
      <xdr:spPr>
        <a:xfrm>
          <a:off x="14541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162306</xdr:rowOff>
    </xdr:from>
    <xdr:to>
      <xdr:col>81</xdr:col>
      <xdr:colOff>50800</xdr:colOff>
      <xdr:row>59</xdr:row>
      <xdr:rowOff>32004</xdr:rowOff>
    </xdr:to>
    <xdr:cxnSp macro="">
      <xdr:nvCxnSpPr>
        <xdr:cNvPr id="408" name="直線コネクタ 407"/>
        <xdr:cNvCxnSpPr/>
      </xdr:nvCxnSpPr>
      <xdr:spPr>
        <a:xfrm flipV="1">
          <a:off x="14592300" y="101064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09"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410"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11"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58183</xdr:rowOff>
    </xdr:from>
    <xdr:ext cx="405111" cy="259045"/>
    <xdr:sp macro="" textlink="">
      <xdr:nvSpPr>
        <xdr:cNvPr id="412" name="n_1mainValue【学校施設】&#10;有形固定資産減価償却率"/>
        <xdr:cNvSpPr txBox="1"/>
      </xdr:nvSpPr>
      <xdr:spPr>
        <a:xfrm>
          <a:off x="152660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73931</xdr:rowOff>
    </xdr:from>
    <xdr:ext cx="405111" cy="259045"/>
    <xdr:sp macro="" textlink="">
      <xdr:nvSpPr>
        <xdr:cNvPr id="413" name="n_2mainValue【学校施設】&#10;有形固定資産減価償却率"/>
        <xdr:cNvSpPr txBox="1"/>
      </xdr:nvSpPr>
      <xdr:spPr>
        <a:xfrm>
          <a:off x="143897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2" name="テキスト ボックス 4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3" name="直線コネクタ 4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437" name="直線コネクタ 436"/>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438"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439" name="直線コネクタ 438"/>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440"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441" name="直線コネクタ 440"/>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442" name="【学校施設】&#10;一人当たり面積平均値テキスト"/>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443" name="フローチャート: 判断 442"/>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444" name="フローチャート: 判断 443"/>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445" name="フローチャート: 判断 444"/>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446" name="フローチャート: 判断 445"/>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7" name="テキスト ボックス 4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8" name="テキスト ボックス 4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9" name="テキスト ボックス 4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0" name="テキスト ボックス 4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1" name="テキスト ボックス 4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71882</xdr:rowOff>
    </xdr:from>
    <xdr:to>
      <xdr:col>116</xdr:col>
      <xdr:colOff>114300</xdr:colOff>
      <xdr:row>63</xdr:row>
      <xdr:rowOff>2032</xdr:rowOff>
    </xdr:to>
    <xdr:sp macro="" textlink="">
      <xdr:nvSpPr>
        <xdr:cNvPr id="452" name="楕円 451"/>
        <xdr:cNvSpPr/>
      </xdr:nvSpPr>
      <xdr:spPr>
        <a:xfrm>
          <a:off x="22110700" y="107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50309</xdr:rowOff>
    </xdr:from>
    <xdr:ext cx="469744" cy="259045"/>
    <xdr:sp macro="" textlink="">
      <xdr:nvSpPr>
        <xdr:cNvPr id="453" name="【学校施設】&#10;一人当たり面積該当値テキスト"/>
        <xdr:cNvSpPr txBox="1"/>
      </xdr:nvSpPr>
      <xdr:spPr>
        <a:xfrm>
          <a:off x="22199600" y="106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69596</xdr:rowOff>
    </xdr:from>
    <xdr:to>
      <xdr:col>112</xdr:col>
      <xdr:colOff>38100</xdr:colOff>
      <xdr:row>62</xdr:row>
      <xdr:rowOff>171196</xdr:rowOff>
    </xdr:to>
    <xdr:sp macro="" textlink="">
      <xdr:nvSpPr>
        <xdr:cNvPr id="454" name="楕円 453"/>
        <xdr:cNvSpPr/>
      </xdr:nvSpPr>
      <xdr:spPr>
        <a:xfrm>
          <a:off x="21272500" y="106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120396</xdr:rowOff>
    </xdr:from>
    <xdr:to>
      <xdr:col>116</xdr:col>
      <xdr:colOff>63500</xdr:colOff>
      <xdr:row>62</xdr:row>
      <xdr:rowOff>122682</xdr:rowOff>
    </xdr:to>
    <xdr:cxnSp macro="">
      <xdr:nvCxnSpPr>
        <xdr:cNvPr id="455" name="直線コネクタ 454"/>
        <xdr:cNvCxnSpPr/>
      </xdr:nvCxnSpPr>
      <xdr:spPr>
        <a:xfrm>
          <a:off x="21323300" y="107502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65786</xdr:rowOff>
    </xdr:from>
    <xdr:to>
      <xdr:col>107</xdr:col>
      <xdr:colOff>101600</xdr:colOff>
      <xdr:row>62</xdr:row>
      <xdr:rowOff>167386</xdr:rowOff>
    </xdr:to>
    <xdr:sp macro="" textlink="">
      <xdr:nvSpPr>
        <xdr:cNvPr id="456" name="楕円 455"/>
        <xdr:cNvSpPr/>
      </xdr:nvSpPr>
      <xdr:spPr>
        <a:xfrm>
          <a:off x="20383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116586</xdr:rowOff>
    </xdr:from>
    <xdr:to>
      <xdr:col>111</xdr:col>
      <xdr:colOff>177800</xdr:colOff>
      <xdr:row>62</xdr:row>
      <xdr:rowOff>120396</xdr:rowOff>
    </xdr:to>
    <xdr:cxnSp macro="">
      <xdr:nvCxnSpPr>
        <xdr:cNvPr id="457" name="直線コネクタ 456"/>
        <xdr:cNvCxnSpPr/>
      </xdr:nvCxnSpPr>
      <xdr:spPr>
        <a:xfrm>
          <a:off x="20434300" y="1074648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458"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459"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460"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162323</xdr:rowOff>
    </xdr:from>
    <xdr:ext cx="469744" cy="259045"/>
    <xdr:sp macro="" textlink="">
      <xdr:nvSpPr>
        <xdr:cNvPr id="461" name="n_1mainValue【学校施設】&#10;一人当たり面積"/>
        <xdr:cNvSpPr txBox="1"/>
      </xdr:nvSpPr>
      <xdr:spPr>
        <a:xfrm>
          <a:off x="210757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158513</xdr:rowOff>
    </xdr:from>
    <xdr:ext cx="469744" cy="259045"/>
    <xdr:sp macro="" textlink="">
      <xdr:nvSpPr>
        <xdr:cNvPr id="462" name="n_2mainValue【学校施設】&#10;一人当たり面積"/>
        <xdr:cNvSpPr txBox="1"/>
      </xdr:nvSpPr>
      <xdr:spPr>
        <a:xfrm>
          <a:off x="201994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3" name="テキスト ボックス 4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4" name="直線コネクタ 4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5" name="テキスト ボックス 4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6" name="直線コネクタ 4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7" name="テキスト ボックス 4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8" name="直線コネクタ 4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9" name="テキスト ボックス 4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0" name="直線コネクタ 4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1" name="テキスト ボックス 4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2" name="直線コネクタ 4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3" name="テキスト ボックス 4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87" name="直線コネクタ 486"/>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88"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89" name="直線コネクタ 488"/>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1" name="直線コネクタ 49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492" name="【児童館】&#10;有形固定資産減価償却率平均値テキスト"/>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493" name="フローチャート: 判断 492"/>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494" name="フローチャート: 判断 493"/>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495" name="フローチャート: 判断 494"/>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496" name="フローチャート: 判断 495"/>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52070</xdr:rowOff>
    </xdr:from>
    <xdr:to>
      <xdr:col>85</xdr:col>
      <xdr:colOff>177800</xdr:colOff>
      <xdr:row>86</xdr:row>
      <xdr:rowOff>153670</xdr:rowOff>
    </xdr:to>
    <xdr:sp macro="" textlink="">
      <xdr:nvSpPr>
        <xdr:cNvPr id="502" name="楕円 501"/>
        <xdr:cNvSpPr/>
      </xdr:nvSpPr>
      <xdr:spPr>
        <a:xfrm>
          <a:off x="16268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138447</xdr:rowOff>
    </xdr:from>
    <xdr:ext cx="405111" cy="259045"/>
    <xdr:sp macro="" textlink="">
      <xdr:nvSpPr>
        <xdr:cNvPr id="503" name="【児童館】&#10;有形固定資産減価償却率該当値テキスト"/>
        <xdr:cNvSpPr txBox="1"/>
      </xdr:nvSpPr>
      <xdr:spPr>
        <a:xfrm>
          <a:off x="16357600" y="1471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97789</xdr:rowOff>
    </xdr:from>
    <xdr:to>
      <xdr:col>81</xdr:col>
      <xdr:colOff>101600</xdr:colOff>
      <xdr:row>85</xdr:row>
      <xdr:rowOff>27939</xdr:rowOff>
    </xdr:to>
    <xdr:sp macro="" textlink="">
      <xdr:nvSpPr>
        <xdr:cNvPr id="504" name="楕円 503"/>
        <xdr:cNvSpPr/>
      </xdr:nvSpPr>
      <xdr:spPr>
        <a:xfrm>
          <a:off x="15430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148589</xdr:rowOff>
    </xdr:from>
    <xdr:to>
      <xdr:col>85</xdr:col>
      <xdr:colOff>127000</xdr:colOff>
      <xdr:row>86</xdr:row>
      <xdr:rowOff>102870</xdr:rowOff>
    </xdr:to>
    <xdr:cxnSp macro="">
      <xdr:nvCxnSpPr>
        <xdr:cNvPr id="505" name="直線コネクタ 504"/>
        <xdr:cNvCxnSpPr/>
      </xdr:nvCxnSpPr>
      <xdr:spPr>
        <a:xfrm>
          <a:off x="15481300" y="14550389"/>
          <a:ext cx="8382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147320</xdr:rowOff>
    </xdr:from>
    <xdr:to>
      <xdr:col>76</xdr:col>
      <xdr:colOff>165100</xdr:colOff>
      <xdr:row>85</xdr:row>
      <xdr:rowOff>77470</xdr:rowOff>
    </xdr:to>
    <xdr:sp macro="" textlink="">
      <xdr:nvSpPr>
        <xdr:cNvPr id="506" name="楕円 505"/>
        <xdr:cNvSpPr/>
      </xdr:nvSpPr>
      <xdr:spPr>
        <a:xfrm>
          <a:off x="1454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148589</xdr:rowOff>
    </xdr:from>
    <xdr:to>
      <xdr:col>81</xdr:col>
      <xdr:colOff>50800</xdr:colOff>
      <xdr:row>85</xdr:row>
      <xdr:rowOff>26670</xdr:rowOff>
    </xdr:to>
    <xdr:cxnSp macro="">
      <xdr:nvCxnSpPr>
        <xdr:cNvPr id="507" name="直線コネクタ 506"/>
        <xdr:cNvCxnSpPr/>
      </xdr:nvCxnSpPr>
      <xdr:spPr>
        <a:xfrm flipV="1">
          <a:off x="14592300" y="145503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508" name="n_1aveValue【児童館】&#10;有形固定資産減価償却率"/>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509"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510"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19066</xdr:rowOff>
    </xdr:from>
    <xdr:ext cx="405111" cy="259045"/>
    <xdr:sp macro="" textlink="">
      <xdr:nvSpPr>
        <xdr:cNvPr id="511" name="n_1mainValue【児童館】&#10;有形固定資産減価償却率"/>
        <xdr:cNvSpPr txBox="1"/>
      </xdr:nvSpPr>
      <xdr:spPr>
        <a:xfrm>
          <a:off x="152660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512" name="n_2mainValue【児童館】&#10;有形固定資産減価償却率"/>
        <xdr:cNvSpPr txBox="1"/>
      </xdr:nvSpPr>
      <xdr:spPr>
        <a:xfrm>
          <a:off x="14389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3" name="直線コネクタ 5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4" name="テキスト ボックス 5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5" name="直線コネクタ 5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6" name="テキスト ボックス 5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7" name="直線コネクタ 5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8" name="テキスト ボックス 5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9" name="直線コネクタ 5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0" name="テキスト ボックス 5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534" name="直線コネクタ 533"/>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3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36" name="直線コネクタ 53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537"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538" name="直線コネクタ 53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539"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540" name="フローチャート: 判断 53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541" name="フローチャート: 判断 540"/>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42" name="フローチャート: 判断 54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543" name="フローチャート: 判断 542"/>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49" name="楕円 548"/>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550" name="【児童館】&#10;一人当たり面積該当値テキスト"/>
        <xdr:cNvSpPr txBox="1"/>
      </xdr:nvSpPr>
      <xdr:spPr>
        <a:xfrm>
          <a:off x="22199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551" name="楕円 550"/>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552" name="直線コネクタ 551"/>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553" name="楕円 552"/>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554" name="直線コネクタ 553"/>
        <xdr:cNvCxnSpPr/>
      </xdr:nvCxnSpPr>
      <xdr:spPr>
        <a:xfrm>
          <a:off x="20434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555"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556"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557"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558" name="n_1main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559" name="n_2mainValue【児童館】&#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0" name="テキスト ボックス 5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1" name="直線コネクタ 5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2" name="テキスト ボックス 5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3" name="直線コネクタ 5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4" name="テキスト ボックス 5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5" name="直線コネクタ 5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6" name="テキスト ボックス 5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7" name="直線コネクタ 5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8" name="テキスト ボックス 5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9" name="直線コネクタ 5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0" name="テキスト ボックス 5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584" name="直線コネクタ 583"/>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85"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86" name="直線コネクタ 585"/>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87"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88" name="直線コネクタ 587"/>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589" name="【公民館】&#10;有形固定資産減価償却率平均値テキスト"/>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590" name="フローチャート: 判断 589"/>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591" name="フローチャート: 判断 59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92" name="フローチャート: 判断 59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593" name="フローチャート: 判断 592"/>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84455</xdr:rowOff>
    </xdr:from>
    <xdr:to>
      <xdr:col>85</xdr:col>
      <xdr:colOff>177800</xdr:colOff>
      <xdr:row>106</xdr:row>
      <xdr:rowOff>14605</xdr:rowOff>
    </xdr:to>
    <xdr:sp macro="" textlink="">
      <xdr:nvSpPr>
        <xdr:cNvPr id="599" name="楕円 598"/>
        <xdr:cNvSpPr/>
      </xdr:nvSpPr>
      <xdr:spPr>
        <a:xfrm>
          <a:off x="16268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62882</xdr:rowOff>
    </xdr:from>
    <xdr:ext cx="405111" cy="259045"/>
    <xdr:sp macro="" textlink="">
      <xdr:nvSpPr>
        <xdr:cNvPr id="600" name="【公民館】&#10;有形固定資産減価償却率該当値テキスト"/>
        <xdr:cNvSpPr txBox="1"/>
      </xdr:nvSpPr>
      <xdr:spPr>
        <a:xfrm>
          <a:off x="16357600"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158750</xdr:rowOff>
    </xdr:from>
    <xdr:to>
      <xdr:col>81</xdr:col>
      <xdr:colOff>101600</xdr:colOff>
      <xdr:row>105</xdr:row>
      <xdr:rowOff>88900</xdr:rowOff>
    </xdr:to>
    <xdr:sp macro="" textlink="">
      <xdr:nvSpPr>
        <xdr:cNvPr id="601" name="楕円 600"/>
        <xdr:cNvSpPr/>
      </xdr:nvSpPr>
      <xdr:spPr>
        <a:xfrm>
          <a:off x="15430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38100</xdr:rowOff>
    </xdr:from>
    <xdr:to>
      <xdr:col>85</xdr:col>
      <xdr:colOff>127000</xdr:colOff>
      <xdr:row>105</xdr:row>
      <xdr:rowOff>135255</xdr:rowOff>
    </xdr:to>
    <xdr:cxnSp macro="">
      <xdr:nvCxnSpPr>
        <xdr:cNvPr id="602" name="直線コネクタ 601"/>
        <xdr:cNvCxnSpPr/>
      </xdr:nvCxnSpPr>
      <xdr:spPr>
        <a:xfrm>
          <a:off x="15481300" y="1804035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603" name="楕円 602"/>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38100</xdr:rowOff>
    </xdr:from>
    <xdr:to>
      <xdr:col>81</xdr:col>
      <xdr:colOff>50800</xdr:colOff>
      <xdr:row>105</xdr:row>
      <xdr:rowOff>87630</xdr:rowOff>
    </xdr:to>
    <xdr:cxnSp macro="">
      <xdr:nvCxnSpPr>
        <xdr:cNvPr id="604" name="直線コネクタ 603"/>
        <xdr:cNvCxnSpPr/>
      </xdr:nvCxnSpPr>
      <xdr:spPr>
        <a:xfrm flipV="1">
          <a:off x="14592300" y="180403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05"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06"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07"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80027</xdr:rowOff>
    </xdr:from>
    <xdr:ext cx="405111" cy="259045"/>
    <xdr:sp macro="" textlink="">
      <xdr:nvSpPr>
        <xdr:cNvPr id="608" name="n_1mainValue【公民館】&#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609" name="n_2mainValue【公民館】&#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0" name="直線コネクタ 6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1" name="テキスト ボックス 6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2" name="直線コネクタ 6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3" name="テキスト ボックス 6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4" name="直線コネクタ 6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5" name="テキスト ボックス 6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6" name="直線コネクタ 6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7" name="テキスト ボックス 6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31" name="直線コネクタ 63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3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33" name="直線コネクタ 63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3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35" name="直線コネクタ 63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636"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37" name="フローチャート: 判断 63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38" name="フローチャート: 判断 63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39" name="フローチャート: 判断 63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640" name="フローチャート: 判断 63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43687</xdr:rowOff>
    </xdr:from>
    <xdr:to>
      <xdr:col>116</xdr:col>
      <xdr:colOff>114300</xdr:colOff>
      <xdr:row>107</xdr:row>
      <xdr:rowOff>145287</xdr:rowOff>
    </xdr:to>
    <xdr:sp macro="" textlink="">
      <xdr:nvSpPr>
        <xdr:cNvPr id="646" name="楕円 645"/>
        <xdr:cNvSpPr/>
      </xdr:nvSpPr>
      <xdr:spPr>
        <a:xfrm>
          <a:off x="221107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22114</xdr:rowOff>
    </xdr:from>
    <xdr:ext cx="469744" cy="259045"/>
    <xdr:sp macro="" textlink="">
      <xdr:nvSpPr>
        <xdr:cNvPr id="647" name="【公民館】&#10;一人当たり面積該当値テキスト"/>
        <xdr:cNvSpPr txBox="1"/>
      </xdr:nvSpPr>
      <xdr:spPr>
        <a:xfrm>
          <a:off x="22199600"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648" name="楕円 647"/>
        <xdr:cNvSpPr/>
      </xdr:nvSpPr>
      <xdr:spPr>
        <a:xfrm>
          <a:off x="21272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94487</xdr:rowOff>
    </xdr:to>
    <xdr:cxnSp macro="">
      <xdr:nvCxnSpPr>
        <xdr:cNvPr id="649" name="直線コネクタ 648"/>
        <xdr:cNvCxnSpPr/>
      </xdr:nvCxnSpPr>
      <xdr:spPr>
        <a:xfrm>
          <a:off x="21323300" y="184373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39115</xdr:rowOff>
    </xdr:from>
    <xdr:to>
      <xdr:col>107</xdr:col>
      <xdr:colOff>101600</xdr:colOff>
      <xdr:row>107</xdr:row>
      <xdr:rowOff>140715</xdr:rowOff>
    </xdr:to>
    <xdr:sp macro="" textlink="">
      <xdr:nvSpPr>
        <xdr:cNvPr id="650" name="楕円 649"/>
        <xdr:cNvSpPr/>
      </xdr:nvSpPr>
      <xdr:spPr>
        <a:xfrm>
          <a:off x="20383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89915</xdr:rowOff>
    </xdr:from>
    <xdr:to>
      <xdr:col>111</xdr:col>
      <xdr:colOff>177800</xdr:colOff>
      <xdr:row>107</xdr:row>
      <xdr:rowOff>92202</xdr:rowOff>
    </xdr:to>
    <xdr:cxnSp macro="">
      <xdr:nvCxnSpPr>
        <xdr:cNvPr id="651" name="直線コネクタ 650"/>
        <xdr:cNvCxnSpPr/>
      </xdr:nvCxnSpPr>
      <xdr:spPr>
        <a:xfrm>
          <a:off x="20434300" y="1843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652"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53"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654"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655" name="n_1mainValue【公民館】&#10;一人当たり面積"/>
        <xdr:cNvSpPr txBox="1"/>
      </xdr:nvSpPr>
      <xdr:spPr>
        <a:xfrm>
          <a:off x="21075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131842</xdr:rowOff>
    </xdr:from>
    <xdr:ext cx="469744" cy="259045"/>
    <xdr:sp macro="" textlink="">
      <xdr:nvSpPr>
        <xdr:cNvPr id="656" name="n_2mainValue【公民館】&#10;一人当たり面積"/>
        <xdr:cNvSpPr txBox="1"/>
      </xdr:nvSpPr>
      <xdr:spPr>
        <a:xfrm>
          <a:off x="20199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類似団体と比較して有形固定資産減価償却率が高くなっている施設は、学校施設、図書館、体育館・プール、一般廃棄物処理施設、庁舎であり、低くなっている施設は、児童館、公民館、福祉施設、保健センター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年度に公共施設の個別施設計画と位置づけた狛江市公共施設整備計画を策定したところであり、同計画に基づき小・中学校の大規模改修を行うなど老朽化対策に取り組んでいくこととしている。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児童館の有形固定資産減価償却率については、児童館を新設したため、低くなっている。公民館、福祉施設・保健センターの有形固定資産減価償却率については、大規模改修を行ったため、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東京都狛江市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82,481
81,169
6.39
29,696,799
28,542,576
1,043,193
15,570,542
19,502,833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85816</xdr:rowOff>
    </xdr:from>
    <xdr:to>
      <xdr:col>24</xdr:col>
      <xdr:colOff>114300</xdr:colOff>
      <xdr:row>35</xdr:row>
      <xdr:rowOff>15966</xdr:rowOff>
    </xdr:to>
    <xdr:sp macro="" textlink="">
      <xdr:nvSpPr>
        <xdr:cNvPr id="72" name="楕円 71"/>
        <xdr:cNvSpPr/>
      </xdr:nvSpPr>
      <xdr:spPr>
        <a:xfrm>
          <a:off x="45847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108693</xdr:rowOff>
    </xdr:from>
    <xdr:ext cx="405111" cy="259045"/>
    <xdr:sp macro="" textlink="">
      <xdr:nvSpPr>
        <xdr:cNvPr id="73" name="【図書館】&#10;有形固定資産減価償却率該当値テキスト"/>
        <xdr:cNvSpPr txBox="1"/>
      </xdr:nvSpPr>
      <xdr:spPr>
        <a:xfrm>
          <a:off x="4673600" y="57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118473</xdr:rowOff>
    </xdr:from>
    <xdr:to>
      <xdr:col>20</xdr:col>
      <xdr:colOff>38100</xdr:colOff>
      <xdr:row>35</xdr:row>
      <xdr:rowOff>48623</xdr:rowOff>
    </xdr:to>
    <xdr:sp macro="" textlink="">
      <xdr:nvSpPr>
        <xdr:cNvPr id="74" name="楕円 73"/>
        <xdr:cNvSpPr/>
      </xdr:nvSpPr>
      <xdr:spPr>
        <a:xfrm>
          <a:off x="3746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136616</xdr:rowOff>
    </xdr:from>
    <xdr:to>
      <xdr:col>24</xdr:col>
      <xdr:colOff>63500</xdr:colOff>
      <xdr:row>34</xdr:row>
      <xdr:rowOff>169273</xdr:rowOff>
    </xdr:to>
    <xdr:cxnSp macro="">
      <xdr:nvCxnSpPr>
        <xdr:cNvPr id="75" name="直線コネクタ 74"/>
        <xdr:cNvCxnSpPr/>
      </xdr:nvCxnSpPr>
      <xdr:spPr>
        <a:xfrm flipV="1">
          <a:off x="3797300" y="59659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151130</xdr:rowOff>
    </xdr:from>
    <xdr:to>
      <xdr:col>15</xdr:col>
      <xdr:colOff>101600</xdr:colOff>
      <xdr:row>35</xdr:row>
      <xdr:rowOff>81280</xdr:rowOff>
    </xdr:to>
    <xdr:sp macro="" textlink="">
      <xdr:nvSpPr>
        <xdr:cNvPr id="76" name="楕円 75"/>
        <xdr:cNvSpPr/>
      </xdr:nvSpPr>
      <xdr:spPr>
        <a:xfrm>
          <a:off x="2857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169273</xdr:rowOff>
    </xdr:from>
    <xdr:to>
      <xdr:col>19</xdr:col>
      <xdr:colOff>177800</xdr:colOff>
      <xdr:row>35</xdr:row>
      <xdr:rowOff>30480</xdr:rowOff>
    </xdr:to>
    <xdr:cxnSp macro="">
      <xdr:nvCxnSpPr>
        <xdr:cNvPr id="77" name="直線コネクタ 76"/>
        <xdr:cNvCxnSpPr/>
      </xdr:nvCxnSpPr>
      <xdr:spPr>
        <a:xfrm flipV="1">
          <a:off x="2908300" y="59985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78"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9"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65150</xdr:rowOff>
    </xdr:from>
    <xdr:ext cx="405111" cy="259045"/>
    <xdr:sp macro="" textlink="">
      <xdr:nvSpPr>
        <xdr:cNvPr id="81" name="n_1mainValue【図書館】&#10;有形固定資産減価償却率"/>
        <xdr:cNvSpPr txBox="1"/>
      </xdr:nvSpPr>
      <xdr:spPr>
        <a:xfrm>
          <a:off x="3582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97807</xdr:rowOff>
    </xdr:from>
    <xdr:ext cx="405111" cy="259045"/>
    <xdr:sp macro="" textlink="">
      <xdr:nvSpPr>
        <xdr:cNvPr id="82" name="n_2mainValue【図書館】&#10;有形固定資産減価償却率"/>
        <xdr:cNvSpPr txBox="1"/>
      </xdr:nvSpPr>
      <xdr:spPr>
        <a:xfrm>
          <a:off x="2705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1"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1" name="楕円 120"/>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22"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23" name="楕円 122"/>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24" name="直線コネクタ 123"/>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5" name="楕円 124"/>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26" name="直線コネクタ 125"/>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27"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8"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30"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31"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xdr:rowOff>
    </xdr:from>
    <xdr:to>
      <xdr:col>24</xdr:col>
      <xdr:colOff>114300</xdr:colOff>
      <xdr:row>59</xdr:row>
      <xdr:rowOff>113665</xdr:rowOff>
    </xdr:to>
    <xdr:sp macro="" textlink="">
      <xdr:nvSpPr>
        <xdr:cNvPr id="171" name="楕円 170"/>
        <xdr:cNvSpPr/>
      </xdr:nvSpPr>
      <xdr:spPr>
        <a:xfrm>
          <a:off x="4584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34942</xdr:rowOff>
    </xdr:from>
    <xdr:ext cx="405111" cy="259045"/>
    <xdr:sp macro="" textlink="">
      <xdr:nvSpPr>
        <xdr:cNvPr id="172" name="【体育館・プール】&#10;有形固定資産減価償却率該当値テキスト"/>
        <xdr:cNvSpPr txBox="1"/>
      </xdr:nvSpPr>
      <xdr:spPr>
        <a:xfrm>
          <a:off x="4673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53975</xdr:rowOff>
    </xdr:from>
    <xdr:to>
      <xdr:col>20</xdr:col>
      <xdr:colOff>38100</xdr:colOff>
      <xdr:row>59</xdr:row>
      <xdr:rowOff>155575</xdr:rowOff>
    </xdr:to>
    <xdr:sp macro="" textlink="">
      <xdr:nvSpPr>
        <xdr:cNvPr id="173" name="楕円 172"/>
        <xdr:cNvSpPr/>
      </xdr:nvSpPr>
      <xdr:spPr>
        <a:xfrm>
          <a:off x="3746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104775</xdr:rowOff>
    </xdr:to>
    <xdr:cxnSp macro="">
      <xdr:nvCxnSpPr>
        <xdr:cNvPr id="174" name="直線コネクタ 173"/>
        <xdr:cNvCxnSpPr/>
      </xdr:nvCxnSpPr>
      <xdr:spPr>
        <a:xfrm flipV="1">
          <a:off x="3797300" y="101784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95885</xdr:rowOff>
    </xdr:from>
    <xdr:to>
      <xdr:col>15</xdr:col>
      <xdr:colOff>101600</xdr:colOff>
      <xdr:row>60</xdr:row>
      <xdr:rowOff>26035</xdr:rowOff>
    </xdr:to>
    <xdr:sp macro="" textlink="">
      <xdr:nvSpPr>
        <xdr:cNvPr id="175" name="楕円 174"/>
        <xdr:cNvSpPr/>
      </xdr:nvSpPr>
      <xdr:spPr>
        <a:xfrm>
          <a:off x="2857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146685</xdr:rowOff>
    </xdr:to>
    <xdr:cxnSp macro="">
      <xdr:nvCxnSpPr>
        <xdr:cNvPr id="176" name="直線コネクタ 175"/>
        <xdr:cNvCxnSpPr/>
      </xdr:nvCxnSpPr>
      <xdr:spPr>
        <a:xfrm flipV="1">
          <a:off x="2908300" y="102203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652</xdr:rowOff>
    </xdr:from>
    <xdr:ext cx="405111" cy="259045"/>
    <xdr:sp macro="" textlink="">
      <xdr:nvSpPr>
        <xdr:cNvPr id="180" name="n_1mainValue【体育館・プール】&#10;有形固定資産減価償却率"/>
        <xdr:cNvSpPr txBox="1"/>
      </xdr:nvSpPr>
      <xdr:spPr>
        <a:xfrm>
          <a:off x="3582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81" name="n_2mainValue【体育館・プール】&#10;有形固定資産減価償却率"/>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08"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79502</xdr:rowOff>
    </xdr:from>
    <xdr:to>
      <xdr:col>55</xdr:col>
      <xdr:colOff>50800</xdr:colOff>
      <xdr:row>63</xdr:row>
      <xdr:rowOff>9652</xdr:rowOff>
    </xdr:to>
    <xdr:sp macro="" textlink="">
      <xdr:nvSpPr>
        <xdr:cNvPr id="218" name="楕円 217"/>
        <xdr:cNvSpPr/>
      </xdr:nvSpPr>
      <xdr:spPr>
        <a:xfrm>
          <a:off x="104267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57929</xdr:rowOff>
    </xdr:from>
    <xdr:ext cx="469744" cy="259045"/>
    <xdr:sp macro="" textlink="">
      <xdr:nvSpPr>
        <xdr:cNvPr id="219" name="【体育館・プール】&#10;一人当たり面積該当値テキスト"/>
        <xdr:cNvSpPr txBox="1"/>
      </xdr:nvSpPr>
      <xdr:spPr>
        <a:xfrm>
          <a:off x="10515600"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20" name="楕円 219"/>
        <xdr:cNvSpPr/>
      </xdr:nvSpPr>
      <xdr:spPr>
        <a:xfrm>
          <a:off x="958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130302</xdr:rowOff>
    </xdr:from>
    <xdr:to>
      <xdr:col>55</xdr:col>
      <xdr:colOff>0</xdr:colOff>
      <xdr:row>62</xdr:row>
      <xdr:rowOff>148590</xdr:rowOff>
    </xdr:to>
    <xdr:cxnSp macro="">
      <xdr:nvCxnSpPr>
        <xdr:cNvPr id="221" name="直線コネクタ 220"/>
        <xdr:cNvCxnSpPr/>
      </xdr:nvCxnSpPr>
      <xdr:spPr>
        <a:xfrm flipV="1">
          <a:off x="9639300" y="1076020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106934</xdr:rowOff>
    </xdr:from>
    <xdr:to>
      <xdr:col>46</xdr:col>
      <xdr:colOff>38100</xdr:colOff>
      <xdr:row>63</xdr:row>
      <xdr:rowOff>37084</xdr:rowOff>
    </xdr:to>
    <xdr:sp macro="" textlink="">
      <xdr:nvSpPr>
        <xdr:cNvPr id="222" name="楕円 221"/>
        <xdr:cNvSpPr/>
      </xdr:nvSpPr>
      <xdr:spPr>
        <a:xfrm>
          <a:off x="8699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157734</xdr:rowOff>
    </xdr:to>
    <xdr:cxnSp macro="">
      <xdr:nvCxnSpPr>
        <xdr:cNvPr id="223" name="直線コネクタ 222"/>
        <xdr:cNvCxnSpPr/>
      </xdr:nvCxnSpPr>
      <xdr:spPr>
        <a:xfrm flipV="1">
          <a:off x="8750300" y="107784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24"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25"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19067</xdr:rowOff>
    </xdr:from>
    <xdr:ext cx="469744" cy="259045"/>
    <xdr:sp macro="" textlink="">
      <xdr:nvSpPr>
        <xdr:cNvPr id="227" name="n_1mainValue【体育館・プール】&#10;一人当たり面積"/>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28211</xdr:rowOff>
    </xdr:from>
    <xdr:ext cx="469744" cy="259045"/>
    <xdr:sp macro="" textlink="">
      <xdr:nvSpPr>
        <xdr:cNvPr id="228" name="n_2mainValue【体育館・プール】&#10;一人当たり面積"/>
        <xdr:cNvSpPr txBox="1"/>
      </xdr:nvSpPr>
      <xdr:spPr>
        <a:xfrm>
          <a:off x="8515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58" name="【福祉施設】&#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97789</xdr:rowOff>
    </xdr:from>
    <xdr:to>
      <xdr:col>24</xdr:col>
      <xdr:colOff>114300</xdr:colOff>
      <xdr:row>87</xdr:row>
      <xdr:rowOff>27939</xdr:rowOff>
    </xdr:to>
    <xdr:sp macro="" textlink="">
      <xdr:nvSpPr>
        <xdr:cNvPr id="268" name="楕円 267"/>
        <xdr:cNvSpPr/>
      </xdr:nvSpPr>
      <xdr:spPr>
        <a:xfrm>
          <a:off x="4584700" y="148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12716</xdr:rowOff>
    </xdr:from>
    <xdr:ext cx="405111" cy="259045"/>
    <xdr:sp macro="" textlink="">
      <xdr:nvSpPr>
        <xdr:cNvPr id="269" name="【福祉施設】&#10;有形固定資産減価償却率該当値テキスト"/>
        <xdr:cNvSpPr txBox="1"/>
      </xdr:nvSpPr>
      <xdr:spPr>
        <a:xfrm>
          <a:off x="4673600" y="1475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154939</xdr:rowOff>
    </xdr:from>
    <xdr:to>
      <xdr:col>20</xdr:col>
      <xdr:colOff>38100</xdr:colOff>
      <xdr:row>87</xdr:row>
      <xdr:rowOff>85089</xdr:rowOff>
    </xdr:to>
    <xdr:sp macro="" textlink="">
      <xdr:nvSpPr>
        <xdr:cNvPr id="270" name="楕円 269"/>
        <xdr:cNvSpPr/>
      </xdr:nvSpPr>
      <xdr:spPr>
        <a:xfrm>
          <a:off x="3746500" y="1489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148589</xdr:rowOff>
    </xdr:from>
    <xdr:to>
      <xdr:col>24</xdr:col>
      <xdr:colOff>63500</xdr:colOff>
      <xdr:row>87</xdr:row>
      <xdr:rowOff>34289</xdr:rowOff>
    </xdr:to>
    <xdr:cxnSp macro="">
      <xdr:nvCxnSpPr>
        <xdr:cNvPr id="271" name="直線コネクタ 270"/>
        <xdr:cNvCxnSpPr/>
      </xdr:nvCxnSpPr>
      <xdr:spPr>
        <a:xfrm flipV="1">
          <a:off x="3797300" y="148932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272" name="楕円 271"/>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127636</xdr:rowOff>
    </xdr:from>
    <xdr:to>
      <xdr:col>19</xdr:col>
      <xdr:colOff>177800</xdr:colOff>
      <xdr:row>87</xdr:row>
      <xdr:rowOff>34289</xdr:rowOff>
    </xdr:to>
    <xdr:cxnSp macro="">
      <xdr:nvCxnSpPr>
        <xdr:cNvPr id="273" name="直線コネクタ 272"/>
        <xdr:cNvCxnSpPr/>
      </xdr:nvCxnSpPr>
      <xdr:spPr>
        <a:xfrm>
          <a:off x="2908300" y="14357986"/>
          <a:ext cx="889000" cy="59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74"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75" name="n_2aveValue【福祉施設】&#10;有形固定資産減価償却率"/>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76216</xdr:rowOff>
    </xdr:from>
    <xdr:ext cx="405111" cy="259045"/>
    <xdr:sp macro="" textlink="">
      <xdr:nvSpPr>
        <xdr:cNvPr id="277" name="n_1mainValue【福祉施設】&#10;有形固定資産減価償却率"/>
        <xdr:cNvSpPr txBox="1"/>
      </xdr:nvSpPr>
      <xdr:spPr>
        <a:xfrm>
          <a:off x="3582044" y="1499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278" name="n_2mainValue【福祉施設】&#10;有形固定資産減価償却率"/>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09"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88537</xdr:rowOff>
    </xdr:from>
    <xdr:to>
      <xdr:col>55</xdr:col>
      <xdr:colOff>50800</xdr:colOff>
      <xdr:row>87</xdr:row>
      <xdr:rowOff>18687</xdr:rowOff>
    </xdr:to>
    <xdr:sp macro="" textlink="">
      <xdr:nvSpPr>
        <xdr:cNvPr id="319" name="楕円 318"/>
        <xdr:cNvSpPr/>
      </xdr:nvSpPr>
      <xdr:spPr>
        <a:xfrm>
          <a:off x="104267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3464</xdr:rowOff>
    </xdr:from>
    <xdr:ext cx="469744" cy="259045"/>
    <xdr:sp macro="" textlink="">
      <xdr:nvSpPr>
        <xdr:cNvPr id="320" name="【福祉施設】&#10;一人当たり面積該当値テキスト"/>
        <xdr:cNvSpPr txBox="1"/>
      </xdr:nvSpPr>
      <xdr:spPr>
        <a:xfrm>
          <a:off x="10515600" y="147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88537</xdr:rowOff>
    </xdr:from>
    <xdr:to>
      <xdr:col>50</xdr:col>
      <xdr:colOff>165100</xdr:colOff>
      <xdr:row>87</xdr:row>
      <xdr:rowOff>18687</xdr:rowOff>
    </xdr:to>
    <xdr:sp macro="" textlink="">
      <xdr:nvSpPr>
        <xdr:cNvPr id="321" name="楕円 320"/>
        <xdr:cNvSpPr/>
      </xdr:nvSpPr>
      <xdr:spPr>
        <a:xfrm>
          <a:off x="9588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139337</xdr:rowOff>
    </xdr:from>
    <xdr:to>
      <xdr:col>55</xdr:col>
      <xdr:colOff>0</xdr:colOff>
      <xdr:row>86</xdr:row>
      <xdr:rowOff>139337</xdr:rowOff>
    </xdr:to>
    <xdr:cxnSp macro="">
      <xdr:nvCxnSpPr>
        <xdr:cNvPr id="322" name="直線コネクタ 321"/>
        <xdr:cNvCxnSpPr/>
      </xdr:nvCxnSpPr>
      <xdr:spPr>
        <a:xfrm>
          <a:off x="9639300" y="14884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23" name="楕円 322"/>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139337</xdr:rowOff>
    </xdr:to>
    <xdr:cxnSp macro="">
      <xdr:nvCxnSpPr>
        <xdr:cNvPr id="324" name="直線コネクタ 323"/>
        <xdr:cNvCxnSpPr/>
      </xdr:nvCxnSpPr>
      <xdr:spPr>
        <a:xfrm>
          <a:off x="8750300" y="148481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25"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26"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9814</xdr:rowOff>
    </xdr:from>
    <xdr:ext cx="469744" cy="259045"/>
    <xdr:sp macro="" textlink="">
      <xdr:nvSpPr>
        <xdr:cNvPr id="328" name="n_1mainValue【福祉施設】&#10;一人当たり面積"/>
        <xdr:cNvSpPr txBox="1"/>
      </xdr:nvSpPr>
      <xdr:spPr>
        <a:xfrm>
          <a:off x="93917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29" name="n_2mainValue【福祉施設】&#10;一人当たり面積"/>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60" name="【市民会館】&#10;有形固定資産減価償却率平均値テキスト"/>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64" name="フローチャート: 判断 363"/>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70" name="楕円 369"/>
        <xdr:cNvSpPr/>
      </xdr:nvSpPr>
      <xdr:spPr>
        <a:xfrm>
          <a:off x="4584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165479</xdr:rowOff>
    </xdr:from>
    <xdr:ext cx="405111" cy="259045"/>
    <xdr:sp macro="" textlink="">
      <xdr:nvSpPr>
        <xdr:cNvPr id="371" name="【市民会館】&#10;有形固定資産減価償却率該当値テキスト"/>
        <xdr:cNvSpPr txBox="1"/>
      </xdr:nvSpPr>
      <xdr:spPr>
        <a:xfrm>
          <a:off x="4673600" y="1782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51526</xdr:rowOff>
    </xdr:from>
    <xdr:to>
      <xdr:col>20</xdr:col>
      <xdr:colOff>38100</xdr:colOff>
      <xdr:row>104</xdr:row>
      <xdr:rowOff>153126</xdr:rowOff>
    </xdr:to>
    <xdr:sp macro="" textlink="">
      <xdr:nvSpPr>
        <xdr:cNvPr id="372" name="楕円 371"/>
        <xdr:cNvSpPr/>
      </xdr:nvSpPr>
      <xdr:spPr>
        <a:xfrm>
          <a:off x="3746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66402</xdr:rowOff>
    </xdr:from>
    <xdr:to>
      <xdr:col>24</xdr:col>
      <xdr:colOff>63500</xdr:colOff>
      <xdr:row>104</xdr:row>
      <xdr:rowOff>102326</xdr:rowOff>
    </xdr:to>
    <xdr:cxnSp macro="">
      <xdr:nvCxnSpPr>
        <xdr:cNvPr id="373" name="直線コネクタ 372"/>
        <xdr:cNvCxnSpPr/>
      </xdr:nvCxnSpPr>
      <xdr:spPr>
        <a:xfrm flipV="1">
          <a:off x="3797300" y="178972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87449</xdr:rowOff>
    </xdr:from>
    <xdr:to>
      <xdr:col>15</xdr:col>
      <xdr:colOff>101600</xdr:colOff>
      <xdr:row>105</xdr:row>
      <xdr:rowOff>17599</xdr:rowOff>
    </xdr:to>
    <xdr:sp macro="" textlink="">
      <xdr:nvSpPr>
        <xdr:cNvPr id="374" name="楕円 373"/>
        <xdr:cNvSpPr/>
      </xdr:nvSpPr>
      <xdr:spPr>
        <a:xfrm>
          <a:off x="2857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102326</xdr:rowOff>
    </xdr:from>
    <xdr:to>
      <xdr:col>19</xdr:col>
      <xdr:colOff>177800</xdr:colOff>
      <xdr:row>104</xdr:row>
      <xdr:rowOff>138249</xdr:rowOff>
    </xdr:to>
    <xdr:cxnSp macro="">
      <xdr:nvCxnSpPr>
        <xdr:cNvPr id="375" name="直線コネクタ 374"/>
        <xdr:cNvCxnSpPr/>
      </xdr:nvCxnSpPr>
      <xdr:spPr>
        <a:xfrm flipV="1">
          <a:off x="2908300" y="1793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76"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77"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8"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144253</xdr:rowOff>
    </xdr:from>
    <xdr:ext cx="405111" cy="259045"/>
    <xdr:sp macro="" textlink="">
      <xdr:nvSpPr>
        <xdr:cNvPr id="379" name="n_1mainValue【市民会館】&#10;有形固定資産減価償却率"/>
        <xdr:cNvSpPr txBox="1"/>
      </xdr:nvSpPr>
      <xdr:spPr>
        <a:xfrm>
          <a:off x="3582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8726</xdr:rowOff>
    </xdr:from>
    <xdr:ext cx="405111" cy="259045"/>
    <xdr:sp macro="" textlink="">
      <xdr:nvSpPr>
        <xdr:cNvPr id="380" name="n_2mainValue【市民会館】&#10;有形固定資産減価償却率"/>
        <xdr:cNvSpPr txBox="1"/>
      </xdr:nvSpPr>
      <xdr:spPr>
        <a:xfrm>
          <a:off x="2705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07"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10" name="フローチャート: 判断 409"/>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11" name="フローチャート: 判断 410"/>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148844</xdr:rowOff>
    </xdr:from>
    <xdr:to>
      <xdr:col>55</xdr:col>
      <xdr:colOff>50800</xdr:colOff>
      <xdr:row>107</xdr:row>
      <xdr:rowOff>78994</xdr:rowOff>
    </xdr:to>
    <xdr:sp macro="" textlink="">
      <xdr:nvSpPr>
        <xdr:cNvPr id="417" name="楕円 416"/>
        <xdr:cNvSpPr/>
      </xdr:nvSpPr>
      <xdr:spPr>
        <a:xfrm>
          <a:off x="104267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63771</xdr:rowOff>
    </xdr:from>
    <xdr:ext cx="469744" cy="259045"/>
    <xdr:sp macro="" textlink="">
      <xdr:nvSpPr>
        <xdr:cNvPr id="418" name="【市民会館】&#10;一人当たり面積該当値テキスト"/>
        <xdr:cNvSpPr txBox="1"/>
      </xdr:nvSpPr>
      <xdr:spPr>
        <a:xfrm>
          <a:off x="10515600" y="1823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148844</xdr:rowOff>
    </xdr:from>
    <xdr:to>
      <xdr:col>50</xdr:col>
      <xdr:colOff>165100</xdr:colOff>
      <xdr:row>107</xdr:row>
      <xdr:rowOff>78994</xdr:rowOff>
    </xdr:to>
    <xdr:sp macro="" textlink="">
      <xdr:nvSpPr>
        <xdr:cNvPr id="419" name="楕円 418"/>
        <xdr:cNvSpPr/>
      </xdr:nvSpPr>
      <xdr:spPr>
        <a:xfrm>
          <a:off x="9588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28194</xdr:rowOff>
    </xdr:from>
    <xdr:to>
      <xdr:col>55</xdr:col>
      <xdr:colOff>0</xdr:colOff>
      <xdr:row>107</xdr:row>
      <xdr:rowOff>28194</xdr:rowOff>
    </xdr:to>
    <xdr:cxnSp macro="">
      <xdr:nvCxnSpPr>
        <xdr:cNvPr id="420" name="直線コネクタ 419"/>
        <xdr:cNvCxnSpPr/>
      </xdr:nvCxnSpPr>
      <xdr:spPr>
        <a:xfrm>
          <a:off x="9639300" y="1837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144272</xdr:rowOff>
    </xdr:from>
    <xdr:to>
      <xdr:col>46</xdr:col>
      <xdr:colOff>38100</xdr:colOff>
      <xdr:row>107</xdr:row>
      <xdr:rowOff>74422</xdr:rowOff>
    </xdr:to>
    <xdr:sp macro="" textlink="">
      <xdr:nvSpPr>
        <xdr:cNvPr id="421" name="楕円 420"/>
        <xdr:cNvSpPr/>
      </xdr:nvSpPr>
      <xdr:spPr>
        <a:xfrm>
          <a:off x="8699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23622</xdr:rowOff>
    </xdr:from>
    <xdr:to>
      <xdr:col>50</xdr:col>
      <xdr:colOff>114300</xdr:colOff>
      <xdr:row>107</xdr:row>
      <xdr:rowOff>28194</xdr:rowOff>
    </xdr:to>
    <xdr:cxnSp macro="">
      <xdr:nvCxnSpPr>
        <xdr:cNvPr id="422" name="直線コネクタ 421"/>
        <xdr:cNvCxnSpPr/>
      </xdr:nvCxnSpPr>
      <xdr:spPr>
        <a:xfrm>
          <a:off x="8750300" y="1836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23"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24"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25"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70121</xdr:rowOff>
    </xdr:from>
    <xdr:ext cx="469744" cy="259045"/>
    <xdr:sp macro="" textlink="">
      <xdr:nvSpPr>
        <xdr:cNvPr id="426" name="n_1mainValue【市民会館】&#10;一人当たり面積"/>
        <xdr:cNvSpPr txBox="1"/>
      </xdr:nvSpPr>
      <xdr:spPr>
        <a:xfrm>
          <a:off x="93917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65549</xdr:rowOff>
    </xdr:from>
    <xdr:ext cx="469744" cy="259045"/>
    <xdr:sp macro="" textlink="">
      <xdr:nvSpPr>
        <xdr:cNvPr id="427" name="n_2mainValue【市民会館】&#10;一人当たり面積"/>
        <xdr:cNvSpPr txBox="1"/>
      </xdr:nvSpPr>
      <xdr:spPr>
        <a:xfrm>
          <a:off x="8515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58"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61" name="フローチャート: 判断 460"/>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62" name="フローチャート: 判断 461"/>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80917</xdr:rowOff>
    </xdr:from>
    <xdr:to>
      <xdr:col>85</xdr:col>
      <xdr:colOff>177800</xdr:colOff>
      <xdr:row>37</xdr:row>
      <xdr:rowOff>11067</xdr:rowOff>
    </xdr:to>
    <xdr:sp macro="" textlink="">
      <xdr:nvSpPr>
        <xdr:cNvPr id="468" name="楕円 467"/>
        <xdr:cNvSpPr/>
      </xdr:nvSpPr>
      <xdr:spPr>
        <a:xfrm>
          <a:off x="16268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103794</xdr:rowOff>
    </xdr:from>
    <xdr:ext cx="405111" cy="259045"/>
    <xdr:sp macro="" textlink="">
      <xdr:nvSpPr>
        <xdr:cNvPr id="469" name="【一般廃棄物処理施設】&#10;有形固定資産減価償却率該当値テキスト"/>
        <xdr:cNvSpPr txBox="1"/>
      </xdr:nvSpPr>
      <xdr:spPr>
        <a:xfrm>
          <a:off x="163576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470" name="楕円 469"/>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131717</xdr:rowOff>
    </xdr:from>
    <xdr:to>
      <xdr:col>85</xdr:col>
      <xdr:colOff>127000</xdr:colOff>
      <xdr:row>36</xdr:row>
      <xdr:rowOff>167640</xdr:rowOff>
    </xdr:to>
    <xdr:cxnSp macro="">
      <xdr:nvCxnSpPr>
        <xdr:cNvPr id="471" name="直線コネクタ 470"/>
        <xdr:cNvCxnSpPr/>
      </xdr:nvCxnSpPr>
      <xdr:spPr>
        <a:xfrm flipV="1">
          <a:off x="15481300" y="63039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152763</xdr:rowOff>
    </xdr:from>
    <xdr:to>
      <xdr:col>76</xdr:col>
      <xdr:colOff>165100</xdr:colOff>
      <xdr:row>37</xdr:row>
      <xdr:rowOff>82913</xdr:rowOff>
    </xdr:to>
    <xdr:sp macro="" textlink="">
      <xdr:nvSpPr>
        <xdr:cNvPr id="472" name="楕円 471"/>
        <xdr:cNvSpPr/>
      </xdr:nvSpPr>
      <xdr:spPr>
        <a:xfrm>
          <a:off x="14541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32113</xdr:rowOff>
    </xdr:to>
    <xdr:cxnSp macro="">
      <xdr:nvCxnSpPr>
        <xdr:cNvPr id="473" name="直線コネクタ 472"/>
        <xdr:cNvCxnSpPr/>
      </xdr:nvCxnSpPr>
      <xdr:spPr>
        <a:xfrm flipV="1">
          <a:off x="14592300" y="63398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474"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475"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76"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477" name="n_1mainValue【一般廃棄物処理施設】&#10;有形固定資産減価償却率"/>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99440</xdr:rowOff>
    </xdr:from>
    <xdr:ext cx="405111" cy="259045"/>
    <xdr:sp macro="" textlink="">
      <xdr:nvSpPr>
        <xdr:cNvPr id="478" name="n_2mainValue【一般廃棄物処理施設】&#10;有形固定資産減価償却率"/>
        <xdr:cNvSpPr txBox="1"/>
      </xdr:nvSpPr>
      <xdr:spPr>
        <a:xfrm>
          <a:off x="14389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03"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06" name="フローチャート: 判断 505"/>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07" name="フローチャート: 判断 506"/>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127407</xdr:rowOff>
    </xdr:from>
    <xdr:to>
      <xdr:col>116</xdr:col>
      <xdr:colOff>114300</xdr:colOff>
      <xdr:row>40</xdr:row>
      <xdr:rowOff>57557</xdr:rowOff>
    </xdr:to>
    <xdr:sp macro="" textlink="">
      <xdr:nvSpPr>
        <xdr:cNvPr id="513" name="楕円 512"/>
        <xdr:cNvSpPr/>
      </xdr:nvSpPr>
      <xdr:spPr>
        <a:xfrm>
          <a:off x="22110700" y="6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105834</xdr:rowOff>
    </xdr:from>
    <xdr:ext cx="534377" cy="259045"/>
    <xdr:sp macro="" textlink="">
      <xdr:nvSpPr>
        <xdr:cNvPr id="514" name="【一般廃棄物処理施設】&#10;一人当たり有形固定資産（償却資産）額該当値テキスト"/>
        <xdr:cNvSpPr txBox="1"/>
      </xdr:nvSpPr>
      <xdr:spPr>
        <a:xfrm>
          <a:off x="22199600" y="67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142511</xdr:rowOff>
    </xdr:from>
    <xdr:to>
      <xdr:col>112</xdr:col>
      <xdr:colOff>38100</xdr:colOff>
      <xdr:row>40</xdr:row>
      <xdr:rowOff>72661</xdr:rowOff>
    </xdr:to>
    <xdr:sp macro="" textlink="">
      <xdr:nvSpPr>
        <xdr:cNvPr id="515" name="楕円 514"/>
        <xdr:cNvSpPr/>
      </xdr:nvSpPr>
      <xdr:spPr>
        <a:xfrm>
          <a:off x="21272500" y="68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6757</xdr:rowOff>
    </xdr:from>
    <xdr:to>
      <xdr:col>116</xdr:col>
      <xdr:colOff>63500</xdr:colOff>
      <xdr:row>40</xdr:row>
      <xdr:rowOff>21861</xdr:rowOff>
    </xdr:to>
    <xdr:cxnSp macro="">
      <xdr:nvCxnSpPr>
        <xdr:cNvPr id="516" name="直線コネクタ 515"/>
        <xdr:cNvCxnSpPr/>
      </xdr:nvCxnSpPr>
      <xdr:spPr>
        <a:xfrm flipV="1">
          <a:off x="21323300" y="6864757"/>
          <a:ext cx="8382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146712</xdr:rowOff>
    </xdr:from>
    <xdr:to>
      <xdr:col>107</xdr:col>
      <xdr:colOff>101600</xdr:colOff>
      <xdr:row>40</xdr:row>
      <xdr:rowOff>76862</xdr:rowOff>
    </xdr:to>
    <xdr:sp macro="" textlink="">
      <xdr:nvSpPr>
        <xdr:cNvPr id="517" name="楕円 516"/>
        <xdr:cNvSpPr/>
      </xdr:nvSpPr>
      <xdr:spPr>
        <a:xfrm>
          <a:off x="20383500" y="68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21861</xdr:rowOff>
    </xdr:from>
    <xdr:to>
      <xdr:col>111</xdr:col>
      <xdr:colOff>177800</xdr:colOff>
      <xdr:row>40</xdr:row>
      <xdr:rowOff>26062</xdr:rowOff>
    </xdr:to>
    <xdr:cxnSp macro="">
      <xdr:nvCxnSpPr>
        <xdr:cNvPr id="518" name="直線コネクタ 517"/>
        <xdr:cNvCxnSpPr/>
      </xdr:nvCxnSpPr>
      <xdr:spPr>
        <a:xfrm flipV="1">
          <a:off x="20434300" y="6879861"/>
          <a:ext cx="8890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19"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20"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21"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63788</xdr:rowOff>
    </xdr:from>
    <xdr:ext cx="534377" cy="259045"/>
    <xdr:sp macro="" textlink="">
      <xdr:nvSpPr>
        <xdr:cNvPr id="522" name="n_1mainValue【一般廃棄物処理施設】&#10;一人当たり有形固定資産（償却資産）額"/>
        <xdr:cNvSpPr txBox="1"/>
      </xdr:nvSpPr>
      <xdr:spPr>
        <a:xfrm>
          <a:off x="21043411" y="69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67989</xdr:rowOff>
    </xdr:from>
    <xdr:ext cx="534377" cy="259045"/>
    <xdr:sp macro="" textlink="">
      <xdr:nvSpPr>
        <xdr:cNvPr id="523" name="n_2mainValue【一般廃棄物処理施設】&#10;一人当たり有形固定資産（償却資産）額"/>
        <xdr:cNvSpPr txBox="1"/>
      </xdr:nvSpPr>
      <xdr:spPr>
        <a:xfrm>
          <a:off x="20167111" y="69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54"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57" name="フローチャート: 判断 55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58" name="フローチャート: 判断 55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564" name="楕円 563"/>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565" name="【保健センター・保健所】&#10;有形固定資産減価償却率該当値テキスト"/>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60234</xdr:rowOff>
    </xdr:from>
    <xdr:to>
      <xdr:col>81</xdr:col>
      <xdr:colOff>101600</xdr:colOff>
      <xdr:row>60</xdr:row>
      <xdr:rowOff>161834</xdr:rowOff>
    </xdr:to>
    <xdr:sp macro="" textlink="">
      <xdr:nvSpPr>
        <xdr:cNvPr id="566" name="楕円 565"/>
        <xdr:cNvSpPr/>
      </xdr:nvSpPr>
      <xdr:spPr>
        <a:xfrm>
          <a:off x="15430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111034</xdr:rowOff>
    </xdr:from>
    <xdr:to>
      <xdr:col>85</xdr:col>
      <xdr:colOff>127000</xdr:colOff>
      <xdr:row>61</xdr:row>
      <xdr:rowOff>114300</xdr:rowOff>
    </xdr:to>
    <xdr:cxnSp macro="">
      <xdr:nvCxnSpPr>
        <xdr:cNvPr id="567" name="直線コネクタ 566"/>
        <xdr:cNvCxnSpPr/>
      </xdr:nvCxnSpPr>
      <xdr:spPr>
        <a:xfrm>
          <a:off x="15481300" y="10398034"/>
          <a:ext cx="8382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68" name="楕円 567"/>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111034</xdr:rowOff>
    </xdr:from>
    <xdr:to>
      <xdr:col>81</xdr:col>
      <xdr:colOff>50800</xdr:colOff>
      <xdr:row>60</xdr:row>
      <xdr:rowOff>130628</xdr:rowOff>
    </xdr:to>
    <xdr:cxnSp macro="">
      <xdr:nvCxnSpPr>
        <xdr:cNvPr id="569" name="直線コネクタ 568"/>
        <xdr:cNvCxnSpPr/>
      </xdr:nvCxnSpPr>
      <xdr:spPr>
        <a:xfrm flipV="1">
          <a:off x="14592300" y="103980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570"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571"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72"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152961</xdr:rowOff>
    </xdr:from>
    <xdr:ext cx="405111" cy="259045"/>
    <xdr:sp macro="" textlink="">
      <xdr:nvSpPr>
        <xdr:cNvPr id="573" name="n_1mainValue【保健センター・保健所】&#10;有形固定資産減価償却率"/>
        <xdr:cNvSpPr txBox="1"/>
      </xdr:nvSpPr>
      <xdr:spPr>
        <a:xfrm>
          <a:off x="152660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74" name="n_2main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03"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06" name="フローチャート: 判断 605"/>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7" name="フローチャート: 判断 606"/>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90170</xdr:rowOff>
    </xdr:from>
    <xdr:to>
      <xdr:col>116</xdr:col>
      <xdr:colOff>114300</xdr:colOff>
      <xdr:row>60</xdr:row>
      <xdr:rowOff>20320</xdr:rowOff>
    </xdr:to>
    <xdr:sp macro="" textlink="">
      <xdr:nvSpPr>
        <xdr:cNvPr id="613" name="楕円 612"/>
        <xdr:cNvSpPr/>
      </xdr:nvSpPr>
      <xdr:spPr>
        <a:xfrm>
          <a:off x="22110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113047</xdr:rowOff>
    </xdr:from>
    <xdr:ext cx="469744" cy="259045"/>
    <xdr:sp macro="" textlink="">
      <xdr:nvSpPr>
        <xdr:cNvPr id="614" name="【保健センター・保健所】&#10;一人当たり面積該当値テキスト"/>
        <xdr:cNvSpPr txBox="1"/>
      </xdr:nvSpPr>
      <xdr:spPr>
        <a:xfrm>
          <a:off x="22199600"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82550</xdr:rowOff>
    </xdr:from>
    <xdr:to>
      <xdr:col>112</xdr:col>
      <xdr:colOff>38100</xdr:colOff>
      <xdr:row>60</xdr:row>
      <xdr:rowOff>12700</xdr:rowOff>
    </xdr:to>
    <xdr:sp macro="" textlink="">
      <xdr:nvSpPr>
        <xdr:cNvPr id="615" name="楕円 614"/>
        <xdr:cNvSpPr/>
      </xdr:nvSpPr>
      <xdr:spPr>
        <a:xfrm>
          <a:off x="2127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133350</xdr:rowOff>
    </xdr:from>
    <xdr:to>
      <xdr:col>116</xdr:col>
      <xdr:colOff>63500</xdr:colOff>
      <xdr:row>59</xdr:row>
      <xdr:rowOff>140970</xdr:rowOff>
    </xdr:to>
    <xdr:cxnSp macro="">
      <xdr:nvCxnSpPr>
        <xdr:cNvPr id="616" name="直線コネクタ 615"/>
        <xdr:cNvCxnSpPr/>
      </xdr:nvCxnSpPr>
      <xdr:spPr>
        <a:xfrm>
          <a:off x="21323300" y="10248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74930</xdr:rowOff>
    </xdr:from>
    <xdr:to>
      <xdr:col>107</xdr:col>
      <xdr:colOff>101600</xdr:colOff>
      <xdr:row>60</xdr:row>
      <xdr:rowOff>5080</xdr:rowOff>
    </xdr:to>
    <xdr:sp macro="" textlink="">
      <xdr:nvSpPr>
        <xdr:cNvPr id="617" name="楕円 616"/>
        <xdr:cNvSpPr/>
      </xdr:nvSpPr>
      <xdr:spPr>
        <a:xfrm>
          <a:off x="2038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125730</xdr:rowOff>
    </xdr:from>
    <xdr:to>
      <xdr:col>111</xdr:col>
      <xdr:colOff>177800</xdr:colOff>
      <xdr:row>59</xdr:row>
      <xdr:rowOff>133350</xdr:rowOff>
    </xdr:to>
    <xdr:cxnSp macro="">
      <xdr:nvCxnSpPr>
        <xdr:cNvPr id="618" name="直線コネクタ 617"/>
        <xdr:cNvCxnSpPr/>
      </xdr:nvCxnSpPr>
      <xdr:spPr>
        <a:xfrm>
          <a:off x="20434300" y="10241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19"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620"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21"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29227</xdr:rowOff>
    </xdr:from>
    <xdr:ext cx="469744" cy="259045"/>
    <xdr:sp macro="" textlink="">
      <xdr:nvSpPr>
        <xdr:cNvPr id="622" name="n_1mainValue【保健センター・保健所】&#10;一人当たり面積"/>
        <xdr:cNvSpPr txBox="1"/>
      </xdr:nvSpPr>
      <xdr:spPr>
        <a:xfrm>
          <a:off x="210757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21607</xdr:rowOff>
    </xdr:from>
    <xdr:ext cx="469744" cy="259045"/>
    <xdr:sp macro="" textlink="">
      <xdr:nvSpPr>
        <xdr:cNvPr id="623" name="n_2mainValue【保健センター・保健所】&#10;一人当たり面積"/>
        <xdr:cNvSpPr txBox="1"/>
      </xdr:nvSpPr>
      <xdr:spPr>
        <a:xfrm>
          <a:off x="20199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654"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57" name="フローチャート: 判断 656"/>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58" name="フローチャート: 判断 657"/>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664" name="楕円 663"/>
        <xdr:cNvSpPr/>
      </xdr:nvSpPr>
      <xdr:spPr>
        <a:xfrm>
          <a:off x="16268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665" name="【消防施設】&#10;有形固定資産減価償却率該当値テキスト"/>
        <xdr:cNvSpPr txBox="1"/>
      </xdr:nvSpPr>
      <xdr:spPr>
        <a:xfrm>
          <a:off x="16357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49349</xdr:rowOff>
    </xdr:from>
    <xdr:to>
      <xdr:col>81</xdr:col>
      <xdr:colOff>101600</xdr:colOff>
      <xdr:row>83</xdr:row>
      <xdr:rowOff>150949</xdr:rowOff>
    </xdr:to>
    <xdr:sp macro="" textlink="">
      <xdr:nvSpPr>
        <xdr:cNvPr id="666" name="楕円 665"/>
        <xdr:cNvSpPr/>
      </xdr:nvSpPr>
      <xdr:spPr>
        <a:xfrm>
          <a:off x="15430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100149</xdr:rowOff>
    </xdr:to>
    <xdr:cxnSp macro="">
      <xdr:nvCxnSpPr>
        <xdr:cNvPr id="667" name="直線コネクタ 666"/>
        <xdr:cNvCxnSpPr/>
      </xdr:nvCxnSpPr>
      <xdr:spPr>
        <a:xfrm flipV="1">
          <a:off x="15481300" y="1427988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82006</xdr:rowOff>
    </xdr:from>
    <xdr:to>
      <xdr:col>76</xdr:col>
      <xdr:colOff>165100</xdr:colOff>
      <xdr:row>84</xdr:row>
      <xdr:rowOff>12156</xdr:rowOff>
    </xdr:to>
    <xdr:sp macro="" textlink="">
      <xdr:nvSpPr>
        <xdr:cNvPr id="668" name="楕円 667"/>
        <xdr:cNvSpPr/>
      </xdr:nvSpPr>
      <xdr:spPr>
        <a:xfrm>
          <a:off x="14541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100149</xdr:rowOff>
    </xdr:from>
    <xdr:to>
      <xdr:col>81</xdr:col>
      <xdr:colOff>50800</xdr:colOff>
      <xdr:row>83</xdr:row>
      <xdr:rowOff>132806</xdr:rowOff>
    </xdr:to>
    <xdr:cxnSp macro="">
      <xdr:nvCxnSpPr>
        <xdr:cNvPr id="669" name="直線コネクタ 668"/>
        <xdr:cNvCxnSpPr/>
      </xdr:nvCxnSpPr>
      <xdr:spPr>
        <a:xfrm flipV="1">
          <a:off x="14592300" y="1433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670"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671"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72"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142076</xdr:rowOff>
    </xdr:from>
    <xdr:ext cx="405111" cy="259045"/>
    <xdr:sp macro="" textlink="">
      <xdr:nvSpPr>
        <xdr:cNvPr id="673" name="n_1mainValue【消防施設】&#10;有形固定資産減価償却率"/>
        <xdr:cNvSpPr txBox="1"/>
      </xdr:nvSpPr>
      <xdr:spPr>
        <a:xfrm>
          <a:off x="15266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3283</xdr:rowOff>
    </xdr:from>
    <xdr:ext cx="405111" cy="259045"/>
    <xdr:sp macro="" textlink="">
      <xdr:nvSpPr>
        <xdr:cNvPr id="674" name="n_2mainValue【消防施設】&#10;有形固定資産減価償却率"/>
        <xdr:cNvSpPr txBox="1"/>
      </xdr:nvSpPr>
      <xdr:spPr>
        <a:xfrm>
          <a:off x="14389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01"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04" name="フローチャート: 判断 703"/>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5" name="フローチャート: 判断 70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11" name="楕円 710"/>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12" name="【消防施設】&#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13" name="楕円 712"/>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714" name="直線コネクタ 713"/>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715" name="楕円 714"/>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6096</xdr:rowOff>
    </xdr:to>
    <xdr:cxnSp macro="">
      <xdr:nvCxnSpPr>
        <xdr:cNvPr id="716" name="直線コネクタ 715"/>
        <xdr:cNvCxnSpPr/>
      </xdr:nvCxnSpPr>
      <xdr:spPr>
        <a:xfrm>
          <a:off x="20434300" y="14746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17"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18"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9"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20" name="n_1mainValue【消防施設】&#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21" name="n_2mainValue【消防施設】&#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55" name="フローチャート: 判断 754"/>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56" name="フローチャート: 判断 755"/>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126637</xdr:rowOff>
    </xdr:from>
    <xdr:to>
      <xdr:col>85</xdr:col>
      <xdr:colOff>177800</xdr:colOff>
      <xdr:row>104</xdr:row>
      <xdr:rowOff>56787</xdr:rowOff>
    </xdr:to>
    <xdr:sp macro="" textlink="">
      <xdr:nvSpPr>
        <xdr:cNvPr id="762" name="楕円 761"/>
        <xdr:cNvSpPr/>
      </xdr:nvSpPr>
      <xdr:spPr>
        <a:xfrm>
          <a:off x="162687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149514</xdr:rowOff>
    </xdr:from>
    <xdr:ext cx="405111" cy="259045"/>
    <xdr:sp macro="" textlink="">
      <xdr:nvSpPr>
        <xdr:cNvPr id="763" name="【庁舎】&#10;有形固定資産減価償却率該当値テキスト"/>
        <xdr:cNvSpPr txBox="1"/>
      </xdr:nvSpPr>
      <xdr:spPr>
        <a:xfrm>
          <a:off x="16357600" y="1763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764" name="楕円 763"/>
        <xdr:cNvSpPr/>
      </xdr:nvSpPr>
      <xdr:spPr>
        <a:xfrm>
          <a:off x="15430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xdr:rowOff>
    </xdr:from>
    <xdr:to>
      <xdr:col>85</xdr:col>
      <xdr:colOff>127000</xdr:colOff>
      <xdr:row>104</xdr:row>
      <xdr:rowOff>40277</xdr:rowOff>
    </xdr:to>
    <xdr:cxnSp macro="">
      <xdr:nvCxnSpPr>
        <xdr:cNvPr id="765" name="直線コネクタ 764"/>
        <xdr:cNvCxnSpPr/>
      </xdr:nvCxnSpPr>
      <xdr:spPr>
        <a:xfrm flipV="1">
          <a:off x="15481300" y="178367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66" name="楕円 765"/>
        <xdr:cNvSpPr/>
      </xdr:nvSpPr>
      <xdr:spPr>
        <a:xfrm>
          <a:off x="14541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104</xdr:row>
      <xdr:rowOff>72934</xdr:rowOff>
    </xdr:to>
    <xdr:cxnSp macro="">
      <xdr:nvCxnSpPr>
        <xdr:cNvPr id="767" name="直線コネクタ 766"/>
        <xdr:cNvCxnSpPr/>
      </xdr:nvCxnSpPr>
      <xdr:spPr>
        <a:xfrm flipV="1">
          <a:off x="14592300" y="1787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68"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69"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70"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107604</xdr:rowOff>
    </xdr:from>
    <xdr:ext cx="405111" cy="259045"/>
    <xdr:sp macro="" textlink="">
      <xdr:nvSpPr>
        <xdr:cNvPr id="771" name="n_1mainValue【庁舎】&#10;有形固定資産減価償却率"/>
        <xdr:cNvSpPr txBox="1"/>
      </xdr:nvSpPr>
      <xdr:spPr>
        <a:xfrm>
          <a:off x="152660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772" name="n_2main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01" name="【庁舎】&#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04" name="フローチャート: 判断 803"/>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05" name="フローチャート: 判断 804"/>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11" name="楕円 810"/>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12" name="【庁舎】&#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137795</xdr:rowOff>
    </xdr:from>
    <xdr:to>
      <xdr:col>112</xdr:col>
      <xdr:colOff>38100</xdr:colOff>
      <xdr:row>107</xdr:row>
      <xdr:rowOff>67945</xdr:rowOff>
    </xdr:to>
    <xdr:sp macro="" textlink="">
      <xdr:nvSpPr>
        <xdr:cNvPr id="813" name="楕円 812"/>
        <xdr:cNvSpPr/>
      </xdr:nvSpPr>
      <xdr:spPr>
        <a:xfrm>
          <a:off x="21272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17145</xdr:rowOff>
    </xdr:from>
    <xdr:to>
      <xdr:col>116</xdr:col>
      <xdr:colOff>63500</xdr:colOff>
      <xdr:row>107</xdr:row>
      <xdr:rowOff>19050</xdr:rowOff>
    </xdr:to>
    <xdr:cxnSp macro="">
      <xdr:nvCxnSpPr>
        <xdr:cNvPr id="814" name="直線コネクタ 813"/>
        <xdr:cNvCxnSpPr/>
      </xdr:nvCxnSpPr>
      <xdr:spPr>
        <a:xfrm>
          <a:off x="21323300" y="183622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133986</xdr:rowOff>
    </xdr:from>
    <xdr:to>
      <xdr:col>107</xdr:col>
      <xdr:colOff>101600</xdr:colOff>
      <xdr:row>107</xdr:row>
      <xdr:rowOff>64136</xdr:rowOff>
    </xdr:to>
    <xdr:sp macro="" textlink="">
      <xdr:nvSpPr>
        <xdr:cNvPr id="815" name="楕円 814"/>
        <xdr:cNvSpPr/>
      </xdr:nvSpPr>
      <xdr:spPr>
        <a:xfrm>
          <a:off x="20383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13336</xdr:rowOff>
    </xdr:from>
    <xdr:to>
      <xdr:col>111</xdr:col>
      <xdr:colOff>177800</xdr:colOff>
      <xdr:row>107</xdr:row>
      <xdr:rowOff>17145</xdr:rowOff>
    </xdr:to>
    <xdr:cxnSp macro="">
      <xdr:nvCxnSpPr>
        <xdr:cNvPr id="816" name="直線コネクタ 815"/>
        <xdr:cNvCxnSpPr/>
      </xdr:nvCxnSpPr>
      <xdr:spPr>
        <a:xfrm>
          <a:off x="20434300" y="183584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817"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18"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19"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59072</xdr:rowOff>
    </xdr:from>
    <xdr:ext cx="469744" cy="259045"/>
    <xdr:sp macro="" textlink="">
      <xdr:nvSpPr>
        <xdr:cNvPr id="820" name="n_1mainValue【庁舎】&#10;一人当たり面積"/>
        <xdr:cNvSpPr txBox="1"/>
      </xdr:nvSpPr>
      <xdr:spPr>
        <a:xfrm>
          <a:off x="21075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55263</xdr:rowOff>
    </xdr:from>
    <xdr:ext cx="469744" cy="259045"/>
    <xdr:sp macro="" textlink="">
      <xdr:nvSpPr>
        <xdr:cNvPr id="821" name="n_2mainValue【庁舎】&#10;一人当たり面積"/>
        <xdr:cNvSpPr txBox="1"/>
      </xdr:nvSpPr>
      <xdr:spPr>
        <a:xfrm>
          <a:off x="20199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
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
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
82</v>
      </c>
      <c r="C3" s="646"/>
      <c r="D3" s="646"/>
      <c r="E3" s="647"/>
      <c r="F3" s="647"/>
      <c r="G3" s="647"/>
      <c r="H3" s="647"/>
      <c r="I3" s="647"/>
      <c r="J3" s="647"/>
      <c r="K3" s="647"/>
      <c r="L3" s="647" t="s">
        <v>
83</v>
      </c>
      <c r="M3" s="647"/>
      <c r="N3" s="647"/>
      <c r="O3" s="647"/>
      <c r="P3" s="647"/>
      <c r="Q3" s="647"/>
      <c r="R3" s="650"/>
      <c r="S3" s="650"/>
      <c r="T3" s="650"/>
      <c r="U3" s="650"/>
      <c r="V3" s="651"/>
      <c r="W3" s="544" t="s">
        <v>
84</v>
      </c>
      <c r="X3" s="545"/>
      <c r="Y3" s="545"/>
      <c r="Z3" s="545"/>
      <c r="AA3" s="545"/>
      <c r="AB3" s="646"/>
      <c r="AC3" s="650" t="s">
        <v>
85</v>
      </c>
      <c r="AD3" s="545"/>
      <c r="AE3" s="545"/>
      <c r="AF3" s="545"/>
      <c r="AG3" s="545"/>
      <c r="AH3" s="545"/>
      <c r="AI3" s="545"/>
      <c r="AJ3" s="545"/>
      <c r="AK3" s="545"/>
      <c r="AL3" s="612"/>
      <c r="AM3" s="544" t="s">
        <v>
86</v>
      </c>
      <c r="AN3" s="545"/>
      <c r="AO3" s="545"/>
      <c r="AP3" s="545"/>
      <c r="AQ3" s="545"/>
      <c r="AR3" s="545"/>
      <c r="AS3" s="545"/>
      <c r="AT3" s="545"/>
      <c r="AU3" s="545"/>
      <c r="AV3" s="545"/>
      <c r="AW3" s="545"/>
      <c r="AX3" s="612"/>
      <c r="AY3" s="604" t="s">
        <v>
1</v>
      </c>
      <c r="AZ3" s="605"/>
      <c r="BA3" s="605"/>
      <c r="BB3" s="605"/>
      <c r="BC3" s="605"/>
      <c r="BD3" s="605"/>
      <c r="BE3" s="605"/>
      <c r="BF3" s="605"/>
      <c r="BG3" s="605"/>
      <c r="BH3" s="605"/>
      <c r="BI3" s="605"/>
      <c r="BJ3" s="605"/>
      <c r="BK3" s="605"/>
      <c r="BL3" s="605"/>
      <c r="BM3" s="654"/>
      <c r="BN3" s="544" t="s">
        <v>
87</v>
      </c>
      <c r="BO3" s="545"/>
      <c r="BP3" s="545"/>
      <c r="BQ3" s="545"/>
      <c r="BR3" s="545"/>
      <c r="BS3" s="545"/>
      <c r="BT3" s="545"/>
      <c r="BU3" s="612"/>
      <c r="BV3" s="544" t="s">
        <v>
88</v>
      </c>
      <c r="BW3" s="545"/>
      <c r="BX3" s="545"/>
      <c r="BY3" s="545"/>
      <c r="BZ3" s="545"/>
      <c r="CA3" s="545"/>
      <c r="CB3" s="545"/>
      <c r="CC3" s="612"/>
      <c r="CD3" s="604" t="s">
        <v>
1</v>
      </c>
      <c r="CE3" s="605"/>
      <c r="CF3" s="605"/>
      <c r="CG3" s="605"/>
      <c r="CH3" s="605"/>
      <c r="CI3" s="605"/>
      <c r="CJ3" s="605"/>
      <c r="CK3" s="605"/>
      <c r="CL3" s="605"/>
      <c r="CM3" s="605"/>
      <c r="CN3" s="605"/>
      <c r="CO3" s="605"/>
      <c r="CP3" s="605"/>
      <c r="CQ3" s="605"/>
      <c r="CR3" s="605"/>
      <c r="CS3" s="654"/>
      <c r="CT3" s="544" t="s">
        <v>
89</v>
      </c>
      <c r="CU3" s="545"/>
      <c r="CV3" s="545"/>
      <c r="CW3" s="545"/>
      <c r="CX3" s="545"/>
      <c r="CY3" s="545"/>
      <c r="CZ3" s="545"/>
      <c r="DA3" s="612"/>
      <c r="DB3" s="544" t="s">
        <v>
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
91</v>
      </c>
      <c r="AZ4" s="458"/>
      <c r="BA4" s="458"/>
      <c r="BB4" s="458"/>
      <c r="BC4" s="458"/>
      <c r="BD4" s="458"/>
      <c r="BE4" s="458"/>
      <c r="BF4" s="458"/>
      <c r="BG4" s="458"/>
      <c r="BH4" s="458"/>
      <c r="BI4" s="458"/>
      <c r="BJ4" s="458"/>
      <c r="BK4" s="458"/>
      <c r="BL4" s="458"/>
      <c r="BM4" s="459"/>
      <c r="BN4" s="460">
        <v>
29696799</v>
      </c>
      <c r="BO4" s="461"/>
      <c r="BP4" s="461"/>
      <c r="BQ4" s="461"/>
      <c r="BR4" s="461"/>
      <c r="BS4" s="461"/>
      <c r="BT4" s="461"/>
      <c r="BU4" s="462"/>
      <c r="BV4" s="460">
        <v>
28582754</v>
      </c>
      <c r="BW4" s="461"/>
      <c r="BX4" s="461"/>
      <c r="BY4" s="461"/>
      <c r="BZ4" s="461"/>
      <c r="CA4" s="461"/>
      <c r="CB4" s="461"/>
      <c r="CC4" s="462"/>
      <c r="CD4" s="638" t="s">
        <v>
92</v>
      </c>
      <c r="CE4" s="639"/>
      <c r="CF4" s="639"/>
      <c r="CG4" s="639"/>
      <c r="CH4" s="639"/>
      <c r="CI4" s="639"/>
      <c r="CJ4" s="639"/>
      <c r="CK4" s="639"/>
      <c r="CL4" s="639"/>
      <c r="CM4" s="639"/>
      <c r="CN4" s="639"/>
      <c r="CO4" s="639"/>
      <c r="CP4" s="639"/>
      <c r="CQ4" s="639"/>
      <c r="CR4" s="639"/>
      <c r="CS4" s="640"/>
      <c r="CT4" s="641">
        <v>
6.7</v>
      </c>
      <c r="CU4" s="642"/>
      <c r="CV4" s="642"/>
      <c r="CW4" s="642"/>
      <c r="CX4" s="642"/>
      <c r="CY4" s="642"/>
      <c r="CZ4" s="642"/>
      <c r="DA4" s="643"/>
      <c r="DB4" s="641">
        <v>
6.7</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
93</v>
      </c>
      <c r="AN5" s="439"/>
      <c r="AO5" s="439"/>
      <c r="AP5" s="439"/>
      <c r="AQ5" s="439"/>
      <c r="AR5" s="439"/>
      <c r="AS5" s="439"/>
      <c r="AT5" s="440"/>
      <c r="AU5" s="522" t="s">
        <v>
94</v>
      </c>
      <c r="AV5" s="523"/>
      <c r="AW5" s="523"/>
      <c r="AX5" s="523"/>
      <c r="AY5" s="445" t="s">
        <v>
95</v>
      </c>
      <c r="AZ5" s="446"/>
      <c r="BA5" s="446"/>
      <c r="BB5" s="446"/>
      <c r="BC5" s="446"/>
      <c r="BD5" s="446"/>
      <c r="BE5" s="446"/>
      <c r="BF5" s="446"/>
      <c r="BG5" s="446"/>
      <c r="BH5" s="446"/>
      <c r="BI5" s="446"/>
      <c r="BJ5" s="446"/>
      <c r="BK5" s="446"/>
      <c r="BL5" s="446"/>
      <c r="BM5" s="447"/>
      <c r="BN5" s="465">
        <v>
28542576</v>
      </c>
      <c r="BO5" s="466"/>
      <c r="BP5" s="466"/>
      <c r="BQ5" s="466"/>
      <c r="BR5" s="466"/>
      <c r="BS5" s="466"/>
      <c r="BT5" s="466"/>
      <c r="BU5" s="467"/>
      <c r="BV5" s="465">
        <v>
27506704</v>
      </c>
      <c r="BW5" s="466"/>
      <c r="BX5" s="466"/>
      <c r="BY5" s="466"/>
      <c r="BZ5" s="466"/>
      <c r="CA5" s="466"/>
      <c r="CB5" s="466"/>
      <c r="CC5" s="467"/>
      <c r="CD5" s="474" t="s">
        <v>
96</v>
      </c>
      <c r="CE5" s="475"/>
      <c r="CF5" s="475"/>
      <c r="CG5" s="475"/>
      <c r="CH5" s="475"/>
      <c r="CI5" s="475"/>
      <c r="CJ5" s="475"/>
      <c r="CK5" s="475"/>
      <c r="CL5" s="475"/>
      <c r="CM5" s="475"/>
      <c r="CN5" s="475"/>
      <c r="CO5" s="475"/>
      <c r="CP5" s="475"/>
      <c r="CQ5" s="475"/>
      <c r="CR5" s="475"/>
      <c r="CS5" s="476"/>
      <c r="CT5" s="435">
        <v>
91.3</v>
      </c>
      <c r="CU5" s="436"/>
      <c r="CV5" s="436"/>
      <c r="CW5" s="436"/>
      <c r="CX5" s="436"/>
      <c r="CY5" s="436"/>
      <c r="CZ5" s="436"/>
      <c r="DA5" s="437"/>
      <c r="DB5" s="435">
        <v>
91.2</v>
      </c>
      <c r="DC5" s="436"/>
      <c r="DD5" s="436"/>
      <c r="DE5" s="436"/>
      <c r="DF5" s="436"/>
      <c r="DG5" s="436"/>
      <c r="DH5" s="436"/>
      <c r="DI5" s="437"/>
      <c r="DJ5" s="185"/>
      <c r="DK5" s="185"/>
      <c r="DL5" s="185"/>
      <c r="DM5" s="185"/>
      <c r="DN5" s="185"/>
      <c r="DO5" s="185"/>
    </row>
    <row r="6" spans="1:119" ht="18.75" customHeight="1" x14ac:dyDescent="0.2">
      <c r="A6" s="186"/>
      <c r="B6" s="618" t="s">
        <v>
97</v>
      </c>
      <c r="C6" s="479"/>
      <c r="D6" s="479"/>
      <c r="E6" s="619"/>
      <c r="F6" s="619"/>
      <c r="G6" s="619"/>
      <c r="H6" s="619"/>
      <c r="I6" s="619"/>
      <c r="J6" s="619"/>
      <c r="K6" s="619"/>
      <c r="L6" s="619" t="s">
        <v>
98</v>
      </c>
      <c r="M6" s="619"/>
      <c r="N6" s="619"/>
      <c r="O6" s="619"/>
      <c r="P6" s="619"/>
      <c r="Q6" s="619"/>
      <c r="R6" s="503"/>
      <c r="S6" s="503"/>
      <c r="T6" s="503"/>
      <c r="U6" s="503"/>
      <c r="V6" s="625"/>
      <c r="W6" s="556" t="s">
        <v>
99</v>
      </c>
      <c r="X6" s="478"/>
      <c r="Y6" s="478"/>
      <c r="Z6" s="478"/>
      <c r="AA6" s="478"/>
      <c r="AB6" s="479"/>
      <c r="AC6" s="630" t="s">
        <v>
100</v>
      </c>
      <c r="AD6" s="631"/>
      <c r="AE6" s="631"/>
      <c r="AF6" s="631"/>
      <c r="AG6" s="631"/>
      <c r="AH6" s="631"/>
      <c r="AI6" s="631"/>
      <c r="AJ6" s="631"/>
      <c r="AK6" s="631"/>
      <c r="AL6" s="632"/>
      <c r="AM6" s="534" t="s">
        <v>
101</v>
      </c>
      <c r="AN6" s="439"/>
      <c r="AO6" s="439"/>
      <c r="AP6" s="439"/>
      <c r="AQ6" s="439"/>
      <c r="AR6" s="439"/>
      <c r="AS6" s="439"/>
      <c r="AT6" s="440"/>
      <c r="AU6" s="522" t="s">
        <v>
94</v>
      </c>
      <c r="AV6" s="523"/>
      <c r="AW6" s="523"/>
      <c r="AX6" s="523"/>
      <c r="AY6" s="445" t="s">
        <v>
102</v>
      </c>
      <c r="AZ6" s="446"/>
      <c r="BA6" s="446"/>
      <c r="BB6" s="446"/>
      <c r="BC6" s="446"/>
      <c r="BD6" s="446"/>
      <c r="BE6" s="446"/>
      <c r="BF6" s="446"/>
      <c r="BG6" s="446"/>
      <c r="BH6" s="446"/>
      <c r="BI6" s="446"/>
      <c r="BJ6" s="446"/>
      <c r="BK6" s="446"/>
      <c r="BL6" s="446"/>
      <c r="BM6" s="447"/>
      <c r="BN6" s="465">
        <v>
1154223</v>
      </c>
      <c r="BO6" s="466"/>
      <c r="BP6" s="466"/>
      <c r="BQ6" s="466"/>
      <c r="BR6" s="466"/>
      <c r="BS6" s="466"/>
      <c r="BT6" s="466"/>
      <c r="BU6" s="467"/>
      <c r="BV6" s="465">
        <v>
1076050</v>
      </c>
      <c r="BW6" s="466"/>
      <c r="BX6" s="466"/>
      <c r="BY6" s="466"/>
      <c r="BZ6" s="466"/>
      <c r="CA6" s="466"/>
      <c r="CB6" s="466"/>
      <c r="CC6" s="467"/>
      <c r="CD6" s="474" t="s">
        <v>
103</v>
      </c>
      <c r="CE6" s="475"/>
      <c r="CF6" s="475"/>
      <c r="CG6" s="475"/>
      <c r="CH6" s="475"/>
      <c r="CI6" s="475"/>
      <c r="CJ6" s="475"/>
      <c r="CK6" s="475"/>
      <c r="CL6" s="475"/>
      <c r="CM6" s="475"/>
      <c r="CN6" s="475"/>
      <c r="CO6" s="475"/>
      <c r="CP6" s="475"/>
      <c r="CQ6" s="475"/>
      <c r="CR6" s="475"/>
      <c r="CS6" s="476"/>
      <c r="CT6" s="615">
        <v>
96.7</v>
      </c>
      <c r="CU6" s="616"/>
      <c r="CV6" s="616"/>
      <c r="CW6" s="616"/>
      <c r="CX6" s="616"/>
      <c r="CY6" s="616"/>
      <c r="CZ6" s="616"/>
      <c r="DA6" s="617"/>
      <c r="DB6" s="615">
        <v>
97.1</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
104</v>
      </c>
      <c r="AN7" s="439"/>
      <c r="AO7" s="439"/>
      <c r="AP7" s="439"/>
      <c r="AQ7" s="439"/>
      <c r="AR7" s="439"/>
      <c r="AS7" s="439"/>
      <c r="AT7" s="440"/>
      <c r="AU7" s="522" t="s">
        <v>
105</v>
      </c>
      <c r="AV7" s="523"/>
      <c r="AW7" s="523"/>
      <c r="AX7" s="523"/>
      <c r="AY7" s="445" t="s">
        <v>
106</v>
      </c>
      <c r="AZ7" s="446"/>
      <c r="BA7" s="446"/>
      <c r="BB7" s="446"/>
      <c r="BC7" s="446"/>
      <c r="BD7" s="446"/>
      <c r="BE7" s="446"/>
      <c r="BF7" s="446"/>
      <c r="BG7" s="446"/>
      <c r="BH7" s="446"/>
      <c r="BI7" s="446"/>
      <c r="BJ7" s="446"/>
      <c r="BK7" s="446"/>
      <c r="BL7" s="446"/>
      <c r="BM7" s="447"/>
      <c r="BN7" s="465">
        <v>
111030</v>
      </c>
      <c r="BO7" s="466"/>
      <c r="BP7" s="466"/>
      <c r="BQ7" s="466"/>
      <c r="BR7" s="466"/>
      <c r="BS7" s="466"/>
      <c r="BT7" s="466"/>
      <c r="BU7" s="467"/>
      <c r="BV7" s="465">
        <v>
28397</v>
      </c>
      <c r="BW7" s="466"/>
      <c r="BX7" s="466"/>
      <c r="BY7" s="466"/>
      <c r="BZ7" s="466"/>
      <c r="CA7" s="466"/>
      <c r="CB7" s="466"/>
      <c r="CC7" s="467"/>
      <c r="CD7" s="474" t="s">
        <v>
107</v>
      </c>
      <c r="CE7" s="475"/>
      <c r="CF7" s="475"/>
      <c r="CG7" s="475"/>
      <c r="CH7" s="475"/>
      <c r="CI7" s="475"/>
      <c r="CJ7" s="475"/>
      <c r="CK7" s="475"/>
      <c r="CL7" s="475"/>
      <c r="CM7" s="475"/>
      <c r="CN7" s="475"/>
      <c r="CO7" s="475"/>
      <c r="CP7" s="475"/>
      <c r="CQ7" s="475"/>
      <c r="CR7" s="475"/>
      <c r="CS7" s="476"/>
      <c r="CT7" s="465">
        <v>
15570542</v>
      </c>
      <c r="CU7" s="466"/>
      <c r="CV7" s="466"/>
      <c r="CW7" s="466"/>
      <c r="CX7" s="466"/>
      <c r="CY7" s="466"/>
      <c r="CZ7" s="466"/>
      <c r="DA7" s="467"/>
      <c r="DB7" s="465">
        <v>
15525298</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
108</v>
      </c>
      <c r="AN8" s="439"/>
      <c r="AO8" s="439"/>
      <c r="AP8" s="439"/>
      <c r="AQ8" s="439"/>
      <c r="AR8" s="439"/>
      <c r="AS8" s="439"/>
      <c r="AT8" s="440"/>
      <c r="AU8" s="522" t="s">
        <v>
94</v>
      </c>
      <c r="AV8" s="523"/>
      <c r="AW8" s="523"/>
      <c r="AX8" s="523"/>
      <c r="AY8" s="445" t="s">
        <v>
109</v>
      </c>
      <c r="AZ8" s="446"/>
      <c r="BA8" s="446"/>
      <c r="BB8" s="446"/>
      <c r="BC8" s="446"/>
      <c r="BD8" s="446"/>
      <c r="BE8" s="446"/>
      <c r="BF8" s="446"/>
      <c r="BG8" s="446"/>
      <c r="BH8" s="446"/>
      <c r="BI8" s="446"/>
      <c r="BJ8" s="446"/>
      <c r="BK8" s="446"/>
      <c r="BL8" s="446"/>
      <c r="BM8" s="447"/>
      <c r="BN8" s="465">
        <v>
1043193</v>
      </c>
      <c r="BO8" s="466"/>
      <c r="BP8" s="466"/>
      <c r="BQ8" s="466"/>
      <c r="BR8" s="466"/>
      <c r="BS8" s="466"/>
      <c r="BT8" s="466"/>
      <c r="BU8" s="467"/>
      <c r="BV8" s="465">
        <v>
1047653</v>
      </c>
      <c r="BW8" s="466"/>
      <c r="BX8" s="466"/>
      <c r="BY8" s="466"/>
      <c r="BZ8" s="466"/>
      <c r="CA8" s="466"/>
      <c r="CB8" s="466"/>
      <c r="CC8" s="467"/>
      <c r="CD8" s="474" t="s">
        <v>
110</v>
      </c>
      <c r="CE8" s="475"/>
      <c r="CF8" s="475"/>
      <c r="CG8" s="475"/>
      <c r="CH8" s="475"/>
      <c r="CI8" s="475"/>
      <c r="CJ8" s="475"/>
      <c r="CK8" s="475"/>
      <c r="CL8" s="475"/>
      <c r="CM8" s="475"/>
      <c r="CN8" s="475"/>
      <c r="CO8" s="475"/>
      <c r="CP8" s="475"/>
      <c r="CQ8" s="475"/>
      <c r="CR8" s="475"/>
      <c r="CS8" s="476"/>
      <c r="CT8" s="578">
        <v>
0.89</v>
      </c>
      <c r="CU8" s="579"/>
      <c r="CV8" s="579"/>
      <c r="CW8" s="579"/>
      <c r="CX8" s="579"/>
      <c r="CY8" s="579"/>
      <c r="CZ8" s="579"/>
      <c r="DA8" s="580"/>
      <c r="DB8" s="578">
        <v>
0.89</v>
      </c>
      <c r="DC8" s="579"/>
      <c r="DD8" s="579"/>
      <c r="DE8" s="579"/>
      <c r="DF8" s="579"/>
      <c r="DG8" s="579"/>
      <c r="DH8" s="579"/>
      <c r="DI8" s="580"/>
      <c r="DJ8" s="185"/>
      <c r="DK8" s="185"/>
      <c r="DL8" s="185"/>
      <c r="DM8" s="185"/>
      <c r="DN8" s="185"/>
      <c r="DO8" s="185"/>
    </row>
    <row r="9" spans="1:119" ht="18.75" customHeight="1" thickBot="1" x14ac:dyDescent="0.25">
      <c r="A9" s="186"/>
      <c r="B9" s="604" t="s">
        <v>
111</v>
      </c>
      <c r="C9" s="605"/>
      <c r="D9" s="605"/>
      <c r="E9" s="605"/>
      <c r="F9" s="605"/>
      <c r="G9" s="605"/>
      <c r="H9" s="605"/>
      <c r="I9" s="605"/>
      <c r="J9" s="605"/>
      <c r="K9" s="528"/>
      <c r="L9" s="606" t="s">
        <v>
112</v>
      </c>
      <c r="M9" s="607"/>
      <c r="N9" s="607"/>
      <c r="O9" s="607"/>
      <c r="P9" s="607"/>
      <c r="Q9" s="608"/>
      <c r="R9" s="609">
        <v>
80249</v>
      </c>
      <c r="S9" s="610"/>
      <c r="T9" s="610"/>
      <c r="U9" s="610"/>
      <c r="V9" s="611"/>
      <c r="W9" s="544" t="s">
        <v>
113</v>
      </c>
      <c r="X9" s="545"/>
      <c r="Y9" s="545"/>
      <c r="Z9" s="545"/>
      <c r="AA9" s="545"/>
      <c r="AB9" s="545"/>
      <c r="AC9" s="545"/>
      <c r="AD9" s="545"/>
      <c r="AE9" s="545"/>
      <c r="AF9" s="545"/>
      <c r="AG9" s="545"/>
      <c r="AH9" s="545"/>
      <c r="AI9" s="545"/>
      <c r="AJ9" s="545"/>
      <c r="AK9" s="545"/>
      <c r="AL9" s="612"/>
      <c r="AM9" s="534" t="s">
        <v>
114</v>
      </c>
      <c r="AN9" s="439"/>
      <c r="AO9" s="439"/>
      <c r="AP9" s="439"/>
      <c r="AQ9" s="439"/>
      <c r="AR9" s="439"/>
      <c r="AS9" s="439"/>
      <c r="AT9" s="440"/>
      <c r="AU9" s="522" t="s">
        <v>
115</v>
      </c>
      <c r="AV9" s="523"/>
      <c r="AW9" s="523"/>
      <c r="AX9" s="523"/>
      <c r="AY9" s="445" t="s">
        <v>
116</v>
      </c>
      <c r="AZ9" s="446"/>
      <c r="BA9" s="446"/>
      <c r="BB9" s="446"/>
      <c r="BC9" s="446"/>
      <c r="BD9" s="446"/>
      <c r="BE9" s="446"/>
      <c r="BF9" s="446"/>
      <c r="BG9" s="446"/>
      <c r="BH9" s="446"/>
      <c r="BI9" s="446"/>
      <c r="BJ9" s="446"/>
      <c r="BK9" s="446"/>
      <c r="BL9" s="446"/>
      <c r="BM9" s="447"/>
      <c r="BN9" s="465">
        <v>
-4460</v>
      </c>
      <c r="BO9" s="466"/>
      <c r="BP9" s="466"/>
      <c r="BQ9" s="466"/>
      <c r="BR9" s="466"/>
      <c r="BS9" s="466"/>
      <c r="BT9" s="466"/>
      <c r="BU9" s="467"/>
      <c r="BV9" s="465">
        <v>
-158443</v>
      </c>
      <c r="BW9" s="466"/>
      <c r="BX9" s="466"/>
      <c r="BY9" s="466"/>
      <c r="BZ9" s="466"/>
      <c r="CA9" s="466"/>
      <c r="CB9" s="466"/>
      <c r="CC9" s="467"/>
      <c r="CD9" s="474" t="s">
        <v>
117</v>
      </c>
      <c r="CE9" s="475"/>
      <c r="CF9" s="475"/>
      <c r="CG9" s="475"/>
      <c r="CH9" s="475"/>
      <c r="CI9" s="475"/>
      <c r="CJ9" s="475"/>
      <c r="CK9" s="475"/>
      <c r="CL9" s="475"/>
      <c r="CM9" s="475"/>
      <c r="CN9" s="475"/>
      <c r="CO9" s="475"/>
      <c r="CP9" s="475"/>
      <c r="CQ9" s="475"/>
      <c r="CR9" s="475"/>
      <c r="CS9" s="476"/>
      <c r="CT9" s="435">
        <v>
10.3</v>
      </c>
      <c r="CU9" s="436"/>
      <c r="CV9" s="436"/>
      <c r="CW9" s="436"/>
      <c r="CX9" s="436"/>
      <c r="CY9" s="436"/>
      <c r="CZ9" s="436"/>
      <c r="DA9" s="437"/>
      <c r="DB9" s="435">
        <v>
10.6</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
118</v>
      </c>
      <c r="M10" s="439"/>
      <c r="N10" s="439"/>
      <c r="O10" s="439"/>
      <c r="P10" s="439"/>
      <c r="Q10" s="440"/>
      <c r="R10" s="441">
        <v>
78751</v>
      </c>
      <c r="S10" s="442"/>
      <c r="T10" s="442"/>
      <c r="U10" s="442"/>
      <c r="V10" s="444"/>
      <c r="W10" s="613"/>
      <c r="X10" s="427"/>
      <c r="Y10" s="427"/>
      <c r="Z10" s="427"/>
      <c r="AA10" s="427"/>
      <c r="AB10" s="427"/>
      <c r="AC10" s="427"/>
      <c r="AD10" s="427"/>
      <c r="AE10" s="427"/>
      <c r="AF10" s="427"/>
      <c r="AG10" s="427"/>
      <c r="AH10" s="427"/>
      <c r="AI10" s="427"/>
      <c r="AJ10" s="427"/>
      <c r="AK10" s="427"/>
      <c r="AL10" s="614"/>
      <c r="AM10" s="534" t="s">
        <v>
119</v>
      </c>
      <c r="AN10" s="439"/>
      <c r="AO10" s="439"/>
      <c r="AP10" s="439"/>
      <c r="AQ10" s="439"/>
      <c r="AR10" s="439"/>
      <c r="AS10" s="439"/>
      <c r="AT10" s="440"/>
      <c r="AU10" s="522" t="s">
        <v>
120</v>
      </c>
      <c r="AV10" s="523"/>
      <c r="AW10" s="523"/>
      <c r="AX10" s="523"/>
      <c r="AY10" s="445" t="s">
        <v>
121</v>
      </c>
      <c r="AZ10" s="446"/>
      <c r="BA10" s="446"/>
      <c r="BB10" s="446"/>
      <c r="BC10" s="446"/>
      <c r="BD10" s="446"/>
      <c r="BE10" s="446"/>
      <c r="BF10" s="446"/>
      <c r="BG10" s="446"/>
      <c r="BH10" s="446"/>
      <c r="BI10" s="446"/>
      <c r="BJ10" s="446"/>
      <c r="BK10" s="446"/>
      <c r="BL10" s="446"/>
      <c r="BM10" s="447"/>
      <c r="BN10" s="465">
        <v>
247335</v>
      </c>
      <c r="BO10" s="466"/>
      <c r="BP10" s="466"/>
      <c r="BQ10" s="466"/>
      <c r="BR10" s="466"/>
      <c r="BS10" s="466"/>
      <c r="BT10" s="466"/>
      <c r="BU10" s="467"/>
      <c r="BV10" s="465">
        <v>
470843</v>
      </c>
      <c r="BW10" s="466"/>
      <c r="BX10" s="466"/>
      <c r="BY10" s="466"/>
      <c r="BZ10" s="466"/>
      <c r="CA10" s="466"/>
      <c r="CB10" s="466"/>
      <c r="CC10" s="467"/>
      <c r="CD10" s="190" t="s">
        <v>
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
123</v>
      </c>
      <c r="M11" s="512"/>
      <c r="N11" s="512"/>
      <c r="O11" s="512"/>
      <c r="P11" s="512"/>
      <c r="Q11" s="513"/>
      <c r="R11" s="601" t="s">
        <v>
124</v>
      </c>
      <c r="S11" s="602"/>
      <c r="T11" s="602"/>
      <c r="U11" s="602"/>
      <c r="V11" s="603"/>
      <c r="W11" s="613"/>
      <c r="X11" s="427"/>
      <c r="Y11" s="427"/>
      <c r="Z11" s="427"/>
      <c r="AA11" s="427"/>
      <c r="AB11" s="427"/>
      <c r="AC11" s="427"/>
      <c r="AD11" s="427"/>
      <c r="AE11" s="427"/>
      <c r="AF11" s="427"/>
      <c r="AG11" s="427"/>
      <c r="AH11" s="427"/>
      <c r="AI11" s="427"/>
      <c r="AJ11" s="427"/>
      <c r="AK11" s="427"/>
      <c r="AL11" s="614"/>
      <c r="AM11" s="534" t="s">
        <v>
125</v>
      </c>
      <c r="AN11" s="439"/>
      <c r="AO11" s="439"/>
      <c r="AP11" s="439"/>
      <c r="AQ11" s="439"/>
      <c r="AR11" s="439"/>
      <c r="AS11" s="439"/>
      <c r="AT11" s="440"/>
      <c r="AU11" s="522" t="s">
        <v>
126</v>
      </c>
      <c r="AV11" s="523"/>
      <c r="AW11" s="523"/>
      <c r="AX11" s="523"/>
      <c r="AY11" s="445" t="s">
        <v>
127</v>
      </c>
      <c r="AZ11" s="446"/>
      <c r="BA11" s="446"/>
      <c r="BB11" s="446"/>
      <c r="BC11" s="446"/>
      <c r="BD11" s="446"/>
      <c r="BE11" s="446"/>
      <c r="BF11" s="446"/>
      <c r="BG11" s="446"/>
      <c r="BH11" s="446"/>
      <c r="BI11" s="446"/>
      <c r="BJ11" s="446"/>
      <c r="BK11" s="446"/>
      <c r="BL11" s="446"/>
      <c r="BM11" s="447"/>
      <c r="BN11" s="465">
        <v>
0</v>
      </c>
      <c r="BO11" s="466"/>
      <c r="BP11" s="466"/>
      <c r="BQ11" s="466"/>
      <c r="BR11" s="466"/>
      <c r="BS11" s="466"/>
      <c r="BT11" s="466"/>
      <c r="BU11" s="467"/>
      <c r="BV11" s="465">
        <v>
0</v>
      </c>
      <c r="BW11" s="466"/>
      <c r="BX11" s="466"/>
      <c r="BY11" s="466"/>
      <c r="BZ11" s="466"/>
      <c r="CA11" s="466"/>
      <c r="CB11" s="466"/>
      <c r="CC11" s="467"/>
      <c r="CD11" s="474" t="s">
        <v>
128</v>
      </c>
      <c r="CE11" s="475"/>
      <c r="CF11" s="475"/>
      <c r="CG11" s="475"/>
      <c r="CH11" s="475"/>
      <c r="CI11" s="475"/>
      <c r="CJ11" s="475"/>
      <c r="CK11" s="475"/>
      <c r="CL11" s="475"/>
      <c r="CM11" s="475"/>
      <c r="CN11" s="475"/>
      <c r="CO11" s="475"/>
      <c r="CP11" s="475"/>
      <c r="CQ11" s="475"/>
      <c r="CR11" s="475"/>
      <c r="CS11" s="476"/>
      <c r="CT11" s="578" t="s">
        <v>
129</v>
      </c>
      <c r="CU11" s="579"/>
      <c r="CV11" s="579"/>
      <c r="CW11" s="579"/>
      <c r="CX11" s="579"/>
      <c r="CY11" s="579"/>
      <c r="CZ11" s="579"/>
      <c r="DA11" s="580"/>
      <c r="DB11" s="578" t="s">
        <v>
130</v>
      </c>
      <c r="DC11" s="579"/>
      <c r="DD11" s="579"/>
      <c r="DE11" s="579"/>
      <c r="DF11" s="579"/>
      <c r="DG11" s="579"/>
      <c r="DH11" s="579"/>
      <c r="DI11" s="580"/>
      <c r="DJ11" s="185"/>
      <c r="DK11" s="185"/>
      <c r="DL11" s="185"/>
      <c r="DM11" s="185"/>
      <c r="DN11" s="185"/>
      <c r="DO11" s="185"/>
    </row>
    <row r="12" spans="1:119" ht="18.75" customHeight="1" x14ac:dyDescent="0.2">
      <c r="A12" s="186"/>
      <c r="B12" s="581" t="s">
        <v>
131</v>
      </c>
      <c r="C12" s="582"/>
      <c r="D12" s="582"/>
      <c r="E12" s="582"/>
      <c r="F12" s="582"/>
      <c r="G12" s="582"/>
      <c r="H12" s="582"/>
      <c r="I12" s="582"/>
      <c r="J12" s="582"/>
      <c r="K12" s="583"/>
      <c r="L12" s="590" t="s">
        <v>
132</v>
      </c>
      <c r="M12" s="591"/>
      <c r="N12" s="591"/>
      <c r="O12" s="591"/>
      <c r="P12" s="591"/>
      <c r="Q12" s="592"/>
      <c r="R12" s="593">
        <v>
82481</v>
      </c>
      <c r="S12" s="594"/>
      <c r="T12" s="594"/>
      <c r="U12" s="594"/>
      <c r="V12" s="595"/>
      <c r="W12" s="596" t="s">
        <v>
1</v>
      </c>
      <c r="X12" s="523"/>
      <c r="Y12" s="523"/>
      <c r="Z12" s="523"/>
      <c r="AA12" s="523"/>
      <c r="AB12" s="597"/>
      <c r="AC12" s="522" t="s">
        <v>
133</v>
      </c>
      <c r="AD12" s="523"/>
      <c r="AE12" s="523"/>
      <c r="AF12" s="523"/>
      <c r="AG12" s="597"/>
      <c r="AH12" s="522" t="s">
        <v>
134</v>
      </c>
      <c r="AI12" s="523"/>
      <c r="AJ12" s="523"/>
      <c r="AK12" s="523"/>
      <c r="AL12" s="598"/>
      <c r="AM12" s="534" t="s">
        <v>
135</v>
      </c>
      <c r="AN12" s="439"/>
      <c r="AO12" s="439"/>
      <c r="AP12" s="439"/>
      <c r="AQ12" s="439"/>
      <c r="AR12" s="439"/>
      <c r="AS12" s="439"/>
      <c r="AT12" s="440"/>
      <c r="AU12" s="522" t="s">
        <v>
136</v>
      </c>
      <c r="AV12" s="523"/>
      <c r="AW12" s="523"/>
      <c r="AX12" s="523"/>
      <c r="AY12" s="445" t="s">
        <v>
137</v>
      </c>
      <c r="AZ12" s="446"/>
      <c r="BA12" s="446"/>
      <c r="BB12" s="446"/>
      <c r="BC12" s="446"/>
      <c r="BD12" s="446"/>
      <c r="BE12" s="446"/>
      <c r="BF12" s="446"/>
      <c r="BG12" s="446"/>
      <c r="BH12" s="446"/>
      <c r="BI12" s="446"/>
      <c r="BJ12" s="446"/>
      <c r="BK12" s="446"/>
      <c r="BL12" s="446"/>
      <c r="BM12" s="447"/>
      <c r="BN12" s="465">
        <v>
165000</v>
      </c>
      <c r="BO12" s="466"/>
      <c r="BP12" s="466"/>
      <c r="BQ12" s="466"/>
      <c r="BR12" s="466"/>
      <c r="BS12" s="466"/>
      <c r="BT12" s="466"/>
      <c r="BU12" s="467"/>
      <c r="BV12" s="465">
        <v>
188000</v>
      </c>
      <c r="BW12" s="466"/>
      <c r="BX12" s="466"/>
      <c r="BY12" s="466"/>
      <c r="BZ12" s="466"/>
      <c r="CA12" s="466"/>
      <c r="CB12" s="466"/>
      <c r="CC12" s="467"/>
      <c r="CD12" s="474" t="s">
        <v>
138</v>
      </c>
      <c r="CE12" s="475"/>
      <c r="CF12" s="475"/>
      <c r="CG12" s="475"/>
      <c r="CH12" s="475"/>
      <c r="CI12" s="475"/>
      <c r="CJ12" s="475"/>
      <c r="CK12" s="475"/>
      <c r="CL12" s="475"/>
      <c r="CM12" s="475"/>
      <c r="CN12" s="475"/>
      <c r="CO12" s="475"/>
      <c r="CP12" s="475"/>
      <c r="CQ12" s="475"/>
      <c r="CR12" s="475"/>
      <c r="CS12" s="476"/>
      <c r="CT12" s="578" t="s">
        <v>
139</v>
      </c>
      <c r="CU12" s="579"/>
      <c r="CV12" s="579"/>
      <c r="CW12" s="579"/>
      <c r="CX12" s="579"/>
      <c r="CY12" s="579"/>
      <c r="CZ12" s="579"/>
      <c r="DA12" s="580"/>
      <c r="DB12" s="578" t="s">
        <v>
140</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
141</v>
      </c>
      <c r="N13" s="566"/>
      <c r="O13" s="566"/>
      <c r="P13" s="566"/>
      <c r="Q13" s="567"/>
      <c r="R13" s="568">
        <v>
81169</v>
      </c>
      <c r="S13" s="569"/>
      <c r="T13" s="569"/>
      <c r="U13" s="569"/>
      <c r="V13" s="570"/>
      <c r="W13" s="556" t="s">
        <v>
142</v>
      </c>
      <c r="X13" s="478"/>
      <c r="Y13" s="478"/>
      <c r="Z13" s="478"/>
      <c r="AA13" s="478"/>
      <c r="AB13" s="479"/>
      <c r="AC13" s="441">
        <v>
327</v>
      </c>
      <c r="AD13" s="442"/>
      <c r="AE13" s="442"/>
      <c r="AF13" s="442"/>
      <c r="AG13" s="443"/>
      <c r="AH13" s="441">
        <v>
284</v>
      </c>
      <c r="AI13" s="442"/>
      <c r="AJ13" s="442"/>
      <c r="AK13" s="442"/>
      <c r="AL13" s="444"/>
      <c r="AM13" s="534" t="s">
        <v>
143</v>
      </c>
      <c r="AN13" s="439"/>
      <c r="AO13" s="439"/>
      <c r="AP13" s="439"/>
      <c r="AQ13" s="439"/>
      <c r="AR13" s="439"/>
      <c r="AS13" s="439"/>
      <c r="AT13" s="440"/>
      <c r="AU13" s="522" t="s">
        <v>
144</v>
      </c>
      <c r="AV13" s="523"/>
      <c r="AW13" s="523"/>
      <c r="AX13" s="523"/>
      <c r="AY13" s="445" t="s">
        <v>
145</v>
      </c>
      <c r="AZ13" s="446"/>
      <c r="BA13" s="446"/>
      <c r="BB13" s="446"/>
      <c r="BC13" s="446"/>
      <c r="BD13" s="446"/>
      <c r="BE13" s="446"/>
      <c r="BF13" s="446"/>
      <c r="BG13" s="446"/>
      <c r="BH13" s="446"/>
      <c r="BI13" s="446"/>
      <c r="BJ13" s="446"/>
      <c r="BK13" s="446"/>
      <c r="BL13" s="446"/>
      <c r="BM13" s="447"/>
      <c r="BN13" s="465">
        <v>
77875</v>
      </c>
      <c r="BO13" s="466"/>
      <c r="BP13" s="466"/>
      <c r="BQ13" s="466"/>
      <c r="BR13" s="466"/>
      <c r="BS13" s="466"/>
      <c r="BT13" s="466"/>
      <c r="BU13" s="467"/>
      <c r="BV13" s="465">
        <v>
124400</v>
      </c>
      <c r="BW13" s="466"/>
      <c r="BX13" s="466"/>
      <c r="BY13" s="466"/>
      <c r="BZ13" s="466"/>
      <c r="CA13" s="466"/>
      <c r="CB13" s="466"/>
      <c r="CC13" s="467"/>
      <c r="CD13" s="474" t="s">
        <v>
146</v>
      </c>
      <c r="CE13" s="475"/>
      <c r="CF13" s="475"/>
      <c r="CG13" s="475"/>
      <c r="CH13" s="475"/>
      <c r="CI13" s="475"/>
      <c r="CJ13" s="475"/>
      <c r="CK13" s="475"/>
      <c r="CL13" s="475"/>
      <c r="CM13" s="475"/>
      <c r="CN13" s="475"/>
      <c r="CO13" s="475"/>
      <c r="CP13" s="475"/>
      <c r="CQ13" s="475"/>
      <c r="CR13" s="475"/>
      <c r="CS13" s="476"/>
      <c r="CT13" s="435">
        <v>
2</v>
      </c>
      <c r="CU13" s="436"/>
      <c r="CV13" s="436"/>
      <c r="CW13" s="436"/>
      <c r="CX13" s="436"/>
      <c r="CY13" s="436"/>
      <c r="CZ13" s="436"/>
      <c r="DA13" s="437"/>
      <c r="DB13" s="435">
        <v>
2.5</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
147</v>
      </c>
      <c r="M14" s="599"/>
      <c r="N14" s="599"/>
      <c r="O14" s="599"/>
      <c r="P14" s="599"/>
      <c r="Q14" s="600"/>
      <c r="R14" s="568">
        <v>
81788</v>
      </c>
      <c r="S14" s="569"/>
      <c r="T14" s="569"/>
      <c r="U14" s="569"/>
      <c r="V14" s="570"/>
      <c r="W14" s="571"/>
      <c r="X14" s="481"/>
      <c r="Y14" s="481"/>
      <c r="Z14" s="481"/>
      <c r="AA14" s="481"/>
      <c r="AB14" s="482"/>
      <c r="AC14" s="561">
        <v>
1</v>
      </c>
      <c r="AD14" s="562"/>
      <c r="AE14" s="562"/>
      <c r="AF14" s="562"/>
      <c r="AG14" s="563"/>
      <c r="AH14" s="561">
        <v>
0.9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
148</v>
      </c>
      <c r="CE14" s="472"/>
      <c r="CF14" s="472"/>
      <c r="CG14" s="472"/>
      <c r="CH14" s="472"/>
      <c r="CI14" s="472"/>
      <c r="CJ14" s="472"/>
      <c r="CK14" s="472"/>
      <c r="CL14" s="472"/>
      <c r="CM14" s="472"/>
      <c r="CN14" s="472"/>
      <c r="CO14" s="472"/>
      <c r="CP14" s="472"/>
      <c r="CQ14" s="472"/>
      <c r="CR14" s="472"/>
      <c r="CS14" s="473"/>
      <c r="CT14" s="572">
        <v>
14.3</v>
      </c>
      <c r="CU14" s="573"/>
      <c r="CV14" s="573"/>
      <c r="CW14" s="573"/>
      <c r="CX14" s="573"/>
      <c r="CY14" s="573"/>
      <c r="CZ14" s="573"/>
      <c r="DA14" s="574"/>
      <c r="DB14" s="572">
        <v>
17.899999999999999</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
149</v>
      </c>
      <c r="N15" s="566"/>
      <c r="O15" s="566"/>
      <c r="P15" s="566"/>
      <c r="Q15" s="567"/>
      <c r="R15" s="568">
        <v>
80506</v>
      </c>
      <c r="S15" s="569"/>
      <c r="T15" s="569"/>
      <c r="U15" s="569"/>
      <c r="V15" s="570"/>
      <c r="W15" s="556" t="s">
        <v>
150</v>
      </c>
      <c r="X15" s="478"/>
      <c r="Y15" s="478"/>
      <c r="Z15" s="478"/>
      <c r="AA15" s="478"/>
      <c r="AB15" s="479"/>
      <c r="AC15" s="441">
        <v>
5094</v>
      </c>
      <c r="AD15" s="442"/>
      <c r="AE15" s="442"/>
      <c r="AF15" s="442"/>
      <c r="AG15" s="443"/>
      <c r="AH15" s="441">
        <v>
4971</v>
      </c>
      <c r="AI15" s="442"/>
      <c r="AJ15" s="442"/>
      <c r="AK15" s="442"/>
      <c r="AL15" s="444"/>
      <c r="AM15" s="534"/>
      <c r="AN15" s="439"/>
      <c r="AO15" s="439"/>
      <c r="AP15" s="439"/>
      <c r="AQ15" s="439"/>
      <c r="AR15" s="439"/>
      <c r="AS15" s="439"/>
      <c r="AT15" s="440"/>
      <c r="AU15" s="522"/>
      <c r="AV15" s="523"/>
      <c r="AW15" s="523"/>
      <c r="AX15" s="523"/>
      <c r="AY15" s="457" t="s">
        <v>
151</v>
      </c>
      <c r="AZ15" s="458"/>
      <c r="BA15" s="458"/>
      <c r="BB15" s="458"/>
      <c r="BC15" s="458"/>
      <c r="BD15" s="458"/>
      <c r="BE15" s="458"/>
      <c r="BF15" s="458"/>
      <c r="BG15" s="458"/>
      <c r="BH15" s="458"/>
      <c r="BI15" s="458"/>
      <c r="BJ15" s="458"/>
      <c r="BK15" s="458"/>
      <c r="BL15" s="458"/>
      <c r="BM15" s="459"/>
      <c r="BN15" s="460">
        <v>
10123565</v>
      </c>
      <c r="BO15" s="461"/>
      <c r="BP15" s="461"/>
      <c r="BQ15" s="461"/>
      <c r="BR15" s="461"/>
      <c r="BS15" s="461"/>
      <c r="BT15" s="461"/>
      <c r="BU15" s="462"/>
      <c r="BV15" s="460">
        <v>
10261326</v>
      </c>
      <c r="BW15" s="461"/>
      <c r="BX15" s="461"/>
      <c r="BY15" s="461"/>
      <c r="BZ15" s="461"/>
      <c r="CA15" s="461"/>
      <c r="CB15" s="461"/>
      <c r="CC15" s="462"/>
      <c r="CD15" s="575" t="s">
        <v>
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
153</v>
      </c>
      <c r="M16" s="559"/>
      <c r="N16" s="559"/>
      <c r="O16" s="559"/>
      <c r="P16" s="559"/>
      <c r="Q16" s="560"/>
      <c r="R16" s="553" t="s">
        <v>
154</v>
      </c>
      <c r="S16" s="554"/>
      <c r="T16" s="554"/>
      <c r="U16" s="554"/>
      <c r="V16" s="555"/>
      <c r="W16" s="571"/>
      <c r="X16" s="481"/>
      <c r="Y16" s="481"/>
      <c r="Z16" s="481"/>
      <c r="AA16" s="481"/>
      <c r="AB16" s="482"/>
      <c r="AC16" s="561">
        <v>
15.4</v>
      </c>
      <c r="AD16" s="562"/>
      <c r="AE16" s="562"/>
      <c r="AF16" s="562"/>
      <c r="AG16" s="563"/>
      <c r="AH16" s="561">
        <v>
15.5</v>
      </c>
      <c r="AI16" s="562"/>
      <c r="AJ16" s="562"/>
      <c r="AK16" s="562"/>
      <c r="AL16" s="564"/>
      <c r="AM16" s="534"/>
      <c r="AN16" s="439"/>
      <c r="AO16" s="439"/>
      <c r="AP16" s="439"/>
      <c r="AQ16" s="439"/>
      <c r="AR16" s="439"/>
      <c r="AS16" s="439"/>
      <c r="AT16" s="440"/>
      <c r="AU16" s="522"/>
      <c r="AV16" s="523"/>
      <c r="AW16" s="523"/>
      <c r="AX16" s="523"/>
      <c r="AY16" s="445" t="s">
        <v>
155</v>
      </c>
      <c r="AZ16" s="446"/>
      <c r="BA16" s="446"/>
      <c r="BB16" s="446"/>
      <c r="BC16" s="446"/>
      <c r="BD16" s="446"/>
      <c r="BE16" s="446"/>
      <c r="BF16" s="446"/>
      <c r="BG16" s="446"/>
      <c r="BH16" s="446"/>
      <c r="BI16" s="446"/>
      <c r="BJ16" s="446"/>
      <c r="BK16" s="446"/>
      <c r="BL16" s="446"/>
      <c r="BM16" s="447"/>
      <c r="BN16" s="465">
        <v>
11499525</v>
      </c>
      <c r="BO16" s="466"/>
      <c r="BP16" s="466"/>
      <c r="BQ16" s="466"/>
      <c r="BR16" s="466"/>
      <c r="BS16" s="466"/>
      <c r="BT16" s="466"/>
      <c r="BU16" s="467"/>
      <c r="BV16" s="465">
        <v>
11549890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
156</v>
      </c>
      <c r="N17" s="551"/>
      <c r="O17" s="551"/>
      <c r="P17" s="551"/>
      <c r="Q17" s="552"/>
      <c r="R17" s="553" t="s">
        <v>
157</v>
      </c>
      <c r="S17" s="554"/>
      <c r="T17" s="554"/>
      <c r="U17" s="554"/>
      <c r="V17" s="555"/>
      <c r="W17" s="556" t="s">
        <v>
158</v>
      </c>
      <c r="X17" s="478"/>
      <c r="Y17" s="478"/>
      <c r="Z17" s="478"/>
      <c r="AA17" s="478"/>
      <c r="AB17" s="479"/>
      <c r="AC17" s="441">
        <v>
27591</v>
      </c>
      <c r="AD17" s="442"/>
      <c r="AE17" s="442"/>
      <c r="AF17" s="442"/>
      <c r="AG17" s="443"/>
      <c r="AH17" s="441">
        <v>
26818</v>
      </c>
      <c r="AI17" s="442"/>
      <c r="AJ17" s="442"/>
      <c r="AK17" s="442"/>
      <c r="AL17" s="444"/>
      <c r="AM17" s="534"/>
      <c r="AN17" s="439"/>
      <c r="AO17" s="439"/>
      <c r="AP17" s="439"/>
      <c r="AQ17" s="439"/>
      <c r="AR17" s="439"/>
      <c r="AS17" s="439"/>
      <c r="AT17" s="440"/>
      <c r="AU17" s="522"/>
      <c r="AV17" s="523"/>
      <c r="AW17" s="523"/>
      <c r="AX17" s="523"/>
      <c r="AY17" s="445" t="s">
        <v>
159</v>
      </c>
      <c r="AZ17" s="446"/>
      <c r="BA17" s="446"/>
      <c r="BB17" s="446"/>
      <c r="BC17" s="446"/>
      <c r="BD17" s="446"/>
      <c r="BE17" s="446"/>
      <c r="BF17" s="446"/>
      <c r="BG17" s="446"/>
      <c r="BH17" s="446"/>
      <c r="BI17" s="446"/>
      <c r="BJ17" s="446"/>
      <c r="BK17" s="446"/>
      <c r="BL17" s="446"/>
      <c r="BM17" s="447"/>
      <c r="BN17" s="465">
        <v>
13035328</v>
      </c>
      <c r="BO17" s="466"/>
      <c r="BP17" s="466"/>
      <c r="BQ17" s="466"/>
      <c r="BR17" s="466"/>
      <c r="BS17" s="466"/>
      <c r="BT17" s="466"/>
      <c r="BU17" s="467"/>
      <c r="BV17" s="465">
        <v>
13194632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
160</v>
      </c>
      <c r="C18" s="528"/>
      <c r="D18" s="528"/>
      <c r="E18" s="529"/>
      <c r="F18" s="529"/>
      <c r="G18" s="529"/>
      <c r="H18" s="529"/>
      <c r="I18" s="529"/>
      <c r="J18" s="529"/>
      <c r="K18" s="529"/>
      <c r="L18" s="530">
        <v>
6.39</v>
      </c>
      <c r="M18" s="530"/>
      <c r="N18" s="530"/>
      <c r="O18" s="530"/>
      <c r="P18" s="530"/>
      <c r="Q18" s="530"/>
      <c r="R18" s="531"/>
      <c r="S18" s="531"/>
      <c r="T18" s="531"/>
      <c r="U18" s="531"/>
      <c r="V18" s="532"/>
      <c r="W18" s="546"/>
      <c r="X18" s="547"/>
      <c r="Y18" s="547"/>
      <c r="Z18" s="547"/>
      <c r="AA18" s="547"/>
      <c r="AB18" s="557"/>
      <c r="AC18" s="429">
        <v>
83.6</v>
      </c>
      <c r="AD18" s="430"/>
      <c r="AE18" s="430"/>
      <c r="AF18" s="430"/>
      <c r="AG18" s="533"/>
      <c r="AH18" s="429">
        <v>
83.6</v>
      </c>
      <c r="AI18" s="430"/>
      <c r="AJ18" s="430"/>
      <c r="AK18" s="430"/>
      <c r="AL18" s="431"/>
      <c r="AM18" s="534"/>
      <c r="AN18" s="439"/>
      <c r="AO18" s="439"/>
      <c r="AP18" s="439"/>
      <c r="AQ18" s="439"/>
      <c r="AR18" s="439"/>
      <c r="AS18" s="439"/>
      <c r="AT18" s="440"/>
      <c r="AU18" s="522"/>
      <c r="AV18" s="523"/>
      <c r="AW18" s="523"/>
      <c r="AX18" s="523"/>
      <c r="AY18" s="445" t="s">
        <v>
161</v>
      </c>
      <c r="AZ18" s="446"/>
      <c r="BA18" s="446"/>
      <c r="BB18" s="446"/>
      <c r="BC18" s="446"/>
      <c r="BD18" s="446"/>
      <c r="BE18" s="446"/>
      <c r="BF18" s="446"/>
      <c r="BG18" s="446"/>
      <c r="BH18" s="446"/>
      <c r="BI18" s="446"/>
      <c r="BJ18" s="446"/>
      <c r="BK18" s="446"/>
      <c r="BL18" s="446"/>
      <c r="BM18" s="447"/>
      <c r="BN18" s="465">
        <v>
14293202</v>
      </c>
      <c r="BO18" s="466"/>
      <c r="BP18" s="466"/>
      <c r="BQ18" s="466"/>
      <c r="BR18" s="466"/>
      <c r="BS18" s="466"/>
      <c r="BT18" s="466"/>
      <c r="BU18" s="467"/>
      <c r="BV18" s="465">
        <v>
14221267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
162</v>
      </c>
      <c r="C19" s="528"/>
      <c r="D19" s="528"/>
      <c r="E19" s="529"/>
      <c r="F19" s="529"/>
      <c r="G19" s="529"/>
      <c r="H19" s="529"/>
      <c r="I19" s="529"/>
      <c r="J19" s="529"/>
      <c r="K19" s="529"/>
      <c r="L19" s="535">
        <v>
12559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
163</v>
      </c>
      <c r="AZ19" s="446"/>
      <c r="BA19" s="446"/>
      <c r="BB19" s="446"/>
      <c r="BC19" s="446"/>
      <c r="BD19" s="446"/>
      <c r="BE19" s="446"/>
      <c r="BF19" s="446"/>
      <c r="BG19" s="446"/>
      <c r="BH19" s="446"/>
      <c r="BI19" s="446"/>
      <c r="BJ19" s="446"/>
      <c r="BK19" s="446"/>
      <c r="BL19" s="446"/>
      <c r="BM19" s="447"/>
      <c r="BN19" s="465">
        <v>
18495357</v>
      </c>
      <c r="BO19" s="466"/>
      <c r="BP19" s="466"/>
      <c r="BQ19" s="466"/>
      <c r="BR19" s="466"/>
      <c r="BS19" s="466"/>
      <c r="BT19" s="466"/>
      <c r="BU19" s="467"/>
      <c r="BV19" s="465">
        <v>
18337044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
164</v>
      </c>
      <c r="C20" s="528"/>
      <c r="D20" s="528"/>
      <c r="E20" s="529"/>
      <c r="F20" s="529"/>
      <c r="G20" s="529"/>
      <c r="H20" s="529"/>
      <c r="I20" s="529"/>
      <c r="J20" s="529"/>
      <c r="K20" s="529"/>
      <c r="L20" s="535">
        <v>
39458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
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
166</v>
      </c>
      <c r="C22" s="495"/>
      <c r="D22" s="496"/>
      <c r="E22" s="503" t="s">
        <v>
1</v>
      </c>
      <c r="F22" s="478"/>
      <c r="G22" s="478"/>
      <c r="H22" s="478"/>
      <c r="I22" s="478"/>
      <c r="J22" s="478"/>
      <c r="K22" s="479"/>
      <c r="L22" s="503" t="s">
        <v>
167</v>
      </c>
      <c r="M22" s="478"/>
      <c r="N22" s="478"/>
      <c r="O22" s="478"/>
      <c r="P22" s="479"/>
      <c r="Q22" s="488" t="s">
        <v>
168</v>
      </c>
      <c r="R22" s="489"/>
      <c r="S22" s="489"/>
      <c r="T22" s="489"/>
      <c r="U22" s="489"/>
      <c r="V22" s="504"/>
      <c r="W22" s="506" t="s">
        <v>
169</v>
      </c>
      <c r="X22" s="495"/>
      <c r="Y22" s="496"/>
      <c r="Z22" s="503" t="s">
        <v>
1</v>
      </c>
      <c r="AA22" s="478"/>
      <c r="AB22" s="478"/>
      <c r="AC22" s="478"/>
      <c r="AD22" s="478"/>
      <c r="AE22" s="478"/>
      <c r="AF22" s="478"/>
      <c r="AG22" s="479"/>
      <c r="AH22" s="477" t="s">
        <v>
170</v>
      </c>
      <c r="AI22" s="478"/>
      <c r="AJ22" s="478"/>
      <c r="AK22" s="478"/>
      <c r="AL22" s="479"/>
      <c r="AM22" s="477" t="s">
        <v>
171</v>
      </c>
      <c r="AN22" s="483"/>
      <c r="AO22" s="483"/>
      <c r="AP22" s="483"/>
      <c r="AQ22" s="483"/>
      <c r="AR22" s="484"/>
      <c r="AS22" s="488" t="s">
        <v>
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
172</v>
      </c>
      <c r="AZ23" s="458"/>
      <c r="BA23" s="458"/>
      <c r="BB23" s="458"/>
      <c r="BC23" s="458"/>
      <c r="BD23" s="458"/>
      <c r="BE23" s="458"/>
      <c r="BF23" s="458"/>
      <c r="BG23" s="458"/>
      <c r="BH23" s="458"/>
      <c r="BI23" s="458"/>
      <c r="BJ23" s="458"/>
      <c r="BK23" s="458"/>
      <c r="BL23" s="458"/>
      <c r="BM23" s="459"/>
      <c r="BN23" s="465">
        <v>
19502833</v>
      </c>
      <c r="BO23" s="466"/>
      <c r="BP23" s="466"/>
      <c r="BQ23" s="466"/>
      <c r="BR23" s="466"/>
      <c r="BS23" s="466"/>
      <c r="BT23" s="466"/>
      <c r="BU23" s="467"/>
      <c r="BV23" s="465">
        <v>
19679600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
173</v>
      </c>
      <c r="F24" s="439"/>
      <c r="G24" s="439"/>
      <c r="H24" s="439"/>
      <c r="I24" s="439"/>
      <c r="J24" s="439"/>
      <c r="K24" s="440"/>
      <c r="L24" s="441">
        <v>
1</v>
      </c>
      <c r="M24" s="442"/>
      <c r="N24" s="442"/>
      <c r="O24" s="442"/>
      <c r="P24" s="443"/>
      <c r="Q24" s="441">
        <v>
8980</v>
      </c>
      <c r="R24" s="442"/>
      <c r="S24" s="442"/>
      <c r="T24" s="442"/>
      <c r="U24" s="442"/>
      <c r="V24" s="443"/>
      <c r="W24" s="507"/>
      <c r="X24" s="498"/>
      <c r="Y24" s="499"/>
      <c r="Z24" s="438" t="s">
        <v>
174</v>
      </c>
      <c r="AA24" s="439"/>
      <c r="AB24" s="439"/>
      <c r="AC24" s="439"/>
      <c r="AD24" s="439"/>
      <c r="AE24" s="439"/>
      <c r="AF24" s="439"/>
      <c r="AG24" s="440"/>
      <c r="AH24" s="441">
        <v>
407</v>
      </c>
      <c r="AI24" s="442"/>
      <c r="AJ24" s="442"/>
      <c r="AK24" s="442"/>
      <c r="AL24" s="443"/>
      <c r="AM24" s="441">
        <v>
1271061</v>
      </c>
      <c r="AN24" s="442"/>
      <c r="AO24" s="442"/>
      <c r="AP24" s="442"/>
      <c r="AQ24" s="442"/>
      <c r="AR24" s="443"/>
      <c r="AS24" s="441">
        <v>
3123</v>
      </c>
      <c r="AT24" s="442"/>
      <c r="AU24" s="442"/>
      <c r="AV24" s="442"/>
      <c r="AW24" s="442"/>
      <c r="AX24" s="444"/>
      <c r="AY24" s="432" t="s">
        <v>
175</v>
      </c>
      <c r="AZ24" s="433"/>
      <c r="BA24" s="433"/>
      <c r="BB24" s="433"/>
      <c r="BC24" s="433"/>
      <c r="BD24" s="433"/>
      <c r="BE24" s="433"/>
      <c r="BF24" s="433"/>
      <c r="BG24" s="433"/>
      <c r="BH24" s="433"/>
      <c r="BI24" s="433"/>
      <c r="BJ24" s="433"/>
      <c r="BK24" s="433"/>
      <c r="BL24" s="433"/>
      <c r="BM24" s="434"/>
      <c r="BN24" s="465">
        <v>
16609299</v>
      </c>
      <c r="BO24" s="466"/>
      <c r="BP24" s="466"/>
      <c r="BQ24" s="466"/>
      <c r="BR24" s="466"/>
      <c r="BS24" s="466"/>
      <c r="BT24" s="466"/>
      <c r="BU24" s="467"/>
      <c r="BV24" s="465">
        <v>
16230684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
176</v>
      </c>
      <c r="F25" s="439"/>
      <c r="G25" s="439"/>
      <c r="H25" s="439"/>
      <c r="I25" s="439"/>
      <c r="J25" s="439"/>
      <c r="K25" s="440"/>
      <c r="L25" s="441">
        <v>
1</v>
      </c>
      <c r="M25" s="442"/>
      <c r="N25" s="442"/>
      <c r="O25" s="442"/>
      <c r="P25" s="443"/>
      <c r="Q25" s="441">
        <v>
7740</v>
      </c>
      <c r="R25" s="442"/>
      <c r="S25" s="442"/>
      <c r="T25" s="442"/>
      <c r="U25" s="442"/>
      <c r="V25" s="443"/>
      <c r="W25" s="507"/>
      <c r="X25" s="498"/>
      <c r="Y25" s="499"/>
      <c r="Z25" s="438" t="s">
        <v>
177</v>
      </c>
      <c r="AA25" s="439"/>
      <c r="AB25" s="439"/>
      <c r="AC25" s="439"/>
      <c r="AD25" s="439"/>
      <c r="AE25" s="439"/>
      <c r="AF25" s="439"/>
      <c r="AG25" s="440"/>
      <c r="AH25" s="441" t="s">
        <v>
139</v>
      </c>
      <c r="AI25" s="442"/>
      <c r="AJ25" s="442"/>
      <c r="AK25" s="442"/>
      <c r="AL25" s="443"/>
      <c r="AM25" s="441" t="s">
        <v>
178</v>
      </c>
      <c r="AN25" s="442"/>
      <c r="AO25" s="442"/>
      <c r="AP25" s="442"/>
      <c r="AQ25" s="442"/>
      <c r="AR25" s="443"/>
      <c r="AS25" s="441" t="s">
        <v>
129</v>
      </c>
      <c r="AT25" s="442"/>
      <c r="AU25" s="442"/>
      <c r="AV25" s="442"/>
      <c r="AW25" s="442"/>
      <c r="AX25" s="444"/>
      <c r="AY25" s="457" t="s">
        <v>
179</v>
      </c>
      <c r="AZ25" s="458"/>
      <c r="BA25" s="458"/>
      <c r="BB25" s="458"/>
      <c r="BC25" s="458"/>
      <c r="BD25" s="458"/>
      <c r="BE25" s="458"/>
      <c r="BF25" s="458"/>
      <c r="BG25" s="458"/>
      <c r="BH25" s="458"/>
      <c r="BI25" s="458"/>
      <c r="BJ25" s="458"/>
      <c r="BK25" s="458"/>
      <c r="BL25" s="458"/>
      <c r="BM25" s="459"/>
      <c r="BN25" s="460">
        <v>
3144386</v>
      </c>
      <c r="BO25" s="461"/>
      <c r="BP25" s="461"/>
      <c r="BQ25" s="461"/>
      <c r="BR25" s="461"/>
      <c r="BS25" s="461"/>
      <c r="BT25" s="461"/>
      <c r="BU25" s="462"/>
      <c r="BV25" s="460">
        <v>
1460982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
180</v>
      </c>
      <c r="F26" s="439"/>
      <c r="G26" s="439"/>
      <c r="H26" s="439"/>
      <c r="I26" s="439"/>
      <c r="J26" s="439"/>
      <c r="K26" s="440"/>
      <c r="L26" s="441">
        <v>
1</v>
      </c>
      <c r="M26" s="442"/>
      <c r="N26" s="442"/>
      <c r="O26" s="442"/>
      <c r="P26" s="443"/>
      <c r="Q26" s="441">
        <v>
7210</v>
      </c>
      <c r="R26" s="442"/>
      <c r="S26" s="442"/>
      <c r="T26" s="442"/>
      <c r="U26" s="442"/>
      <c r="V26" s="443"/>
      <c r="W26" s="507"/>
      <c r="X26" s="498"/>
      <c r="Y26" s="499"/>
      <c r="Z26" s="438" t="s">
        <v>
181</v>
      </c>
      <c r="AA26" s="520"/>
      <c r="AB26" s="520"/>
      <c r="AC26" s="520"/>
      <c r="AD26" s="520"/>
      <c r="AE26" s="520"/>
      <c r="AF26" s="520"/>
      <c r="AG26" s="521"/>
      <c r="AH26" s="441">
        <v>
27</v>
      </c>
      <c r="AI26" s="442"/>
      <c r="AJ26" s="442"/>
      <c r="AK26" s="442"/>
      <c r="AL26" s="443"/>
      <c r="AM26" s="441">
        <v>
87156</v>
      </c>
      <c r="AN26" s="442"/>
      <c r="AO26" s="442"/>
      <c r="AP26" s="442"/>
      <c r="AQ26" s="442"/>
      <c r="AR26" s="443"/>
      <c r="AS26" s="441">
        <v>
3228</v>
      </c>
      <c r="AT26" s="442"/>
      <c r="AU26" s="442"/>
      <c r="AV26" s="442"/>
      <c r="AW26" s="442"/>
      <c r="AX26" s="444"/>
      <c r="AY26" s="474" t="s">
        <v>
182</v>
      </c>
      <c r="AZ26" s="475"/>
      <c r="BA26" s="475"/>
      <c r="BB26" s="475"/>
      <c r="BC26" s="475"/>
      <c r="BD26" s="475"/>
      <c r="BE26" s="475"/>
      <c r="BF26" s="475"/>
      <c r="BG26" s="475"/>
      <c r="BH26" s="475"/>
      <c r="BI26" s="475"/>
      <c r="BJ26" s="475"/>
      <c r="BK26" s="475"/>
      <c r="BL26" s="475"/>
      <c r="BM26" s="476"/>
      <c r="BN26" s="465" t="s">
        <v>
139</v>
      </c>
      <c r="BO26" s="466"/>
      <c r="BP26" s="466"/>
      <c r="BQ26" s="466"/>
      <c r="BR26" s="466"/>
      <c r="BS26" s="466"/>
      <c r="BT26" s="466"/>
      <c r="BU26" s="467"/>
      <c r="BV26" s="465" t="s">
        <v>
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
183</v>
      </c>
      <c r="F27" s="439"/>
      <c r="G27" s="439"/>
      <c r="H27" s="439"/>
      <c r="I27" s="439"/>
      <c r="J27" s="439"/>
      <c r="K27" s="440"/>
      <c r="L27" s="441">
        <v>
1</v>
      </c>
      <c r="M27" s="442"/>
      <c r="N27" s="442"/>
      <c r="O27" s="442"/>
      <c r="P27" s="443"/>
      <c r="Q27" s="441">
        <v>
5470</v>
      </c>
      <c r="R27" s="442"/>
      <c r="S27" s="442"/>
      <c r="T27" s="442"/>
      <c r="U27" s="442"/>
      <c r="V27" s="443"/>
      <c r="W27" s="507"/>
      <c r="X27" s="498"/>
      <c r="Y27" s="499"/>
      <c r="Z27" s="438" t="s">
        <v>
184</v>
      </c>
      <c r="AA27" s="439"/>
      <c r="AB27" s="439"/>
      <c r="AC27" s="439"/>
      <c r="AD27" s="439"/>
      <c r="AE27" s="439"/>
      <c r="AF27" s="439"/>
      <c r="AG27" s="440"/>
      <c r="AH27" s="441">
        <v>
2</v>
      </c>
      <c r="AI27" s="442"/>
      <c r="AJ27" s="442"/>
      <c r="AK27" s="442"/>
      <c r="AL27" s="443"/>
      <c r="AM27" s="441" t="s">
        <v>
185</v>
      </c>
      <c r="AN27" s="442"/>
      <c r="AO27" s="442"/>
      <c r="AP27" s="442"/>
      <c r="AQ27" s="442"/>
      <c r="AR27" s="443"/>
      <c r="AS27" s="441" t="s">
        <v>
185</v>
      </c>
      <c r="AT27" s="442"/>
      <c r="AU27" s="442"/>
      <c r="AV27" s="442"/>
      <c r="AW27" s="442"/>
      <c r="AX27" s="444"/>
      <c r="AY27" s="471" t="s">
        <v>
186</v>
      </c>
      <c r="AZ27" s="472"/>
      <c r="BA27" s="472"/>
      <c r="BB27" s="472"/>
      <c r="BC27" s="472"/>
      <c r="BD27" s="472"/>
      <c r="BE27" s="472"/>
      <c r="BF27" s="472"/>
      <c r="BG27" s="472"/>
      <c r="BH27" s="472"/>
      <c r="BI27" s="472"/>
      <c r="BJ27" s="472"/>
      <c r="BK27" s="472"/>
      <c r="BL27" s="472"/>
      <c r="BM27" s="473"/>
      <c r="BN27" s="468">
        <v>
300</v>
      </c>
      <c r="BO27" s="469"/>
      <c r="BP27" s="469"/>
      <c r="BQ27" s="469"/>
      <c r="BR27" s="469"/>
      <c r="BS27" s="469"/>
      <c r="BT27" s="469"/>
      <c r="BU27" s="470"/>
      <c r="BV27" s="468">
        <v>
300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
187</v>
      </c>
      <c r="F28" s="439"/>
      <c r="G28" s="439"/>
      <c r="H28" s="439"/>
      <c r="I28" s="439"/>
      <c r="J28" s="439"/>
      <c r="K28" s="440"/>
      <c r="L28" s="441">
        <v>
1</v>
      </c>
      <c r="M28" s="442"/>
      <c r="N28" s="442"/>
      <c r="O28" s="442"/>
      <c r="P28" s="443"/>
      <c r="Q28" s="441">
        <v>
4890</v>
      </c>
      <c r="R28" s="442"/>
      <c r="S28" s="442"/>
      <c r="T28" s="442"/>
      <c r="U28" s="442"/>
      <c r="V28" s="443"/>
      <c r="W28" s="507"/>
      <c r="X28" s="498"/>
      <c r="Y28" s="499"/>
      <c r="Z28" s="438" t="s">
        <v>
188</v>
      </c>
      <c r="AA28" s="439"/>
      <c r="AB28" s="439"/>
      <c r="AC28" s="439"/>
      <c r="AD28" s="439"/>
      <c r="AE28" s="439"/>
      <c r="AF28" s="439"/>
      <c r="AG28" s="440"/>
      <c r="AH28" s="441" t="s">
        <v>
140</v>
      </c>
      <c r="AI28" s="442"/>
      <c r="AJ28" s="442"/>
      <c r="AK28" s="442"/>
      <c r="AL28" s="443"/>
      <c r="AM28" s="441" t="s">
        <v>
139</v>
      </c>
      <c r="AN28" s="442"/>
      <c r="AO28" s="442"/>
      <c r="AP28" s="442"/>
      <c r="AQ28" s="442"/>
      <c r="AR28" s="443"/>
      <c r="AS28" s="441" t="s">
        <v>
139</v>
      </c>
      <c r="AT28" s="442"/>
      <c r="AU28" s="442"/>
      <c r="AV28" s="442"/>
      <c r="AW28" s="442"/>
      <c r="AX28" s="444"/>
      <c r="AY28" s="448" t="s">
        <v>
189</v>
      </c>
      <c r="AZ28" s="449"/>
      <c r="BA28" s="449"/>
      <c r="BB28" s="450"/>
      <c r="BC28" s="457" t="s">
        <v>
48</v>
      </c>
      <c r="BD28" s="458"/>
      <c r="BE28" s="458"/>
      <c r="BF28" s="458"/>
      <c r="BG28" s="458"/>
      <c r="BH28" s="458"/>
      <c r="BI28" s="458"/>
      <c r="BJ28" s="458"/>
      <c r="BK28" s="458"/>
      <c r="BL28" s="458"/>
      <c r="BM28" s="459"/>
      <c r="BN28" s="460">
        <v>
1866170</v>
      </c>
      <c r="BO28" s="461"/>
      <c r="BP28" s="461"/>
      <c r="BQ28" s="461"/>
      <c r="BR28" s="461"/>
      <c r="BS28" s="461"/>
      <c r="BT28" s="461"/>
      <c r="BU28" s="462"/>
      <c r="BV28" s="460">
        <v>
1783835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
190</v>
      </c>
      <c r="F29" s="439"/>
      <c r="G29" s="439"/>
      <c r="H29" s="439"/>
      <c r="I29" s="439"/>
      <c r="J29" s="439"/>
      <c r="K29" s="440"/>
      <c r="L29" s="441">
        <v>
20</v>
      </c>
      <c r="M29" s="442"/>
      <c r="N29" s="442"/>
      <c r="O29" s="442"/>
      <c r="P29" s="443"/>
      <c r="Q29" s="441">
        <v>
4650</v>
      </c>
      <c r="R29" s="442"/>
      <c r="S29" s="442"/>
      <c r="T29" s="442"/>
      <c r="U29" s="442"/>
      <c r="V29" s="443"/>
      <c r="W29" s="508"/>
      <c r="X29" s="509"/>
      <c r="Y29" s="510"/>
      <c r="Z29" s="438" t="s">
        <v>
191</v>
      </c>
      <c r="AA29" s="439"/>
      <c r="AB29" s="439"/>
      <c r="AC29" s="439"/>
      <c r="AD29" s="439"/>
      <c r="AE29" s="439"/>
      <c r="AF29" s="439"/>
      <c r="AG29" s="440"/>
      <c r="AH29" s="441">
        <v>
409</v>
      </c>
      <c r="AI29" s="442"/>
      <c r="AJ29" s="442"/>
      <c r="AK29" s="442"/>
      <c r="AL29" s="443"/>
      <c r="AM29" s="441">
        <v>
1280104</v>
      </c>
      <c r="AN29" s="442"/>
      <c r="AO29" s="442"/>
      <c r="AP29" s="442"/>
      <c r="AQ29" s="442"/>
      <c r="AR29" s="443"/>
      <c r="AS29" s="441">
        <v>
3130</v>
      </c>
      <c r="AT29" s="442"/>
      <c r="AU29" s="442"/>
      <c r="AV29" s="442"/>
      <c r="AW29" s="442"/>
      <c r="AX29" s="444"/>
      <c r="AY29" s="451"/>
      <c r="AZ29" s="452"/>
      <c r="BA29" s="452"/>
      <c r="BB29" s="453"/>
      <c r="BC29" s="445" t="s">
        <v>
192</v>
      </c>
      <c r="BD29" s="446"/>
      <c r="BE29" s="446"/>
      <c r="BF29" s="446"/>
      <c r="BG29" s="446"/>
      <c r="BH29" s="446"/>
      <c r="BI29" s="446"/>
      <c r="BJ29" s="446"/>
      <c r="BK29" s="446"/>
      <c r="BL29" s="446"/>
      <c r="BM29" s="447"/>
      <c r="BN29" s="465">
        <v>
473</v>
      </c>
      <c r="BO29" s="466"/>
      <c r="BP29" s="466"/>
      <c r="BQ29" s="466"/>
      <c r="BR29" s="466"/>
      <c r="BS29" s="466"/>
      <c r="BT29" s="466"/>
      <c r="BU29" s="467"/>
      <c r="BV29" s="465">
        <v>
472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
193</v>
      </c>
      <c r="X30" s="518"/>
      <c r="Y30" s="518"/>
      <c r="Z30" s="518"/>
      <c r="AA30" s="518"/>
      <c r="AB30" s="518"/>
      <c r="AC30" s="518"/>
      <c r="AD30" s="518"/>
      <c r="AE30" s="518"/>
      <c r="AF30" s="518"/>
      <c r="AG30" s="519"/>
      <c r="AH30" s="429">
        <v>
100.4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
50</v>
      </c>
      <c r="BD30" s="433"/>
      <c r="BE30" s="433"/>
      <c r="BF30" s="433"/>
      <c r="BG30" s="433"/>
      <c r="BH30" s="433"/>
      <c r="BI30" s="433"/>
      <c r="BJ30" s="433"/>
      <c r="BK30" s="433"/>
      <c r="BL30" s="433"/>
      <c r="BM30" s="434"/>
      <c r="BN30" s="468">
        <v>
2288242</v>
      </c>
      <c r="BO30" s="469"/>
      <c r="BP30" s="469"/>
      <c r="BQ30" s="469"/>
      <c r="BR30" s="469"/>
      <c r="BS30" s="469"/>
      <c r="BT30" s="469"/>
      <c r="BU30" s="470"/>
      <c r="BV30" s="468">
        <v>
2171829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194</v>
      </c>
      <c r="D32" s="213"/>
      <c r="E32" s="213"/>
      <c r="F32" s="210"/>
      <c r="G32" s="210"/>
      <c r="H32" s="210"/>
      <c r="I32" s="210"/>
      <c r="J32" s="210"/>
      <c r="K32" s="210"/>
      <c r="L32" s="210"/>
      <c r="M32" s="210"/>
      <c r="N32" s="210"/>
      <c r="O32" s="210"/>
      <c r="P32" s="210"/>
      <c r="Q32" s="210"/>
      <c r="R32" s="210"/>
      <c r="S32" s="210"/>
      <c r="T32" s="210"/>
      <c r="U32" s="210" t="s">
        <v>
195</v>
      </c>
      <c r="V32" s="210"/>
      <c r="W32" s="210"/>
      <c r="X32" s="210"/>
      <c r="Y32" s="210"/>
      <c r="Z32" s="210"/>
      <c r="AA32" s="210"/>
      <c r="AB32" s="210"/>
      <c r="AC32" s="210"/>
      <c r="AD32" s="210"/>
      <c r="AE32" s="210"/>
      <c r="AF32" s="210"/>
      <c r="AG32" s="210"/>
      <c r="AH32" s="210"/>
      <c r="AI32" s="210"/>
      <c r="AJ32" s="210"/>
      <c r="AK32" s="210"/>
      <c r="AL32" s="210"/>
      <c r="AM32" s="214" t="s">
        <v>
196</v>
      </c>
      <c r="AN32" s="210"/>
      <c r="AO32" s="210"/>
      <c r="AP32" s="210"/>
      <c r="AQ32" s="210"/>
      <c r="AR32" s="210"/>
      <c r="AS32" s="214"/>
      <c r="AT32" s="214"/>
      <c r="AU32" s="214"/>
      <c r="AV32" s="214"/>
      <c r="AW32" s="214"/>
      <c r="AX32" s="214"/>
      <c r="AY32" s="214"/>
      <c r="AZ32" s="214"/>
      <c r="BA32" s="214"/>
      <c r="BB32" s="210"/>
      <c r="BC32" s="214"/>
      <c r="BD32" s="210"/>
      <c r="BE32" s="214" t="s">
        <v>
197</v>
      </c>
      <c r="BF32" s="210"/>
      <c r="BG32" s="210"/>
      <c r="BH32" s="210"/>
      <c r="BI32" s="210"/>
      <c r="BJ32" s="214"/>
      <c r="BK32" s="214"/>
      <c r="BL32" s="214"/>
      <c r="BM32" s="214"/>
      <c r="BN32" s="214"/>
      <c r="BO32" s="214"/>
      <c r="BP32" s="214"/>
      <c r="BQ32" s="214"/>
      <c r="BR32" s="210"/>
      <c r="BS32" s="210"/>
      <c r="BT32" s="210"/>
      <c r="BU32" s="210"/>
      <c r="BV32" s="210"/>
      <c r="BW32" s="210" t="s">
        <v>
198</v>
      </c>
      <c r="BX32" s="210"/>
      <c r="BY32" s="210"/>
      <c r="BZ32" s="210"/>
      <c r="CA32" s="210"/>
      <c r="CB32" s="214"/>
      <c r="CC32" s="214"/>
      <c r="CD32" s="214"/>
      <c r="CE32" s="214"/>
      <c r="CF32" s="214"/>
      <c r="CG32" s="214"/>
      <c r="CH32" s="214"/>
      <c r="CI32" s="214"/>
      <c r="CJ32" s="214"/>
      <c r="CK32" s="214"/>
      <c r="CL32" s="214"/>
      <c r="CM32" s="214"/>
      <c r="CN32" s="214"/>
      <c r="CO32" s="214" t="s">
        <v>
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
200</v>
      </c>
      <c r="D33" s="428"/>
      <c r="E33" s="427" t="s">
        <v>
201</v>
      </c>
      <c r="F33" s="427"/>
      <c r="G33" s="427"/>
      <c r="H33" s="427"/>
      <c r="I33" s="427"/>
      <c r="J33" s="427"/>
      <c r="K33" s="427"/>
      <c r="L33" s="427"/>
      <c r="M33" s="427"/>
      <c r="N33" s="427"/>
      <c r="O33" s="427"/>
      <c r="P33" s="427"/>
      <c r="Q33" s="427"/>
      <c r="R33" s="427"/>
      <c r="S33" s="427"/>
      <c r="T33" s="215"/>
      <c r="U33" s="428" t="s">
        <v>
202</v>
      </c>
      <c r="V33" s="428"/>
      <c r="W33" s="427" t="s">
        <v>
203</v>
      </c>
      <c r="X33" s="427"/>
      <c r="Y33" s="427"/>
      <c r="Z33" s="427"/>
      <c r="AA33" s="427"/>
      <c r="AB33" s="427"/>
      <c r="AC33" s="427"/>
      <c r="AD33" s="427"/>
      <c r="AE33" s="427"/>
      <c r="AF33" s="427"/>
      <c r="AG33" s="427"/>
      <c r="AH33" s="427"/>
      <c r="AI33" s="427"/>
      <c r="AJ33" s="427"/>
      <c r="AK33" s="427"/>
      <c r="AL33" s="215"/>
      <c r="AM33" s="428" t="s">
        <v>
202</v>
      </c>
      <c r="AN33" s="428"/>
      <c r="AO33" s="427" t="s">
        <v>
203</v>
      </c>
      <c r="AP33" s="427"/>
      <c r="AQ33" s="427"/>
      <c r="AR33" s="427"/>
      <c r="AS33" s="427"/>
      <c r="AT33" s="427"/>
      <c r="AU33" s="427"/>
      <c r="AV33" s="427"/>
      <c r="AW33" s="427"/>
      <c r="AX33" s="427"/>
      <c r="AY33" s="427"/>
      <c r="AZ33" s="427"/>
      <c r="BA33" s="427"/>
      <c r="BB33" s="427"/>
      <c r="BC33" s="427"/>
      <c r="BD33" s="216"/>
      <c r="BE33" s="427" t="s">
        <v>
204</v>
      </c>
      <c r="BF33" s="427"/>
      <c r="BG33" s="427" t="s">
        <v>
205</v>
      </c>
      <c r="BH33" s="427"/>
      <c r="BI33" s="427"/>
      <c r="BJ33" s="427"/>
      <c r="BK33" s="427"/>
      <c r="BL33" s="427"/>
      <c r="BM33" s="427"/>
      <c r="BN33" s="427"/>
      <c r="BO33" s="427"/>
      <c r="BP33" s="427"/>
      <c r="BQ33" s="427"/>
      <c r="BR33" s="427"/>
      <c r="BS33" s="427"/>
      <c r="BT33" s="427"/>
      <c r="BU33" s="427"/>
      <c r="BV33" s="216"/>
      <c r="BW33" s="428" t="s">
        <v>
204</v>
      </c>
      <c r="BX33" s="428"/>
      <c r="BY33" s="427" t="s">
        <v>
206</v>
      </c>
      <c r="BZ33" s="427"/>
      <c r="CA33" s="427"/>
      <c r="CB33" s="427"/>
      <c r="CC33" s="427"/>
      <c r="CD33" s="427"/>
      <c r="CE33" s="427"/>
      <c r="CF33" s="427"/>
      <c r="CG33" s="427"/>
      <c r="CH33" s="427"/>
      <c r="CI33" s="427"/>
      <c r="CJ33" s="427"/>
      <c r="CK33" s="427"/>
      <c r="CL33" s="427"/>
      <c r="CM33" s="427"/>
      <c r="CN33" s="215"/>
      <c r="CO33" s="428" t="s">
        <v>
200</v>
      </c>
      <c r="CP33" s="428"/>
      <c r="CQ33" s="427" t="s">
        <v>
207</v>
      </c>
      <c r="CR33" s="427"/>
      <c r="CS33" s="427"/>
      <c r="CT33" s="427"/>
      <c r="CU33" s="427"/>
      <c r="CV33" s="427"/>
      <c r="CW33" s="427"/>
      <c r="CX33" s="427"/>
      <c r="CY33" s="427"/>
      <c r="CZ33" s="427"/>
      <c r="DA33" s="427"/>
      <c r="DB33" s="427"/>
      <c r="DC33" s="427"/>
      <c r="DD33" s="427"/>
      <c r="DE33" s="427"/>
      <c r="DF33" s="215"/>
      <c r="DG33" s="426" t="s">
        <v>
208</v>
      </c>
      <c r="DH33" s="426"/>
      <c r="DI33" s="217"/>
      <c r="DJ33" s="185"/>
      <c r="DK33" s="185"/>
      <c r="DL33" s="185"/>
      <c r="DM33" s="185"/>
      <c r="DN33" s="185"/>
      <c r="DO33" s="185"/>
    </row>
    <row r="34" spans="1:119" ht="32.25" customHeight="1" x14ac:dyDescent="0.2">
      <c r="A34" s="186"/>
      <c r="B34" s="212"/>
      <c r="C34" s="424">
        <f>
IF(E34="","",1)</f>
        <v>
1</v>
      </c>
      <c r="D34" s="424"/>
      <c r="E34" s="423" t="str">
        <f>
IF('各会計、関係団体の財政状況及び健全化判断比率'!B7="","",'各会計、関係団体の財政状況及び健全化判断比率'!B7)</f>
        <v>
一般会計</v>
      </c>
      <c r="F34" s="423"/>
      <c r="G34" s="423"/>
      <c r="H34" s="423"/>
      <c r="I34" s="423"/>
      <c r="J34" s="423"/>
      <c r="K34" s="423"/>
      <c r="L34" s="423"/>
      <c r="M34" s="423"/>
      <c r="N34" s="423"/>
      <c r="O34" s="423"/>
      <c r="P34" s="423"/>
      <c r="Q34" s="423"/>
      <c r="R34" s="423"/>
      <c r="S34" s="423"/>
      <c r="T34" s="213"/>
      <c r="U34" s="424">
        <f>
IF(W34="","",MAX(C34:D43)+1)</f>
        <v>
2</v>
      </c>
      <c r="V34" s="424"/>
      <c r="W34" s="423" t="str">
        <f>
IF('各会計、関係団体の財政状況及び健全化判断比率'!B28="","",'各会計、関係団体の財政状況及び健全化判断比率'!B28)</f>
        <v>
国民健康保険特別会計</v>
      </c>
      <c r="X34" s="423"/>
      <c r="Y34" s="423"/>
      <c r="Z34" s="423"/>
      <c r="AA34" s="423"/>
      <c r="AB34" s="423"/>
      <c r="AC34" s="423"/>
      <c r="AD34" s="423"/>
      <c r="AE34" s="423"/>
      <c r="AF34" s="423"/>
      <c r="AG34" s="423"/>
      <c r="AH34" s="423"/>
      <c r="AI34" s="423"/>
      <c r="AJ34" s="423"/>
      <c r="AK34" s="423"/>
      <c r="AL34" s="213"/>
      <c r="AM34" s="424" t="str">
        <f>
IF(AO34="","",MAX(C34:D43,U34:V43)+1)</f>
        <v/>
      </c>
      <c r="AN34" s="424"/>
      <c r="AO34" s="423"/>
      <c r="AP34" s="423"/>
      <c r="AQ34" s="423"/>
      <c r="AR34" s="423"/>
      <c r="AS34" s="423"/>
      <c r="AT34" s="423"/>
      <c r="AU34" s="423"/>
      <c r="AV34" s="423"/>
      <c r="AW34" s="423"/>
      <c r="AX34" s="423"/>
      <c r="AY34" s="423"/>
      <c r="AZ34" s="423"/>
      <c r="BA34" s="423"/>
      <c r="BB34" s="423"/>
      <c r="BC34" s="423"/>
      <c r="BD34" s="213"/>
      <c r="BE34" s="424">
        <f>
IF(BG34="","",MAX(C34:D43,U34:V43,AM34:AN43)+1)</f>
        <v>
6</v>
      </c>
      <c r="BF34" s="424"/>
      <c r="BG34" s="423" t="str">
        <f>
IF('各会計、関係団体の財政状況及び健全化判断比率'!B32="","",'各会計、関係団体の財政状況及び健全化判断比率'!B32)</f>
        <v>
公共下水道特別会計</v>
      </c>
      <c r="BH34" s="423"/>
      <c r="BI34" s="423"/>
      <c r="BJ34" s="423"/>
      <c r="BK34" s="423"/>
      <c r="BL34" s="423"/>
      <c r="BM34" s="423"/>
      <c r="BN34" s="423"/>
      <c r="BO34" s="423"/>
      <c r="BP34" s="423"/>
      <c r="BQ34" s="423"/>
      <c r="BR34" s="423"/>
      <c r="BS34" s="423"/>
      <c r="BT34" s="423"/>
      <c r="BU34" s="423"/>
      <c r="BV34" s="213"/>
      <c r="BW34" s="424">
        <f>
IF(BY34="","",MAX(C34:D43,U34:V43,AM34:AN43,BE34:BF43)+1)</f>
        <v>
7</v>
      </c>
      <c r="BX34" s="424"/>
      <c r="BY34" s="423" t="str">
        <f>
IF('各会計、関係団体の財政状況及び健全化判断比率'!B68="","",'各会計、関係団体の財政状況及び健全化判断比率'!B68)</f>
        <v>
東京たま広域資源循環組合</v>
      </c>
      <c r="BZ34" s="423"/>
      <c r="CA34" s="423"/>
      <c r="CB34" s="423"/>
      <c r="CC34" s="423"/>
      <c r="CD34" s="423"/>
      <c r="CE34" s="423"/>
      <c r="CF34" s="423"/>
      <c r="CG34" s="423"/>
      <c r="CH34" s="423"/>
      <c r="CI34" s="423"/>
      <c r="CJ34" s="423"/>
      <c r="CK34" s="423"/>
      <c r="CL34" s="423"/>
      <c r="CM34" s="423"/>
      <c r="CN34" s="213"/>
      <c r="CO34" s="424">
        <f>
IF(CQ34="","",MAX(C34:D43,U34:V43,AM34:AN43,BE34:BF43,BW34:BX43)+1)</f>
        <v>
15</v>
      </c>
      <c r="CP34" s="424"/>
      <c r="CQ34" s="423" t="str">
        <f>
IF('各会計、関係団体の財政状況及び健全化判断比率'!BS7="","",'各会計、関係団体の財政状況及び健全化判断比率'!BS7)</f>
        <v>
狛江市土地開発公社</v>
      </c>
      <c r="CR34" s="423"/>
      <c r="CS34" s="423"/>
      <c r="CT34" s="423"/>
      <c r="CU34" s="423"/>
      <c r="CV34" s="423"/>
      <c r="CW34" s="423"/>
      <c r="CX34" s="423"/>
      <c r="CY34" s="423"/>
      <c r="CZ34" s="423"/>
      <c r="DA34" s="423"/>
      <c r="DB34" s="423"/>
      <c r="DC34" s="423"/>
      <c r="DD34" s="423"/>
      <c r="DE34" s="423"/>
      <c r="DF34" s="210"/>
      <c r="DG34" s="425" t="str">
        <f>
IF('各会計、関係団体の財政状況及び健全化判断比率'!BR7="","",'各会計、関係団体の財政状況及び健全化判断比率'!BR7)</f>
        <v>
○</v>
      </c>
      <c r="DH34" s="425"/>
      <c r="DI34" s="217"/>
      <c r="DJ34" s="185"/>
      <c r="DK34" s="185"/>
      <c r="DL34" s="185"/>
      <c r="DM34" s="185"/>
      <c r="DN34" s="185"/>
      <c r="DO34" s="185"/>
    </row>
    <row r="35" spans="1:119" ht="32.25" customHeight="1" x14ac:dyDescent="0.2">
      <c r="A35" s="186"/>
      <c r="B35" s="212"/>
      <c r="C35" s="424" t="str">
        <f>
IF(E35="","",C34+1)</f>
        <v/>
      </c>
      <c r="D35" s="424"/>
      <c r="E35" s="423" t="str">
        <f>
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
IF(W35="","",U34+1)</f>
        <v>
3</v>
      </c>
      <c r="V35" s="424"/>
      <c r="W35" s="423" t="str">
        <f>
IF('各会計、関係団体の財政状況及び健全化判断比率'!B29="","",'各会計、関係団体の財政状況及び健全化判断比率'!B29)</f>
        <v>
後期高齢者医療特別会計</v>
      </c>
      <c r="X35" s="423"/>
      <c r="Y35" s="423"/>
      <c r="Z35" s="423"/>
      <c r="AA35" s="423"/>
      <c r="AB35" s="423"/>
      <c r="AC35" s="423"/>
      <c r="AD35" s="423"/>
      <c r="AE35" s="423"/>
      <c r="AF35" s="423"/>
      <c r="AG35" s="423"/>
      <c r="AH35" s="423"/>
      <c r="AI35" s="423"/>
      <c r="AJ35" s="423"/>
      <c r="AK35" s="423"/>
      <c r="AL35" s="213"/>
      <c r="AM35" s="424" t="str">
        <f t="shared" ref="AM35:AM43" si="0">
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
IF(BG35="","",BE34+1)</f>
        <v/>
      </c>
      <c r="BF35" s="424"/>
      <c r="BG35" s="423"/>
      <c r="BH35" s="423"/>
      <c r="BI35" s="423"/>
      <c r="BJ35" s="423"/>
      <c r="BK35" s="423"/>
      <c r="BL35" s="423"/>
      <c r="BM35" s="423"/>
      <c r="BN35" s="423"/>
      <c r="BO35" s="423"/>
      <c r="BP35" s="423"/>
      <c r="BQ35" s="423"/>
      <c r="BR35" s="423"/>
      <c r="BS35" s="423"/>
      <c r="BT35" s="423"/>
      <c r="BU35" s="423"/>
      <c r="BV35" s="213"/>
      <c r="BW35" s="424">
        <f t="shared" ref="BW35:BW43" si="2">
IF(BY35="","",BW34+1)</f>
        <v>
8</v>
      </c>
      <c r="BX35" s="424"/>
      <c r="BY35" s="423" t="str">
        <f>
IF('各会計、関係団体の財政状況及び健全化判断比率'!B69="","",'各会計、関係団体の財政状況及び健全化判断比率'!B69)</f>
        <v>
東京都市町村議会議員公務災害補償等組合</v>
      </c>
      <c r="BZ35" s="423"/>
      <c r="CA35" s="423"/>
      <c r="CB35" s="423"/>
      <c r="CC35" s="423"/>
      <c r="CD35" s="423"/>
      <c r="CE35" s="423"/>
      <c r="CF35" s="423"/>
      <c r="CG35" s="423"/>
      <c r="CH35" s="423"/>
      <c r="CI35" s="423"/>
      <c r="CJ35" s="423"/>
      <c r="CK35" s="423"/>
      <c r="CL35" s="423"/>
      <c r="CM35" s="423"/>
      <c r="CN35" s="213"/>
      <c r="CO35" s="424">
        <f t="shared" ref="CO35:CO43" si="3">
IF(CQ35="","",CO34+1)</f>
        <v>
16</v>
      </c>
      <c r="CP35" s="424"/>
      <c r="CQ35" s="423" t="str">
        <f>
IF('各会計、関係団体の財政状況及び健全化判断比率'!BS8="","",'各会計、関係団体の財政状況及び健全化判断比率'!BS8)</f>
        <v>
狛江市文化振興事業団</v>
      </c>
      <c r="CR35" s="423"/>
      <c r="CS35" s="423"/>
      <c r="CT35" s="423"/>
      <c r="CU35" s="423"/>
      <c r="CV35" s="423"/>
      <c r="CW35" s="423"/>
      <c r="CX35" s="423"/>
      <c r="CY35" s="423"/>
      <c r="CZ35" s="423"/>
      <c r="DA35" s="423"/>
      <c r="DB35" s="423"/>
      <c r="DC35" s="423"/>
      <c r="DD35" s="423"/>
      <c r="DE35" s="423"/>
      <c r="DF35" s="210"/>
      <c r="DG35" s="425" t="str">
        <f>
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
IF(E36="","",C35+1)</f>
        <v/>
      </c>
      <c r="D36" s="424"/>
      <c r="E36" s="423" t="str">
        <f>
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
IF(W36="","",U35+1)</f>
        <v>
4</v>
      </c>
      <c r="V36" s="424"/>
      <c r="W36" s="423" t="str">
        <f>
IF('各会計、関係団体の財政状況及び健全化判断比率'!B30="","",'各会計、関係団体の財政状況及び健全化判断比率'!B30)</f>
        <v>
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
9</v>
      </c>
      <c r="BX36" s="424"/>
      <c r="BY36" s="423" t="str">
        <f>
IF('各会計、関係団体の財政状況及び健全化判断比率'!B70="","",'各会計、関係団体の財政状況及び健全化判断比率'!B70)</f>
        <v>
東京市町村総合事務組合（一般会計）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
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
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
IF(E37="","",C36+1)</f>
        <v/>
      </c>
      <c r="D37" s="424"/>
      <c r="E37" s="423" t="str">
        <f>
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
5</v>
      </c>
      <c r="V37" s="424"/>
      <c r="W37" s="423" t="str">
        <f>
IF('各会計、関係団体の財政状況及び健全化判断比率'!B31="","",'各会計、関係団体の財政状況及び健全化判断比率'!B31)</f>
        <v>
駐車場事業特別会計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
10</v>
      </c>
      <c r="BX37" s="424"/>
      <c r="BY37" s="423" t="str">
        <f>
IF('各会計、関係団体の財政状況及び健全化判断比率'!B71="","",'各会計、関係団体の財政状況及び健全化判断比率'!B71)</f>
        <v>
東京市町村総合事務組合（東京都市町村民交通災害共済事業特別会計）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
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
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
IF(E38="","",C37+1)</f>
        <v/>
      </c>
      <c r="D38" s="424"/>
      <c r="E38" s="423" t="str">
        <f>
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
11</v>
      </c>
      <c r="BX38" s="424"/>
      <c r="BY38" s="423" t="str">
        <f>
IF('各会計、関係団体の財政状況及び健全化判断比率'!B72="","",'各会計、関係団体の財政状況及び健全化判断比率'!B72)</f>
        <v>
東京都市町村職員退職手当組合</v>
      </c>
      <c r="BZ38" s="423"/>
      <c r="CA38" s="423"/>
      <c r="CB38" s="423"/>
      <c r="CC38" s="423"/>
      <c r="CD38" s="423"/>
      <c r="CE38" s="423"/>
      <c r="CF38" s="423"/>
      <c r="CG38" s="423"/>
      <c r="CH38" s="423"/>
      <c r="CI38" s="423"/>
      <c r="CJ38" s="423"/>
      <c r="CK38" s="423"/>
      <c r="CL38" s="423"/>
      <c r="CM38" s="423"/>
      <c r="CN38" s="213"/>
      <c r="CO38" s="424" t="str">
        <f t="shared" si="3"/>
        <v/>
      </c>
      <c r="CP38" s="424"/>
      <c r="CQ38" s="423" t="str">
        <f>
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
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
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
12</v>
      </c>
      <c r="BX39" s="424"/>
      <c r="BY39" s="423" t="str">
        <f>
IF('各会計、関係団体の財政状況及び健全化判断比率'!B73="","",'各会計、関係団体の財政状況及び健全化判断比率'!B73)</f>
        <v>
東京都後期高齢者医療広域連合（一般会計）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
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
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
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
13</v>
      </c>
      <c r="BX40" s="424"/>
      <c r="BY40" s="423" t="str">
        <f>
IF('各会計、関係団体の財政状況及び健全化判断比率'!B74="","",'各会計、関係団体の財政状況及び健全化判断比率'!B74)</f>
        <v>
東京都後期高齢者医療広域連合（後期高齢者医療特別会計）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
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
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
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
14</v>
      </c>
      <c r="BX41" s="424"/>
      <c r="BY41" s="423" t="str">
        <f>
IF('各会計、関係団体の財政状況及び健全化判断比率'!B75="","",'各会計、関係団体の財政状況及び健全化判断比率'!B75)</f>
        <v>
多摩川衛生組合</v>
      </c>
      <c r="BZ41" s="423"/>
      <c r="CA41" s="423"/>
      <c r="CB41" s="423"/>
      <c r="CC41" s="423"/>
      <c r="CD41" s="423"/>
      <c r="CE41" s="423"/>
      <c r="CF41" s="423"/>
      <c r="CG41" s="423"/>
      <c r="CH41" s="423"/>
      <c r="CI41" s="423"/>
      <c r="CJ41" s="423"/>
      <c r="CK41" s="423"/>
      <c r="CL41" s="423"/>
      <c r="CM41" s="423"/>
      <c r="CN41" s="213"/>
      <c r="CO41" s="424" t="str">
        <f t="shared" si="3"/>
        <v/>
      </c>
      <c r="CP41" s="424"/>
      <c r="CQ41" s="423" t="str">
        <f>
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
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
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
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
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
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
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
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
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
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209</v>
      </c>
      <c r="C46" s="185"/>
      <c r="D46" s="185"/>
      <c r="E46" s="185" t="s">
        <v>
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213</v>
      </c>
    </row>
    <row r="50" spans="5:5" x14ac:dyDescent="0.2">
      <c r="E50" s="187" t="s">
        <v>
214</v>
      </c>
    </row>
    <row r="51" spans="5:5" x14ac:dyDescent="0.2">
      <c r="E51" s="187" t="s">
        <v>
215</v>
      </c>
    </row>
    <row r="52" spans="5:5" x14ac:dyDescent="0.2">
      <c r="E52" s="187" t="s">
        <v>
216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x/7HYmOWLI8MgnM5cNvPmV1Ci8PKqIzFHH7WGn/9TcOn/m2Tu/rJDcjBZHVhNoe+xAMmkT1zWO2bMBxEPMBlXA==" saltValue="wk3XX1EAMwVi8L4DhbQ4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
217</v>
      </c>
      <c r="DI1" s="794"/>
      <c r="DJ1" s="794"/>
      <c r="DK1" s="794"/>
      <c r="DL1" s="794"/>
      <c r="DM1" s="794"/>
      <c r="DN1" s="795"/>
      <c r="DO1" s="225"/>
      <c r="DP1" s="793" t="s">
        <v>
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
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
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
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
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
1</v>
      </c>
      <c r="C4" s="736"/>
      <c r="D4" s="736"/>
      <c r="E4" s="736"/>
      <c r="F4" s="736"/>
      <c r="G4" s="736"/>
      <c r="H4" s="736"/>
      <c r="I4" s="736"/>
      <c r="J4" s="736"/>
      <c r="K4" s="736"/>
      <c r="L4" s="736"/>
      <c r="M4" s="736"/>
      <c r="N4" s="736"/>
      <c r="O4" s="736"/>
      <c r="P4" s="736"/>
      <c r="Q4" s="737"/>
      <c r="R4" s="735" t="s">
        <v>
223</v>
      </c>
      <c r="S4" s="736"/>
      <c r="T4" s="736"/>
      <c r="U4" s="736"/>
      <c r="V4" s="736"/>
      <c r="W4" s="736"/>
      <c r="X4" s="736"/>
      <c r="Y4" s="737"/>
      <c r="Z4" s="735" t="s">
        <v>
224</v>
      </c>
      <c r="AA4" s="736"/>
      <c r="AB4" s="736"/>
      <c r="AC4" s="737"/>
      <c r="AD4" s="735" t="s">
        <v>
225</v>
      </c>
      <c r="AE4" s="736"/>
      <c r="AF4" s="736"/>
      <c r="AG4" s="736"/>
      <c r="AH4" s="736"/>
      <c r="AI4" s="736"/>
      <c r="AJ4" s="736"/>
      <c r="AK4" s="737"/>
      <c r="AL4" s="735" t="s">
        <v>
224</v>
      </c>
      <c r="AM4" s="736"/>
      <c r="AN4" s="736"/>
      <c r="AO4" s="737"/>
      <c r="AP4" s="796" t="s">
        <v>
226</v>
      </c>
      <c r="AQ4" s="796"/>
      <c r="AR4" s="796"/>
      <c r="AS4" s="796"/>
      <c r="AT4" s="796"/>
      <c r="AU4" s="796"/>
      <c r="AV4" s="796"/>
      <c r="AW4" s="796"/>
      <c r="AX4" s="796"/>
      <c r="AY4" s="796"/>
      <c r="AZ4" s="796"/>
      <c r="BA4" s="796"/>
      <c r="BB4" s="796"/>
      <c r="BC4" s="796"/>
      <c r="BD4" s="796"/>
      <c r="BE4" s="796"/>
      <c r="BF4" s="796"/>
      <c r="BG4" s="796" t="s">
        <v>
227</v>
      </c>
      <c r="BH4" s="796"/>
      <c r="BI4" s="796"/>
      <c r="BJ4" s="796"/>
      <c r="BK4" s="796"/>
      <c r="BL4" s="796"/>
      <c r="BM4" s="796"/>
      <c r="BN4" s="796"/>
      <c r="BO4" s="796" t="s">
        <v>
224</v>
      </c>
      <c r="BP4" s="796"/>
      <c r="BQ4" s="796"/>
      <c r="BR4" s="796"/>
      <c r="BS4" s="796" t="s">
        <v>
228</v>
      </c>
      <c r="BT4" s="796"/>
      <c r="BU4" s="796"/>
      <c r="BV4" s="796"/>
      <c r="BW4" s="796"/>
      <c r="BX4" s="796"/>
      <c r="BY4" s="796"/>
      <c r="BZ4" s="796"/>
      <c r="CA4" s="796"/>
      <c r="CB4" s="796"/>
      <c r="CD4" s="778" t="s">
        <v>
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
230</v>
      </c>
      <c r="C5" s="761"/>
      <c r="D5" s="761"/>
      <c r="E5" s="761"/>
      <c r="F5" s="761"/>
      <c r="G5" s="761"/>
      <c r="H5" s="761"/>
      <c r="I5" s="761"/>
      <c r="J5" s="761"/>
      <c r="K5" s="761"/>
      <c r="L5" s="761"/>
      <c r="M5" s="761"/>
      <c r="N5" s="761"/>
      <c r="O5" s="761"/>
      <c r="P5" s="761"/>
      <c r="Q5" s="762"/>
      <c r="R5" s="726">
        <v>
12502511</v>
      </c>
      <c r="S5" s="727"/>
      <c r="T5" s="727"/>
      <c r="U5" s="727"/>
      <c r="V5" s="727"/>
      <c r="W5" s="727"/>
      <c r="X5" s="727"/>
      <c r="Y5" s="773"/>
      <c r="Z5" s="791">
        <v>
42.1</v>
      </c>
      <c r="AA5" s="791"/>
      <c r="AB5" s="791"/>
      <c r="AC5" s="791"/>
      <c r="AD5" s="792">
        <v>
11535760</v>
      </c>
      <c r="AE5" s="792"/>
      <c r="AF5" s="792"/>
      <c r="AG5" s="792"/>
      <c r="AH5" s="792"/>
      <c r="AI5" s="792"/>
      <c r="AJ5" s="792"/>
      <c r="AK5" s="792"/>
      <c r="AL5" s="774">
        <v>
78</v>
      </c>
      <c r="AM5" s="743"/>
      <c r="AN5" s="743"/>
      <c r="AO5" s="775"/>
      <c r="AP5" s="760" t="s">
        <v>
231</v>
      </c>
      <c r="AQ5" s="761"/>
      <c r="AR5" s="761"/>
      <c r="AS5" s="761"/>
      <c r="AT5" s="761"/>
      <c r="AU5" s="761"/>
      <c r="AV5" s="761"/>
      <c r="AW5" s="761"/>
      <c r="AX5" s="761"/>
      <c r="AY5" s="761"/>
      <c r="AZ5" s="761"/>
      <c r="BA5" s="761"/>
      <c r="BB5" s="761"/>
      <c r="BC5" s="761"/>
      <c r="BD5" s="761"/>
      <c r="BE5" s="761"/>
      <c r="BF5" s="762"/>
      <c r="BG5" s="661">
        <v>
11535760</v>
      </c>
      <c r="BH5" s="664"/>
      <c r="BI5" s="664"/>
      <c r="BJ5" s="664"/>
      <c r="BK5" s="664"/>
      <c r="BL5" s="664"/>
      <c r="BM5" s="664"/>
      <c r="BN5" s="665"/>
      <c r="BO5" s="723">
        <v>
92.3</v>
      </c>
      <c r="BP5" s="723"/>
      <c r="BQ5" s="723"/>
      <c r="BR5" s="723"/>
      <c r="BS5" s="724">
        <v>
17808</v>
      </c>
      <c r="BT5" s="724"/>
      <c r="BU5" s="724"/>
      <c r="BV5" s="724"/>
      <c r="BW5" s="724"/>
      <c r="BX5" s="724"/>
      <c r="BY5" s="724"/>
      <c r="BZ5" s="724"/>
      <c r="CA5" s="724"/>
      <c r="CB5" s="765"/>
      <c r="CD5" s="778" t="s">
        <v>
226</v>
      </c>
      <c r="CE5" s="779"/>
      <c r="CF5" s="779"/>
      <c r="CG5" s="779"/>
      <c r="CH5" s="779"/>
      <c r="CI5" s="779"/>
      <c r="CJ5" s="779"/>
      <c r="CK5" s="779"/>
      <c r="CL5" s="779"/>
      <c r="CM5" s="779"/>
      <c r="CN5" s="779"/>
      <c r="CO5" s="779"/>
      <c r="CP5" s="779"/>
      <c r="CQ5" s="780"/>
      <c r="CR5" s="778" t="s">
        <v>
232</v>
      </c>
      <c r="CS5" s="779"/>
      <c r="CT5" s="779"/>
      <c r="CU5" s="779"/>
      <c r="CV5" s="779"/>
      <c r="CW5" s="779"/>
      <c r="CX5" s="779"/>
      <c r="CY5" s="780"/>
      <c r="CZ5" s="778" t="s">
        <v>
224</v>
      </c>
      <c r="DA5" s="779"/>
      <c r="DB5" s="779"/>
      <c r="DC5" s="780"/>
      <c r="DD5" s="778" t="s">
        <v>
233</v>
      </c>
      <c r="DE5" s="779"/>
      <c r="DF5" s="779"/>
      <c r="DG5" s="779"/>
      <c r="DH5" s="779"/>
      <c r="DI5" s="779"/>
      <c r="DJ5" s="779"/>
      <c r="DK5" s="779"/>
      <c r="DL5" s="779"/>
      <c r="DM5" s="779"/>
      <c r="DN5" s="779"/>
      <c r="DO5" s="779"/>
      <c r="DP5" s="780"/>
      <c r="DQ5" s="778" t="s">
        <v>
234</v>
      </c>
      <c r="DR5" s="779"/>
      <c r="DS5" s="779"/>
      <c r="DT5" s="779"/>
      <c r="DU5" s="779"/>
      <c r="DV5" s="779"/>
      <c r="DW5" s="779"/>
      <c r="DX5" s="779"/>
      <c r="DY5" s="779"/>
      <c r="DZ5" s="779"/>
      <c r="EA5" s="779"/>
      <c r="EB5" s="779"/>
      <c r="EC5" s="780"/>
    </row>
    <row r="6" spans="2:143" ht="11.25" customHeight="1" x14ac:dyDescent="0.2">
      <c r="B6" s="658" t="s">
        <v>
235</v>
      </c>
      <c r="C6" s="659"/>
      <c r="D6" s="659"/>
      <c r="E6" s="659"/>
      <c r="F6" s="659"/>
      <c r="G6" s="659"/>
      <c r="H6" s="659"/>
      <c r="I6" s="659"/>
      <c r="J6" s="659"/>
      <c r="K6" s="659"/>
      <c r="L6" s="659"/>
      <c r="M6" s="659"/>
      <c r="N6" s="659"/>
      <c r="O6" s="659"/>
      <c r="P6" s="659"/>
      <c r="Q6" s="660"/>
      <c r="R6" s="661">
        <v>
111395</v>
      </c>
      <c r="S6" s="664"/>
      <c r="T6" s="664"/>
      <c r="U6" s="664"/>
      <c r="V6" s="664"/>
      <c r="W6" s="664"/>
      <c r="X6" s="664"/>
      <c r="Y6" s="665"/>
      <c r="Z6" s="723">
        <v>
0.4</v>
      </c>
      <c r="AA6" s="723"/>
      <c r="AB6" s="723"/>
      <c r="AC6" s="723"/>
      <c r="AD6" s="724">
        <v>
111395</v>
      </c>
      <c r="AE6" s="724"/>
      <c r="AF6" s="724"/>
      <c r="AG6" s="724"/>
      <c r="AH6" s="724"/>
      <c r="AI6" s="724"/>
      <c r="AJ6" s="724"/>
      <c r="AK6" s="724"/>
      <c r="AL6" s="666">
        <v>
0.8</v>
      </c>
      <c r="AM6" s="667"/>
      <c r="AN6" s="667"/>
      <c r="AO6" s="725"/>
      <c r="AP6" s="658" t="s">
        <v>
236</v>
      </c>
      <c r="AQ6" s="659"/>
      <c r="AR6" s="659"/>
      <c r="AS6" s="659"/>
      <c r="AT6" s="659"/>
      <c r="AU6" s="659"/>
      <c r="AV6" s="659"/>
      <c r="AW6" s="659"/>
      <c r="AX6" s="659"/>
      <c r="AY6" s="659"/>
      <c r="AZ6" s="659"/>
      <c r="BA6" s="659"/>
      <c r="BB6" s="659"/>
      <c r="BC6" s="659"/>
      <c r="BD6" s="659"/>
      <c r="BE6" s="659"/>
      <c r="BF6" s="660"/>
      <c r="BG6" s="661">
        <v>
11535760</v>
      </c>
      <c r="BH6" s="664"/>
      <c r="BI6" s="664"/>
      <c r="BJ6" s="664"/>
      <c r="BK6" s="664"/>
      <c r="BL6" s="664"/>
      <c r="BM6" s="664"/>
      <c r="BN6" s="665"/>
      <c r="BO6" s="723">
        <v>
92.3</v>
      </c>
      <c r="BP6" s="723"/>
      <c r="BQ6" s="723"/>
      <c r="BR6" s="723"/>
      <c r="BS6" s="724">
        <v>
17808</v>
      </c>
      <c r="BT6" s="724"/>
      <c r="BU6" s="724"/>
      <c r="BV6" s="724"/>
      <c r="BW6" s="724"/>
      <c r="BX6" s="724"/>
      <c r="BY6" s="724"/>
      <c r="BZ6" s="724"/>
      <c r="CA6" s="724"/>
      <c r="CB6" s="765"/>
      <c r="CD6" s="732" t="s">
        <v>
237</v>
      </c>
      <c r="CE6" s="733"/>
      <c r="CF6" s="733"/>
      <c r="CG6" s="733"/>
      <c r="CH6" s="733"/>
      <c r="CI6" s="733"/>
      <c r="CJ6" s="733"/>
      <c r="CK6" s="733"/>
      <c r="CL6" s="733"/>
      <c r="CM6" s="733"/>
      <c r="CN6" s="733"/>
      <c r="CO6" s="733"/>
      <c r="CP6" s="733"/>
      <c r="CQ6" s="734"/>
      <c r="CR6" s="661">
        <v>
307038</v>
      </c>
      <c r="CS6" s="664"/>
      <c r="CT6" s="664"/>
      <c r="CU6" s="664"/>
      <c r="CV6" s="664"/>
      <c r="CW6" s="664"/>
      <c r="CX6" s="664"/>
      <c r="CY6" s="665"/>
      <c r="CZ6" s="774">
        <v>
1.1000000000000001</v>
      </c>
      <c r="DA6" s="743"/>
      <c r="DB6" s="743"/>
      <c r="DC6" s="777"/>
      <c r="DD6" s="669" t="s">
        <v>
129</v>
      </c>
      <c r="DE6" s="664"/>
      <c r="DF6" s="664"/>
      <c r="DG6" s="664"/>
      <c r="DH6" s="664"/>
      <c r="DI6" s="664"/>
      <c r="DJ6" s="664"/>
      <c r="DK6" s="664"/>
      <c r="DL6" s="664"/>
      <c r="DM6" s="664"/>
      <c r="DN6" s="664"/>
      <c r="DO6" s="664"/>
      <c r="DP6" s="665"/>
      <c r="DQ6" s="669">
        <v>
306946</v>
      </c>
      <c r="DR6" s="664"/>
      <c r="DS6" s="664"/>
      <c r="DT6" s="664"/>
      <c r="DU6" s="664"/>
      <c r="DV6" s="664"/>
      <c r="DW6" s="664"/>
      <c r="DX6" s="664"/>
      <c r="DY6" s="664"/>
      <c r="DZ6" s="664"/>
      <c r="EA6" s="664"/>
      <c r="EB6" s="664"/>
      <c r="EC6" s="704"/>
    </row>
    <row r="7" spans="2:143" ht="11.25" customHeight="1" x14ac:dyDescent="0.2">
      <c r="B7" s="658" t="s">
        <v>
238</v>
      </c>
      <c r="C7" s="659"/>
      <c r="D7" s="659"/>
      <c r="E7" s="659"/>
      <c r="F7" s="659"/>
      <c r="G7" s="659"/>
      <c r="H7" s="659"/>
      <c r="I7" s="659"/>
      <c r="J7" s="659"/>
      <c r="K7" s="659"/>
      <c r="L7" s="659"/>
      <c r="M7" s="659"/>
      <c r="N7" s="659"/>
      <c r="O7" s="659"/>
      <c r="P7" s="659"/>
      <c r="Q7" s="660"/>
      <c r="R7" s="661">
        <v>
28742</v>
      </c>
      <c r="S7" s="664"/>
      <c r="T7" s="664"/>
      <c r="U7" s="664"/>
      <c r="V7" s="664"/>
      <c r="W7" s="664"/>
      <c r="X7" s="664"/>
      <c r="Y7" s="665"/>
      <c r="Z7" s="723">
        <v>
0.1</v>
      </c>
      <c r="AA7" s="723"/>
      <c r="AB7" s="723"/>
      <c r="AC7" s="723"/>
      <c r="AD7" s="724">
        <v>
28742</v>
      </c>
      <c r="AE7" s="724"/>
      <c r="AF7" s="724"/>
      <c r="AG7" s="724"/>
      <c r="AH7" s="724"/>
      <c r="AI7" s="724"/>
      <c r="AJ7" s="724"/>
      <c r="AK7" s="724"/>
      <c r="AL7" s="666">
        <v>
0.2</v>
      </c>
      <c r="AM7" s="667"/>
      <c r="AN7" s="667"/>
      <c r="AO7" s="725"/>
      <c r="AP7" s="658" t="s">
        <v>
239</v>
      </c>
      <c r="AQ7" s="659"/>
      <c r="AR7" s="659"/>
      <c r="AS7" s="659"/>
      <c r="AT7" s="659"/>
      <c r="AU7" s="659"/>
      <c r="AV7" s="659"/>
      <c r="AW7" s="659"/>
      <c r="AX7" s="659"/>
      <c r="AY7" s="659"/>
      <c r="AZ7" s="659"/>
      <c r="BA7" s="659"/>
      <c r="BB7" s="659"/>
      <c r="BC7" s="659"/>
      <c r="BD7" s="659"/>
      <c r="BE7" s="659"/>
      <c r="BF7" s="660"/>
      <c r="BG7" s="661">
        <v>
6956929</v>
      </c>
      <c r="BH7" s="664"/>
      <c r="BI7" s="664"/>
      <c r="BJ7" s="664"/>
      <c r="BK7" s="664"/>
      <c r="BL7" s="664"/>
      <c r="BM7" s="664"/>
      <c r="BN7" s="665"/>
      <c r="BO7" s="723">
        <v>
55.6</v>
      </c>
      <c r="BP7" s="723"/>
      <c r="BQ7" s="723"/>
      <c r="BR7" s="723"/>
      <c r="BS7" s="724">
        <v>
17808</v>
      </c>
      <c r="BT7" s="724"/>
      <c r="BU7" s="724"/>
      <c r="BV7" s="724"/>
      <c r="BW7" s="724"/>
      <c r="BX7" s="724"/>
      <c r="BY7" s="724"/>
      <c r="BZ7" s="724"/>
      <c r="CA7" s="724"/>
      <c r="CB7" s="765"/>
      <c r="CD7" s="705" t="s">
        <v>
240</v>
      </c>
      <c r="CE7" s="702"/>
      <c r="CF7" s="702"/>
      <c r="CG7" s="702"/>
      <c r="CH7" s="702"/>
      <c r="CI7" s="702"/>
      <c r="CJ7" s="702"/>
      <c r="CK7" s="702"/>
      <c r="CL7" s="702"/>
      <c r="CM7" s="702"/>
      <c r="CN7" s="702"/>
      <c r="CO7" s="702"/>
      <c r="CP7" s="702"/>
      <c r="CQ7" s="703"/>
      <c r="CR7" s="661">
        <v>
2846498</v>
      </c>
      <c r="CS7" s="664"/>
      <c r="CT7" s="664"/>
      <c r="CU7" s="664"/>
      <c r="CV7" s="664"/>
      <c r="CW7" s="664"/>
      <c r="CX7" s="664"/>
      <c r="CY7" s="665"/>
      <c r="CZ7" s="723">
        <v>
10</v>
      </c>
      <c r="DA7" s="723"/>
      <c r="DB7" s="723"/>
      <c r="DC7" s="723"/>
      <c r="DD7" s="669">
        <v>
3041</v>
      </c>
      <c r="DE7" s="664"/>
      <c r="DF7" s="664"/>
      <c r="DG7" s="664"/>
      <c r="DH7" s="664"/>
      <c r="DI7" s="664"/>
      <c r="DJ7" s="664"/>
      <c r="DK7" s="664"/>
      <c r="DL7" s="664"/>
      <c r="DM7" s="664"/>
      <c r="DN7" s="664"/>
      <c r="DO7" s="664"/>
      <c r="DP7" s="665"/>
      <c r="DQ7" s="669">
        <v>
2495295</v>
      </c>
      <c r="DR7" s="664"/>
      <c r="DS7" s="664"/>
      <c r="DT7" s="664"/>
      <c r="DU7" s="664"/>
      <c r="DV7" s="664"/>
      <c r="DW7" s="664"/>
      <c r="DX7" s="664"/>
      <c r="DY7" s="664"/>
      <c r="DZ7" s="664"/>
      <c r="EA7" s="664"/>
      <c r="EB7" s="664"/>
      <c r="EC7" s="704"/>
    </row>
    <row r="8" spans="2:143" ht="11.25" customHeight="1" x14ac:dyDescent="0.2">
      <c r="B8" s="658" t="s">
        <v>
241</v>
      </c>
      <c r="C8" s="659"/>
      <c r="D8" s="659"/>
      <c r="E8" s="659"/>
      <c r="F8" s="659"/>
      <c r="G8" s="659"/>
      <c r="H8" s="659"/>
      <c r="I8" s="659"/>
      <c r="J8" s="659"/>
      <c r="K8" s="659"/>
      <c r="L8" s="659"/>
      <c r="M8" s="659"/>
      <c r="N8" s="659"/>
      <c r="O8" s="659"/>
      <c r="P8" s="659"/>
      <c r="Q8" s="660"/>
      <c r="R8" s="661">
        <v>
95751</v>
      </c>
      <c r="S8" s="664"/>
      <c r="T8" s="664"/>
      <c r="U8" s="664"/>
      <c r="V8" s="664"/>
      <c r="W8" s="664"/>
      <c r="X8" s="664"/>
      <c r="Y8" s="665"/>
      <c r="Z8" s="723">
        <v>
0.3</v>
      </c>
      <c r="AA8" s="723"/>
      <c r="AB8" s="723"/>
      <c r="AC8" s="723"/>
      <c r="AD8" s="724">
        <v>
95751</v>
      </c>
      <c r="AE8" s="724"/>
      <c r="AF8" s="724"/>
      <c r="AG8" s="724"/>
      <c r="AH8" s="724"/>
      <c r="AI8" s="724"/>
      <c r="AJ8" s="724"/>
      <c r="AK8" s="724"/>
      <c r="AL8" s="666">
        <v>
0.6</v>
      </c>
      <c r="AM8" s="667"/>
      <c r="AN8" s="667"/>
      <c r="AO8" s="725"/>
      <c r="AP8" s="658" t="s">
        <v>
242</v>
      </c>
      <c r="AQ8" s="659"/>
      <c r="AR8" s="659"/>
      <c r="AS8" s="659"/>
      <c r="AT8" s="659"/>
      <c r="AU8" s="659"/>
      <c r="AV8" s="659"/>
      <c r="AW8" s="659"/>
      <c r="AX8" s="659"/>
      <c r="AY8" s="659"/>
      <c r="AZ8" s="659"/>
      <c r="BA8" s="659"/>
      <c r="BB8" s="659"/>
      <c r="BC8" s="659"/>
      <c r="BD8" s="659"/>
      <c r="BE8" s="659"/>
      <c r="BF8" s="660"/>
      <c r="BG8" s="661">
        <v>
154320</v>
      </c>
      <c r="BH8" s="664"/>
      <c r="BI8" s="664"/>
      <c r="BJ8" s="664"/>
      <c r="BK8" s="664"/>
      <c r="BL8" s="664"/>
      <c r="BM8" s="664"/>
      <c r="BN8" s="665"/>
      <c r="BO8" s="723">
        <v>
1.2</v>
      </c>
      <c r="BP8" s="723"/>
      <c r="BQ8" s="723"/>
      <c r="BR8" s="723"/>
      <c r="BS8" s="669" t="s">
        <v>
129</v>
      </c>
      <c r="BT8" s="664"/>
      <c r="BU8" s="664"/>
      <c r="BV8" s="664"/>
      <c r="BW8" s="664"/>
      <c r="BX8" s="664"/>
      <c r="BY8" s="664"/>
      <c r="BZ8" s="664"/>
      <c r="CA8" s="664"/>
      <c r="CB8" s="704"/>
      <c r="CD8" s="705" t="s">
        <v>
243</v>
      </c>
      <c r="CE8" s="702"/>
      <c r="CF8" s="702"/>
      <c r="CG8" s="702"/>
      <c r="CH8" s="702"/>
      <c r="CI8" s="702"/>
      <c r="CJ8" s="702"/>
      <c r="CK8" s="702"/>
      <c r="CL8" s="702"/>
      <c r="CM8" s="702"/>
      <c r="CN8" s="702"/>
      <c r="CO8" s="702"/>
      <c r="CP8" s="702"/>
      <c r="CQ8" s="703"/>
      <c r="CR8" s="661">
        <v>
15141499</v>
      </c>
      <c r="CS8" s="664"/>
      <c r="CT8" s="664"/>
      <c r="CU8" s="664"/>
      <c r="CV8" s="664"/>
      <c r="CW8" s="664"/>
      <c r="CX8" s="664"/>
      <c r="CY8" s="665"/>
      <c r="CZ8" s="723">
        <v>
53</v>
      </c>
      <c r="DA8" s="723"/>
      <c r="DB8" s="723"/>
      <c r="DC8" s="723"/>
      <c r="DD8" s="669">
        <v>
1225724</v>
      </c>
      <c r="DE8" s="664"/>
      <c r="DF8" s="664"/>
      <c r="DG8" s="664"/>
      <c r="DH8" s="664"/>
      <c r="DI8" s="664"/>
      <c r="DJ8" s="664"/>
      <c r="DK8" s="664"/>
      <c r="DL8" s="664"/>
      <c r="DM8" s="664"/>
      <c r="DN8" s="664"/>
      <c r="DO8" s="664"/>
      <c r="DP8" s="665"/>
      <c r="DQ8" s="669">
        <v>
6958136</v>
      </c>
      <c r="DR8" s="664"/>
      <c r="DS8" s="664"/>
      <c r="DT8" s="664"/>
      <c r="DU8" s="664"/>
      <c r="DV8" s="664"/>
      <c r="DW8" s="664"/>
      <c r="DX8" s="664"/>
      <c r="DY8" s="664"/>
      <c r="DZ8" s="664"/>
      <c r="EA8" s="664"/>
      <c r="EB8" s="664"/>
      <c r="EC8" s="704"/>
    </row>
    <row r="9" spans="2:143" ht="11.25" customHeight="1" x14ac:dyDescent="0.2">
      <c r="B9" s="658" t="s">
        <v>
244</v>
      </c>
      <c r="C9" s="659"/>
      <c r="D9" s="659"/>
      <c r="E9" s="659"/>
      <c r="F9" s="659"/>
      <c r="G9" s="659"/>
      <c r="H9" s="659"/>
      <c r="I9" s="659"/>
      <c r="J9" s="659"/>
      <c r="K9" s="659"/>
      <c r="L9" s="659"/>
      <c r="M9" s="659"/>
      <c r="N9" s="659"/>
      <c r="O9" s="659"/>
      <c r="P9" s="659"/>
      <c r="Q9" s="660"/>
      <c r="R9" s="661">
        <v>
78095</v>
      </c>
      <c r="S9" s="664"/>
      <c r="T9" s="664"/>
      <c r="U9" s="664"/>
      <c r="V9" s="664"/>
      <c r="W9" s="664"/>
      <c r="X9" s="664"/>
      <c r="Y9" s="665"/>
      <c r="Z9" s="723">
        <v>
0.3</v>
      </c>
      <c r="AA9" s="723"/>
      <c r="AB9" s="723"/>
      <c r="AC9" s="723"/>
      <c r="AD9" s="724">
        <v>
78095</v>
      </c>
      <c r="AE9" s="724"/>
      <c r="AF9" s="724"/>
      <c r="AG9" s="724"/>
      <c r="AH9" s="724"/>
      <c r="AI9" s="724"/>
      <c r="AJ9" s="724"/>
      <c r="AK9" s="724"/>
      <c r="AL9" s="666">
        <v>
0.5</v>
      </c>
      <c r="AM9" s="667"/>
      <c r="AN9" s="667"/>
      <c r="AO9" s="725"/>
      <c r="AP9" s="658" t="s">
        <v>
245</v>
      </c>
      <c r="AQ9" s="659"/>
      <c r="AR9" s="659"/>
      <c r="AS9" s="659"/>
      <c r="AT9" s="659"/>
      <c r="AU9" s="659"/>
      <c r="AV9" s="659"/>
      <c r="AW9" s="659"/>
      <c r="AX9" s="659"/>
      <c r="AY9" s="659"/>
      <c r="AZ9" s="659"/>
      <c r="BA9" s="659"/>
      <c r="BB9" s="659"/>
      <c r="BC9" s="659"/>
      <c r="BD9" s="659"/>
      <c r="BE9" s="659"/>
      <c r="BF9" s="660"/>
      <c r="BG9" s="661">
        <v>
6448754</v>
      </c>
      <c r="BH9" s="664"/>
      <c r="BI9" s="664"/>
      <c r="BJ9" s="664"/>
      <c r="BK9" s="664"/>
      <c r="BL9" s="664"/>
      <c r="BM9" s="664"/>
      <c r="BN9" s="665"/>
      <c r="BO9" s="723">
        <v>
51.6</v>
      </c>
      <c r="BP9" s="723"/>
      <c r="BQ9" s="723"/>
      <c r="BR9" s="723"/>
      <c r="BS9" s="669" t="s">
        <v>
129</v>
      </c>
      <c r="BT9" s="664"/>
      <c r="BU9" s="664"/>
      <c r="BV9" s="664"/>
      <c r="BW9" s="664"/>
      <c r="BX9" s="664"/>
      <c r="BY9" s="664"/>
      <c r="BZ9" s="664"/>
      <c r="CA9" s="664"/>
      <c r="CB9" s="704"/>
      <c r="CD9" s="705" t="s">
        <v>
246</v>
      </c>
      <c r="CE9" s="702"/>
      <c r="CF9" s="702"/>
      <c r="CG9" s="702"/>
      <c r="CH9" s="702"/>
      <c r="CI9" s="702"/>
      <c r="CJ9" s="702"/>
      <c r="CK9" s="702"/>
      <c r="CL9" s="702"/>
      <c r="CM9" s="702"/>
      <c r="CN9" s="702"/>
      <c r="CO9" s="702"/>
      <c r="CP9" s="702"/>
      <c r="CQ9" s="703"/>
      <c r="CR9" s="661">
        <v>
1971845</v>
      </c>
      <c r="CS9" s="664"/>
      <c r="CT9" s="664"/>
      <c r="CU9" s="664"/>
      <c r="CV9" s="664"/>
      <c r="CW9" s="664"/>
      <c r="CX9" s="664"/>
      <c r="CY9" s="665"/>
      <c r="CZ9" s="723">
        <v>
6.9</v>
      </c>
      <c r="DA9" s="723"/>
      <c r="DB9" s="723"/>
      <c r="DC9" s="723"/>
      <c r="DD9" s="669">
        <v>
135157</v>
      </c>
      <c r="DE9" s="664"/>
      <c r="DF9" s="664"/>
      <c r="DG9" s="664"/>
      <c r="DH9" s="664"/>
      <c r="DI9" s="664"/>
      <c r="DJ9" s="664"/>
      <c r="DK9" s="664"/>
      <c r="DL9" s="664"/>
      <c r="DM9" s="664"/>
      <c r="DN9" s="664"/>
      <c r="DO9" s="664"/>
      <c r="DP9" s="665"/>
      <c r="DQ9" s="669">
        <v>
1223332</v>
      </c>
      <c r="DR9" s="664"/>
      <c r="DS9" s="664"/>
      <c r="DT9" s="664"/>
      <c r="DU9" s="664"/>
      <c r="DV9" s="664"/>
      <c r="DW9" s="664"/>
      <c r="DX9" s="664"/>
      <c r="DY9" s="664"/>
      <c r="DZ9" s="664"/>
      <c r="EA9" s="664"/>
      <c r="EB9" s="664"/>
      <c r="EC9" s="704"/>
    </row>
    <row r="10" spans="2:143" ht="11.25" customHeight="1" x14ac:dyDescent="0.2">
      <c r="B10" s="658" t="s">
        <v>
247</v>
      </c>
      <c r="C10" s="659"/>
      <c r="D10" s="659"/>
      <c r="E10" s="659"/>
      <c r="F10" s="659"/>
      <c r="G10" s="659"/>
      <c r="H10" s="659"/>
      <c r="I10" s="659"/>
      <c r="J10" s="659"/>
      <c r="K10" s="659"/>
      <c r="L10" s="659"/>
      <c r="M10" s="659"/>
      <c r="N10" s="659"/>
      <c r="O10" s="659"/>
      <c r="P10" s="659"/>
      <c r="Q10" s="660"/>
      <c r="R10" s="661" t="s">
        <v>
248</v>
      </c>
      <c r="S10" s="664"/>
      <c r="T10" s="664"/>
      <c r="U10" s="664"/>
      <c r="V10" s="664"/>
      <c r="W10" s="664"/>
      <c r="X10" s="664"/>
      <c r="Y10" s="665"/>
      <c r="Z10" s="723" t="s">
        <v>
248</v>
      </c>
      <c r="AA10" s="723"/>
      <c r="AB10" s="723"/>
      <c r="AC10" s="723"/>
      <c r="AD10" s="724" t="s">
        <v>
248</v>
      </c>
      <c r="AE10" s="724"/>
      <c r="AF10" s="724"/>
      <c r="AG10" s="724"/>
      <c r="AH10" s="724"/>
      <c r="AI10" s="724"/>
      <c r="AJ10" s="724"/>
      <c r="AK10" s="724"/>
      <c r="AL10" s="666" t="s">
        <v>
129</v>
      </c>
      <c r="AM10" s="667"/>
      <c r="AN10" s="667"/>
      <c r="AO10" s="725"/>
      <c r="AP10" s="658" t="s">
        <v>
249</v>
      </c>
      <c r="AQ10" s="659"/>
      <c r="AR10" s="659"/>
      <c r="AS10" s="659"/>
      <c r="AT10" s="659"/>
      <c r="AU10" s="659"/>
      <c r="AV10" s="659"/>
      <c r="AW10" s="659"/>
      <c r="AX10" s="659"/>
      <c r="AY10" s="659"/>
      <c r="AZ10" s="659"/>
      <c r="BA10" s="659"/>
      <c r="BB10" s="659"/>
      <c r="BC10" s="659"/>
      <c r="BD10" s="659"/>
      <c r="BE10" s="659"/>
      <c r="BF10" s="660"/>
      <c r="BG10" s="661">
        <v>
148034</v>
      </c>
      <c r="BH10" s="664"/>
      <c r="BI10" s="664"/>
      <c r="BJ10" s="664"/>
      <c r="BK10" s="664"/>
      <c r="BL10" s="664"/>
      <c r="BM10" s="664"/>
      <c r="BN10" s="665"/>
      <c r="BO10" s="723">
        <v>
1.2</v>
      </c>
      <c r="BP10" s="723"/>
      <c r="BQ10" s="723"/>
      <c r="BR10" s="723"/>
      <c r="BS10" s="669" t="s">
        <v>
248</v>
      </c>
      <c r="BT10" s="664"/>
      <c r="BU10" s="664"/>
      <c r="BV10" s="664"/>
      <c r="BW10" s="664"/>
      <c r="BX10" s="664"/>
      <c r="BY10" s="664"/>
      <c r="BZ10" s="664"/>
      <c r="CA10" s="664"/>
      <c r="CB10" s="704"/>
      <c r="CD10" s="705" t="s">
        <v>
250</v>
      </c>
      <c r="CE10" s="702"/>
      <c r="CF10" s="702"/>
      <c r="CG10" s="702"/>
      <c r="CH10" s="702"/>
      <c r="CI10" s="702"/>
      <c r="CJ10" s="702"/>
      <c r="CK10" s="702"/>
      <c r="CL10" s="702"/>
      <c r="CM10" s="702"/>
      <c r="CN10" s="702"/>
      <c r="CO10" s="702"/>
      <c r="CP10" s="702"/>
      <c r="CQ10" s="703"/>
      <c r="CR10" s="661">
        <v>
81447</v>
      </c>
      <c r="CS10" s="664"/>
      <c r="CT10" s="664"/>
      <c r="CU10" s="664"/>
      <c r="CV10" s="664"/>
      <c r="CW10" s="664"/>
      <c r="CX10" s="664"/>
      <c r="CY10" s="665"/>
      <c r="CZ10" s="723">
        <v>
0.3</v>
      </c>
      <c r="DA10" s="723"/>
      <c r="DB10" s="723"/>
      <c r="DC10" s="723"/>
      <c r="DD10" s="669" t="s">
        <v>
248</v>
      </c>
      <c r="DE10" s="664"/>
      <c r="DF10" s="664"/>
      <c r="DG10" s="664"/>
      <c r="DH10" s="664"/>
      <c r="DI10" s="664"/>
      <c r="DJ10" s="664"/>
      <c r="DK10" s="664"/>
      <c r="DL10" s="664"/>
      <c r="DM10" s="664"/>
      <c r="DN10" s="664"/>
      <c r="DO10" s="664"/>
      <c r="DP10" s="665"/>
      <c r="DQ10" s="669">
        <v>
56875</v>
      </c>
      <c r="DR10" s="664"/>
      <c r="DS10" s="664"/>
      <c r="DT10" s="664"/>
      <c r="DU10" s="664"/>
      <c r="DV10" s="664"/>
      <c r="DW10" s="664"/>
      <c r="DX10" s="664"/>
      <c r="DY10" s="664"/>
      <c r="DZ10" s="664"/>
      <c r="EA10" s="664"/>
      <c r="EB10" s="664"/>
      <c r="EC10" s="704"/>
    </row>
    <row r="11" spans="2:143" ht="11.25" customHeight="1" x14ac:dyDescent="0.2">
      <c r="B11" s="658" t="s">
        <v>
251</v>
      </c>
      <c r="C11" s="659"/>
      <c r="D11" s="659"/>
      <c r="E11" s="659"/>
      <c r="F11" s="659"/>
      <c r="G11" s="659"/>
      <c r="H11" s="659"/>
      <c r="I11" s="659"/>
      <c r="J11" s="659"/>
      <c r="K11" s="659"/>
      <c r="L11" s="659"/>
      <c r="M11" s="659"/>
      <c r="N11" s="659"/>
      <c r="O11" s="659"/>
      <c r="P11" s="659"/>
      <c r="Q11" s="660"/>
      <c r="R11" s="661" t="s">
        <v>
248</v>
      </c>
      <c r="S11" s="664"/>
      <c r="T11" s="664"/>
      <c r="U11" s="664"/>
      <c r="V11" s="664"/>
      <c r="W11" s="664"/>
      <c r="X11" s="664"/>
      <c r="Y11" s="665"/>
      <c r="Z11" s="723" t="s">
        <v>
129</v>
      </c>
      <c r="AA11" s="723"/>
      <c r="AB11" s="723"/>
      <c r="AC11" s="723"/>
      <c r="AD11" s="724" t="s">
        <v>
248</v>
      </c>
      <c r="AE11" s="724"/>
      <c r="AF11" s="724"/>
      <c r="AG11" s="724"/>
      <c r="AH11" s="724"/>
      <c r="AI11" s="724"/>
      <c r="AJ11" s="724"/>
      <c r="AK11" s="724"/>
      <c r="AL11" s="666" t="s">
        <v>
248</v>
      </c>
      <c r="AM11" s="667"/>
      <c r="AN11" s="667"/>
      <c r="AO11" s="725"/>
      <c r="AP11" s="658" t="s">
        <v>
252</v>
      </c>
      <c r="AQ11" s="659"/>
      <c r="AR11" s="659"/>
      <c r="AS11" s="659"/>
      <c r="AT11" s="659"/>
      <c r="AU11" s="659"/>
      <c r="AV11" s="659"/>
      <c r="AW11" s="659"/>
      <c r="AX11" s="659"/>
      <c r="AY11" s="659"/>
      <c r="AZ11" s="659"/>
      <c r="BA11" s="659"/>
      <c r="BB11" s="659"/>
      <c r="BC11" s="659"/>
      <c r="BD11" s="659"/>
      <c r="BE11" s="659"/>
      <c r="BF11" s="660"/>
      <c r="BG11" s="661">
        <v>
205821</v>
      </c>
      <c r="BH11" s="664"/>
      <c r="BI11" s="664"/>
      <c r="BJ11" s="664"/>
      <c r="BK11" s="664"/>
      <c r="BL11" s="664"/>
      <c r="BM11" s="664"/>
      <c r="BN11" s="665"/>
      <c r="BO11" s="723">
        <v>
1.6</v>
      </c>
      <c r="BP11" s="723"/>
      <c r="BQ11" s="723"/>
      <c r="BR11" s="723"/>
      <c r="BS11" s="669">
        <v>
17808</v>
      </c>
      <c r="BT11" s="664"/>
      <c r="BU11" s="664"/>
      <c r="BV11" s="664"/>
      <c r="BW11" s="664"/>
      <c r="BX11" s="664"/>
      <c r="BY11" s="664"/>
      <c r="BZ11" s="664"/>
      <c r="CA11" s="664"/>
      <c r="CB11" s="704"/>
      <c r="CD11" s="705" t="s">
        <v>
253</v>
      </c>
      <c r="CE11" s="702"/>
      <c r="CF11" s="702"/>
      <c r="CG11" s="702"/>
      <c r="CH11" s="702"/>
      <c r="CI11" s="702"/>
      <c r="CJ11" s="702"/>
      <c r="CK11" s="702"/>
      <c r="CL11" s="702"/>
      <c r="CM11" s="702"/>
      <c r="CN11" s="702"/>
      <c r="CO11" s="702"/>
      <c r="CP11" s="702"/>
      <c r="CQ11" s="703"/>
      <c r="CR11" s="661">
        <v>
36665</v>
      </c>
      <c r="CS11" s="664"/>
      <c r="CT11" s="664"/>
      <c r="CU11" s="664"/>
      <c r="CV11" s="664"/>
      <c r="CW11" s="664"/>
      <c r="CX11" s="664"/>
      <c r="CY11" s="665"/>
      <c r="CZ11" s="723">
        <v>
0.1</v>
      </c>
      <c r="DA11" s="723"/>
      <c r="DB11" s="723"/>
      <c r="DC11" s="723"/>
      <c r="DD11" s="669" t="s">
        <v>
129</v>
      </c>
      <c r="DE11" s="664"/>
      <c r="DF11" s="664"/>
      <c r="DG11" s="664"/>
      <c r="DH11" s="664"/>
      <c r="DI11" s="664"/>
      <c r="DJ11" s="664"/>
      <c r="DK11" s="664"/>
      <c r="DL11" s="664"/>
      <c r="DM11" s="664"/>
      <c r="DN11" s="664"/>
      <c r="DO11" s="664"/>
      <c r="DP11" s="665"/>
      <c r="DQ11" s="669">
        <v>
25212</v>
      </c>
      <c r="DR11" s="664"/>
      <c r="DS11" s="664"/>
      <c r="DT11" s="664"/>
      <c r="DU11" s="664"/>
      <c r="DV11" s="664"/>
      <c r="DW11" s="664"/>
      <c r="DX11" s="664"/>
      <c r="DY11" s="664"/>
      <c r="DZ11" s="664"/>
      <c r="EA11" s="664"/>
      <c r="EB11" s="664"/>
      <c r="EC11" s="704"/>
    </row>
    <row r="12" spans="2:143" ht="11.25" customHeight="1" x14ac:dyDescent="0.2">
      <c r="B12" s="658" t="s">
        <v>
254</v>
      </c>
      <c r="C12" s="659"/>
      <c r="D12" s="659"/>
      <c r="E12" s="659"/>
      <c r="F12" s="659"/>
      <c r="G12" s="659"/>
      <c r="H12" s="659"/>
      <c r="I12" s="659"/>
      <c r="J12" s="659"/>
      <c r="K12" s="659"/>
      <c r="L12" s="659"/>
      <c r="M12" s="659"/>
      <c r="N12" s="659"/>
      <c r="O12" s="659"/>
      <c r="P12" s="659"/>
      <c r="Q12" s="660"/>
      <c r="R12" s="661">
        <v>
1299801</v>
      </c>
      <c r="S12" s="664"/>
      <c r="T12" s="664"/>
      <c r="U12" s="664"/>
      <c r="V12" s="664"/>
      <c r="W12" s="664"/>
      <c r="X12" s="664"/>
      <c r="Y12" s="665"/>
      <c r="Z12" s="723">
        <v>
4.4000000000000004</v>
      </c>
      <c r="AA12" s="723"/>
      <c r="AB12" s="723"/>
      <c r="AC12" s="723"/>
      <c r="AD12" s="724">
        <v>
1299801</v>
      </c>
      <c r="AE12" s="724"/>
      <c r="AF12" s="724"/>
      <c r="AG12" s="724"/>
      <c r="AH12" s="724"/>
      <c r="AI12" s="724"/>
      <c r="AJ12" s="724"/>
      <c r="AK12" s="724"/>
      <c r="AL12" s="666">
        <v>
8.8000000000000007</v>
      </c>
      <c r="AM12" s="667"/>
      <c r="AN12" s="667"/>
      <c r="AO12" s="725"/>
      <c r="AP12" s="658" t="s">
        <v>
255</v>
      </c>
      <c r="AQ12" s="659"/>
      <c r="AR12" s="659"/>
      <c r="AS12" s="659"/>
      <c r="AT12" s="659"/>
      <c r="AU12" s="659"/>
      <c r="AV12" s="659"/>
      <c r="AW12" s="659"/>
      <c r="AX12" s="659"/>
      <c r="AY12" s="659"/>
      <c r="AZ12" s="659"/>
      <c r="BA12" s="659"/>
      <c r="BB12" s="659"/>
      <c r="BC12" s="659"/>
      <c r="BD12" s="659"/>
      <c r="BE12" s="659"/>
      <c r="BF12" s="660"/>
      <c r="BG12" s="661">
        <v>
4195346</v>
      </c>
      <c r="BH12" s="664"/>
      <c r="BI12" s="664"/>
      <c r="BJ12" s="664"/>
      <c r="BK12" s="664"/>
      <c r="BL12" s="664"/>
      <c r="BM12" s="664"/>
      <c r="BN12" s="665"/>
      <c r="BO12" s="723">
        <v>
33.6</v>
      </c>
      <c r="BP12" s="723"/>
      <c r="BQ12" s="723"/>
      <c r="BR12" s="723"/>
      <c r="BS12" s="669" t="s">
        <v>
248</v>
      </c>
      <c r="BT12" s="664"/>
      <c r="BU12" s="664"/>
      <c r="BV12" s="664"/>
      <c r="BW12" s="664"/>
      <c r="BX12" s="664"/>
      <c r="BY12" s="664"/>
      <c r="BZ12" s="664"/>
      <c r="CA12" s="664"/>
      <c r="CB12" s="704"/>
      <c r="CD12" s="705" t="s">
        <v>
256</v>
      </c>
      <c r="CE12" s="702"/>
      <c r="CF12" s="702"/>
      <c r="CG12" s="702"/>
      <c r="CH12" s="702"/>
      <c r="CI12" s="702"/>
      <c r="CJ12" s="702"/>
      <c r="CK12" s="702"/>
      <c r="CL12" s="702"/>
      <c r="CM12" s="702"/>
      <c r="CN12" s="702"/>
      <c r="CO12" s="702"/>
      <c r="CP12" s="702"/>
      <c r="CQ12" s="703"/>
      <c r="CR12" s="661">
        <v>
128276</v>
      </c>
      <c r="CS12" s="664"/>
      <c r="CT12" s="664"/>
      <c r="CU12" s="664"/>
      <c r="CV12" s="664"/>
      <c r="CW12" s="664"/>
      <c r="CX12" s="664"/>
      <c r="CY12" s="665"/>
      <c r="CZ12" s="723">
        <v>
0.4</v>
      </c>
      <c r="DA12" s="723"/>
      <c r="DB12" s="723"/>
      <c r="DC12" s="723"/>
      <c r="DD12" s="669" t="s">
        <v>
139</v>
      </c>
      <c r="DE12" s="664"/>
      <c r="DF12" s="664"/>
      <c r="DG12" s="664"/>
      <c r="DH12" s="664"/>
      <c r="DI12" s="664"/>
      <c r="DJ12" s="664"/>
      <c r="DK12" s="664"/>
      <c r="DL12" s="664"/>
      <c r="DM12" s="664"/>
      <c r="DN12" s="664"/>
      <c r="DO12" s="664"/>
      <c r="DP12" s="665"/>
      <c r="DQ12" s="669">
        <v>
124596</v>
      </c>
      <c r="DR12" s="664"/>
      <c r="DS12" s="664"/>
      <c r="DT12" s="664"/>
      <c r="DU12" s="664"/>
      <c r="DV12" s="664"/>
      <c r="DW12" s="664"/>
      <c r="DX12" s="664"/>
      <c r="DY12" s="664"/>
      <c r="DZ12" s="664"/>
      <c r="EA12" s="664"/>
      <c r="EB12" s="664"/>
      <c r="EC12" s="704"/>
    </row>
    <row r="13" spans="2:143" ht="11.25" customHeight="1" x14ac:dyDescent="0.2">
      <c r="B13" s="658" t="s">
        <v>
257</v>
      </c>
      <c r="C13" s="659"/>
      <c r="D13" s="659"/>
      <c r="E13" s="659"/>
      <c r="F13" s="659"/>
      <c r="G13" s="659"/>
      <c r="H13" s="659"/>
      <c r="I13" s="659"/>
      <c r="J13" s="659"/>
      <c r="K13" s="659"/>
      <c r="L13" s="659"/>
      <c r="M13" s="659"/>
      <c r="N13" s="659"/>
      <c r="O13" s="659"/>
      <c r="P13" s="659"/>
      <c r="Q13" s="660"/>
      <c r="R13" s="661" t="s">
        <v>
129</v>
      </c>
      <c r="S13" s="664"/>
      <c r="T13" s="664"/>
      <c r="U13" s="664"/>
      <c r="V13" s="664"/>
      <c r="W13" s="664"/>
      <c r="X13" s="664"/>
      <c r="Y13" s="665"/>
      <c r="Z13" s="723" t="s">
        <v>
129</v>
      </c>
      <c r="AA13" s="723"/>
      <c r="AB13" s="723"/>
      <c r="AC13" s="723"/>
      <c r="AD13" s="724" t="s">
        <v>
248</v>
      </c>
      <c r="AE13" s="724"/>
      <c r="AF13" s="724"/>
      <c r="AG13" s="724"/>
      <c r="AH13" s="724"/>
      <c r="AI13" s="724"/>
      <c r="AJ13" s="724"/>
      <c r="AK13" s="724"/>
      <c r="AL13" s="666" t="s">
        <v>
248</v>
      </c>
      <c r="AM13" s="667"/>
      <c r="AN13" s="667"/>
      <c r="AO13" s="725"/>
      <c r="AP13" s="658" t="s">
        <v>
258</v>
      </c>
      <c r="AQ13" s="659"/>
      <c r="AR13" s="659"/>
      <c r="AS13" s="659"/>
      <c r="AT13" s="659"/>
      <c r="AU13" s="659"/>
      <c r="AV13" s="659"/>
      <c r="AW13" s="659"/>
      <c r="AX13" s="659"/>
      <c r="AY13" s="659"/>
      <c r="AZ13" s="659"/>
      <c r="BA13" s="659"/>
      <c r="BB13" s="659"/>
      <c r="BC13" s="659"/>
      <c r="BD13" s="659"/>
      <c r="BE13" s="659"/>
      <c r="BF13" s="660"/>
      <c r="BG13" s="661">
        <v>
4122049</v>
      </c>
      <c r="BH13" s="664"/>
      <c r="BI13" s="664"/>
      <c r="BJ13" s="664"/>
      <c r="BK13" s="664"/>
      <c r="BL13" s="664"/>
      <c r="BM13" s="664"/>
      <c r="BN13" s="665"/>
      <c r="BO13" s="723">
        <v>
33</v>
      </c>
      <c r="BP13" s="723"/>
      <c r="BQ13" s="723"/>
      <c r="BR13" s="723"/>
      <c r="BS13" s="669" t="s">
        <v>
248</v>
      </c>
      <c r="BT13" s="664"/>
      <c r="BU13" s="664"/>
      <c r="BV13" s="664"/>
      <c r="BW13" s="664"/>
      <c r="BX13" s="664"/>
      <c r="BY13" s="664"/>
      <c r="BZ13" s="664"/>
      <c r="CA13" s="664"/>
      <c r="CB13" s="704"/>
      <c r="CD13" s="705" t="s">
        <v>
259</v>
      </c>
      <c r="CE13" s="702"/>
      <c r="CF13" s="702"/>
      <c r="CG13" s="702"/>
      <c r="CH13" s="702"/>
      <c r="CI13" s="702"/>
      <c r="CJ13" s="702"/>
      <c r="CK13" s="702"/>
      <c r="CL13" s="702"/>
      <c r="CM13" s="702"/>
      <c r="CN13" s="702"/>
      <c r="CO13" s="702"/>
      <c r="CP13" s="702"/>
      <c r="CQ13" s="703"/>
      <c r="CR13" s="661">
        <v>
2012333</v>
      </c>
      <c r="CS13" s="664"/>
      <c r="CT13" s="664"/>
      <c r="CU13" s="664"/>
      <c r="CV13" s="664"/>
      <c r="CW13" s="664"/>
      <c r="CX13" s="664"/>
      <c r="CY13" s="665"/>
      <c r="CZ13" s="723">
        <v>
7.1</v>
      </c>
      <c r="DA13" s="723"/>
      <c r="DB13" s="723"/>
      <c r="DC13" s="723"/>
      <c r="DD13" s="669">
        <v>
725289</v>
      </c>
      <c r="DE13" s="664"/>
      <c r="DF13" s="664"/>
      <c r="DG13" s="664"/>
      <c r="DH13" s="664"/>
      <c r="DI13" s="664"/>
      <c r="DJ13" s="664"/>
      <c r="DK13" s="664"/>
      <c r="DL13" s="664"/>
      <c r="DM13" s="664"/>
      <c r="DN13" s="664"/>
      <c r="DO13" s="664"/>
      <c r="DP13" s="665"/>
      <c r="DQ13" s="669">
        <v>
1362066</v>
      </c>
      <c r="DR13" s="664"/>
      <c r="DS13" s="664"/>
      <c r="DT13" s="664"/>
      <c r="DU13" s="664"/>
      <c r="DV13" s="664"/>
      <c r="DW13" s="664"/>
      <c r="DX13" s="664"/>
      <c r="DY13" s="664"/>
      <c r="DZ13" s="664"/>
      <c r="EA13" s="664"/>
      <c r="EB13" s="664"/>
      <c r="EC13" s="704"/>
    </row>
    <row r="14" spans="2:143" ht="11.25" customHeight="1" x14ac:dyDescent="0.2">
      <c r="B14" s="658" t="s">
        <v>
260</v>
      </c>
      <c r="C14" s="659"/>
      <c r="D14" s="659"/>
      <c r="E14" s="659"/>
      <c r="F14" s="659"/>
      <c r="G14" s="659"/>
      <c r="H14" s="659"/>
      <c r="I14" s="659"/>
      <c r="J14" s="659"/>
      <c r="K14" s="659"/>
      <c r="L14" s="659"/>
      <c r="M14" s="659"/>
      <c r="N14" s="659"/>
      <c r="O14" s="659"/>
      <c r="P14" s="659"/>
      <c r="Q14" s="660"/>
      <c r="R14" s="661" t="s">
        <v>
248</v>
      </c>
      <c r="S14" s="664"/>
      <c r="T14" s="664"/>
      <c r="U14" s="664"/>
      <c r="V14" s="664"/>
      <c r="W14" s="664"/>
      <c r="X14" s="664"/>
      <c r="Y14" s="665"/>
      <c r="Z14" s="723" t="s">
        <v>
248</v>
      </c>
      <c r="AA14" s="723"/>
      <c r="AB14" s="723"/>
      <c r="AC14" s="723"/>
      <c r="AD14" s="724" t="s">
        <v>
129</v>
      </c>
      <c r="AE14" s="724"/>
      <c r="AF14" s="724"/>
      <c r="AG14" s="724"/>
      <c r="AH14" s="724"/>
      <c r="AI14" s="724"/>
      <c r="AJ14" s="724"/>
      <c r="AK14" s="724"/>
      <c r="AL14" s="666" t="s">
        <v>
248</v>
      </c>
      <c r="AM14" s="667"/>
      <c r="AN14" s="667"/>
      <c r="AO14" s="725"/>
      <c r="AP14" s="658" t="s">
        <v>
261</v>
      </c>
      <c r="AQ14" s="659"/>
      <c r="AR14" s="659"/>
      <c r="AS14" s="659"/>
      <c r="AT14" s="659"/>
      <c r="AU14" s="659"/>
      <c r="AV14" s="659"/>
      <c r="AW14" s="659"/>
      <c r="AX14" s="659"/>
      <c r="AY14" s="659"/>
      <c r="AZ14" s="659"/>
      <c r="BA14" s="659"/>
      <c r="BB14" s="659"/>
      <c r="BC14" s="659"/>
      <c r="BD14" s="659"/>
      <c r="BE14" s="659"/>
      <c r="BF14" s="660"/>
      <c r="BG14" s="661">
        <v>
44177</v>
      </c>
      <c r="BH14" s="664"/>
      <c r="BI14" s="664"/>
      <c r="BJ14" s="664"/>
      <c r="BK14" s="664"/>
      <c r="BL14" s="664"/>
      <c r="BM14" s="664"/>
      <c r="BN14" s="665"/>
      <c r="BO14" s="723">
        <v>
0.4</v>
      </c>
      <c r="BP14" s="723"/>
      <c r="BQ14" s="723"/>
      <c r="BR14" s="723"/>
      <c r="BS14" s="669" t="s">
        <v>
129</v>
      </c>
      <c r="BT14" s="664"/>
      <c r="BU14" s="664"/>
      <c r="BV14" s="664"/>
      <c r="BW14" s="664"/>
      <c r="BX14" s="664"/>
      <c r="BY14" s="664"/>
      <c r="BZ14" s="664"/>
      <c r="CA14" s="664"/>
      <c r="CB14" s="704"/>
      <c r="CD14" s="705" t="s">
        <v>
262</v>
      </c>
      <c r="CE14" s="702"/>
      <c r="CF14" s="702"/>
      <c r="CG14" s="702"/>
      <c r="CH14" s="702"/>
      <c r="CI14" s="702"/>
      <c r="CJ14" s="702"/>
      <c r="CK14" s="702"/>
      <c r="CL14" s="702"/>
      <c r="CM14" s="702"/>
      <c r="CN14" s="702"/>
      <c r="CO14" s="702"/>
      <c r="CP14" s="702"/>
      <c r="CQ14" s="703"/>
      <c r="CR14" s="661">
        <v>
1076178</v>
      </c>
      <c r="CS14" s="664"/>
      <c r="CT14" s="664"/>
      <c r="CU14" s="664"/>
      <c r="CV14" s="664"/>
      <c r="CW14" s="664"/>
      <c r="CX14" s="664"/>
      <c r="CY14" s="665"/>
      <c r="CZ14" s="723">
        <v>
3.8</v>
      </c>
      <c r="DA14" s="723"/>
      <c r="DB14" s="723"/>
      <c r="DC14" s="723"/>
      <c r="DD14" s="669">
        <v>
2808</v>
      </c>
      <c r="DE14" s="664"/>
      <c r="DF14" s="664"/>
      <c r="DG14" s="664"/>
      <c r="DH14" s="664"/>
      <c r="DI14" s="664"/>
      <c r="DJ14" s="664"/>
      <c r="DK14" s="664"/>
      <c r="DL14" s="664"/>
      <c r="DM14" s="664"/>
      <c r="DN14" s="664"/>
      <c r="DO14" s="664"/>
      <c r="DP14" s="665"/>
      <c r="DQ14" s="669">
        <v>
927000</v>
      </c>
      <c r="DR14" s="664"/>
      <c r="DS14" s="664"/>
      <c r="DT14" s="664"/>
      <c r="DU14" s="664"/>
      <c r="DV14" s="664"/>
      <c r="DW14" s="664"/>
      <c r="DX14" s="664"/>
      <c r="DY14" s="664"/>
      <c r="DZ14" s="664"/>
      <c r="EA14" s="664"/>
      <c r="EB14" s="664"/>
      <c r="EC14" s="704"/>
    </row>
    <row r="15" spans="2:143" ht="11.25" customHeight="1" x14ac:dyDescent="0.2">
      <c r="B15" s="658" t="s">
        <v>
263</v>
      </c>
      <c r="C15" s="659"/>
      <c r="D15" s="659"/>
      <c r="E15" s="659"/>
      <c r="F15" s="659"/>
      <c r="G15" s="659"/>
      <c r="H15" s="659"/>
      <c r="I15" s="659"/>
      <c r="J15" s="659"/>
      <c r="K15" s="659"/>
      <c r="L15" s="659"/>
      <c r="M15" s="659"/>
      <c r="N15" s="659"/>
      <c r="O15" s="659"/>
      <c r="P15" s="659"/>
      <c r="Q15" s="660"/>
      <c r="R15" s="661">
        <v>
66168</v>
      </c>
      <c r="S15" s="664"/>
      <c r="T15" s="664"/>
      <c r="U15" s="664"/>
      <c r="V15" s="664"/>
      <c r="W15" s="664"/>
      <c r="X15" s="664"/>
      <c r="Y15" s="665"/>
      <c r="Z15" s="723">
        <v>
0.2</v>
      </c>
      <c r="AA15" s="723"/>
      <c r="AB15" s="723"/>
      <c r="AC15" s="723"/>
      <c r="AD15" s="724">
        <v>
66168</v>
      </c>
      <c r="AE15" s="724"/>
      <c r="AF15" s="724"/>
      <c r="AG15" s="724"/>
      <c r="AH15" s="724"/>
      <c r="AI15" s="724"/>
      <c r="AJ15" s="724"/>
      <c r="AK15" s="724"/>
      <c r="AL15" s="666">
        <v>
0.4</v>
      </c>
      <c r="AM15" s="667"/>
      <c r="AN15" s="667"/>
      <c r="AO15" s="725"/>
      <c r="AP15" s="658" t="s">
        <v>
264</v>
      </c>
      <c r="AQ15" s="659"/>
      <c r="AR15" s="659"/>
      <c r="AS15" s="659"/>
      <c r="AT15" s="659"/>
      <c r="AU15" s="659"/>
      <c r="AV15" s="659"/>
      <c r="AW15" s="659"/>
      <c r="AX15" s="659"/>
      <c r="AY15" s="659"/>
      <c r="AZ15" s="659"/>
      <c r="BA15" s="659"/>
      <c r="BB15" s="659"/>
      <c r="BC15" s="659"/>
      <c r="BD15" s="659"/>
      <c r="BE15" s="659"/>
      <c r="BF15" s="660"/>
      <c r="BG15" s="661">
        <v>
339308</v>
      </c>
      <c r="BH15" s="664"/>
      <c r="BI15" s="664"/>
      <c r="BJ15" s="664"/>
      <c r="BK15" s="664"/>
      <c r="BL15" s="664"/>
      <c r="BM15" s="664"/>
      <c r="BN15" s="665"/>
      <c r="BO15" s="723">
        <v>
2.7</v>
      </c>
      <c r="BP15" s="723"/>
      <c r="BQ15" s="723"/>
      <c r="BR15" s="723"/>
      <c r="BS15" s="669" t="s">
        <v>
139</v>
      </c>
      <c r="BT15" s="664"/>
      <c r="BU15" s="664"/>
      <c r="BV15" s="664"/>
      <c r="BW15" s="664"/>
      <c r="BX15" s="664"/>
      <c r="BY15" s="664"/>
      <c r="BZ15" s="664"/>
      <c r="CA15" s="664"/>
      <c r="CB15" s="704"/>
      <c r="CD15" s="705" t="s">
        <v>
265</v>
      </c>
      <c r="CE15" s="702"/>
      <c r="CF15" s="702"/>
      <c r="CG15" s="702"/>
      <c r="CH15" s="702"/>
      <c r="CI15" s="702"/>
      <c r="CJ15" s="702"/>
      <c r="CK15" s="702"/>
      <c r="CL15" s="702"/>
      <c r="CM15" s="702"/>
      <c r="CN15" s="702"/>
      <c r="CO15" s="702"/>
      <c r="CP15" s="702"/>
      <c r="CQ15" s="703"/>
      <c r="CR15" s="661">
        <v>
3036061</v>
      </c>
      <c r="CS15" s="664"/>
      <c r="CT15" s="664"/>
      <c r="CU15" s="664"/>
      <c r="CV15" s="664"/>
      <c r="CW15" s="664"/>
      <c r="CX15" s="664"/>
      <c r="CY15" s="665"/>
      <c r="CZ15" s="723">
        <v>
10.6</v>
      </c>
      <c r="DA15" s="723"/>
      <c r="DB15" s="723"/>
      <c r="DC15" s="723"/>
      <c r="DD15" s="669">
        <v>
875671</v>
      </c>
      <c r="DE15" s="664"/>
      <c r="DF15" s="664"/>
      <c r="DG15" s="664"/>
      <c r="DH15" s="664"/>
      <c r="DI15" s="664"/>
      <c r="DJ15" s="664"/>
      <c r="DK15" s="664"/>
      <c r="DL15" s="664"/>
      <c r="DM15" s="664"/>
      <c r="DN15" s="664"/>
      <c r="DO15" s="664"/>
      <c r="DP15" s="665"/>
      <c r="DQ15" s="669">
        <v>
1956940</v>
      </c>
      <c r="DR15" s="664"/>
      <c r="DS15" s="664"/>
      <c r="DT15" s="664"/>
      <c r="DU15" s="664"/>
      <c r="DV15" s="664"/>
      <c r="DW15" s="664"/>
      <c r="DX15" s="664"/>
      <c r="DY15" s="664"/>
      <c r="DZ15" s="664"/>
      <c r="EA15" s="664"/>
      <c r="EB15" s="664"/>
      <c r="EC15" s="704"/>
    </row>
    <row r="16" spans="2:143" ht="11.25" customHeight="1" x14ac:dyDescent="0.2">
      <c r="B16" s="658" t="s">
        <v>
266</v>
      </c>
      <c r="C16" s="659"/>
      <c r="D16" s="659"/>
      <c r="E16" s="659"/>
      <c r="F16" s="659"/>
      <c r="G16" s="659"/>
      <c r="H16" s="659"/>
      <c r="I16" s="659"/>
      <c r="J16" s="659"/>
      <c r="K16" s="659"/>
      <c r="L16" s="659"/>
      <c r="M16" s="659"/>
      <c r="N16" s="659"/>
      <c r="O16" s="659"/>
      <c r="P16" s="659"/>
      <c r="Q16" s="660"/>
      <c r="R16" s="661" t="s">
        <v>
129</v>
      </c>
      <c r="S16" s="664"/>
      <c r="T16" s="664"/>
      <c r="U16" s="664"/>
      <c r="V16" s="664"/>
      <c r="W16" s="664"/>
      <c r="X16" s="664"/>
      <c r="Y16" s="665"/>
      <c r="Z16" s="723" t="s">
        <v>
248</v>
      </c>
      <c r="AA16" s="723"/>
      <c r="AB16" s="723"/>
      <c r="AC16" s="723"/>
      <c r="AD16" s="724" t="s">
        <v>
129</v>
      </c>
      <c r="AE16" s="724"/>
      <c r="AF16" s="724"/>
      <c r="AG16" s="724"/>
      <c r="AH16" s="724"/>
      <c r="AI16" s="724"/>
      <c r="AJ16" s="724"/>
      <c r="AK16" s="724"/>
      <c r="AL16" s="666" t="s">
        <v>
248</v>
      </c>
      <c r="AM16" s="667"/>
      <c r="AN16" s="667"/>
      <c r="AO16" s="725"/>
      <c r="AP16" s="658" t="s">
        <v>
267</v>
      </c>
      <c r="AQ16" s="659"/>
      <c r="AR16" s="659"/>
      <c r="AS16" s="659"/>
      <c r="AT16" s="659"/>
      <c r="AU16" s="659"/>
      <c r="AV16" s="659"/>
      <c r="AW16" s="659"/>
      <c r="AX16" s="659"/>
      <c r="AY16" s="659"/>
      <c r="AZ16" s="659"/>
      <c r="BA16" s="659"/>
      <c r="BB16" s="659"/>
      <c r="BC16" s="659"/>
      <c r="BD16" s="659"/>
      <c r="BE16" s="659"/>
      <c r="BF16" s="660"/>
      <c r="BG16" s="661" t="s">
        <v>
139</v>
      </c>
      <c r="BH16" s="664"/>
      <c r="BI16" s="664"/>
      <c r="BJ16" s="664"/>
      <c r="BK16" s="664"/>
      <c r="BL16" s="664"/>
      <c r="BM16" s="664"/>
      <c r="BN16" s="665"/>
      <c r="BO16" s="723" t="s">
        <v>
248</v>
      </c>
      <c r="BP16" s="723"/>
      <c r="BQ16" s="723"/>
      <c r="BR16" s="723"/>
      <c r="BS16" s="669" t="s">
        <v>
129</v>
      </c>
      <c r="BT16" s="664"/>
      <c r="BU16" s="664"/>
      <c r="BV16" s="664"/>
      <c r="BW16" s="664"/>
      <c r="BX16" s="664"/>
      <c r="BY16" s="664"/>
      <c r="BZ16" s="664"/>
      <c r="CA16" s="664"/>
      <c r="CB16" s="704"/>
      <c r="CD16" s="705" t="s">
        <v>
268</v>
      </c>
      <c r="CE16" s="702"/>
      <c r="CF16" s="702"/>
      <c r="CG16" s="702"/>
      <c r="CH16" s="702"/>
      <c r="CI16" s="702"/>
      <c r="CJ16" s="702"/>
      <c r="CK16" s="702"/>
      <c r="CL16" s="702"/>
      <c r="CM16" s="702"/>
      <c r="CN16" s="702"/>
      <c r="CO16" s="702"/>
      <c r="CP16" s="702"/>
      <c r="CQ16" s="703"/>
      <c r="CR16" s="661" t="s">
        <v>
129</v>
      </c>
      <c r="CS16" s="664"/>
      <c r="CT16" s="664"/>
      <c r="CU16" s="664"/>
      <c r="CV16" s="664"/>
      <c r="CW16" s="664"/>
      <c r="CX16" s="664"/>
      <c r="CY16" s="665"/>
      <c r="CZ16" s="723" t="s">
        <v>
248</v>
      </c>
      <c r="DA16" s="723"/>
      <c r="DB16" s="723"/>
      <c r="DC16" s="723"/>
      <c r="DD16" s="669" t="s">
        <v>
248</v>
      </c>
      <c r="DE16" s="664"/>
      <c r="DF16" s="664"/>
      <c r="DG16" s="664"/>
      <c r="DH16" s="664"/>
      <c r="DI16" s="664"/>
      <c r="DJ16" s="664"/>
      <c r="DK16" s="664"/>
      <c r="DL16" s="664"/>
      <c r="DM16" s="664"/>
      <c r="DN16" s="664"/>
      <c r="DO16" s="664"/>
      <c r="DP16" s="665"/>
      <c r="DQ16" s="669" t="s">
        <v>
248</v>
      </c>
      <c r="DR16" s="664"/>
      <c r="DS16" s="664"/>
      <c r="DT16" s="664"/>
      <c r="DU16" s="664"/>
      <c r="DV16" s="664"/>
      <c r="DW16" s="664"/>
      <c r="DX16" s="664"/>
      <c r="DY16" s="664"/>
      <c r="DZ16" s="664"/>
      <c r="EA16" s="664"/>
      <c r="EB16" s="664"/>
      <c r="EC16" s="704"/>
    </row>
    <row r="17" spans="2:133" ht="11.25" customHeight="1" x14ac:dyDescent="0.2">
      <c r="B17" s="658" t="s">
        <v>
269</v>
      </c>
      <c r="C17" s="659"/>
      <c r="D17" s="659"/>
      <c r="E17" s="659"/>
      <c r="F17" s="659"/>
      <c r="G17" s="659"/>
      <c r="H17" s="659"/>
      <c r="I17" s="659"/>
      <c r="J17" s="659"/>
      <c r="K17" s="659"/>
      <c r="L17" s="659"/>
      <c r="M17" s="659"/>
      <c r="N17" s="659"/>
      <c r="O17" s="659"/>
      <c r="P17" s="659"/>
      <c r="Q17" s="660"/>
      <c r="R17" s="661">
        <v>
67964</v>
      </c>
      <c r="S17" s="664"/>
      <c r="T17" s="664"/>
      <c r="U17" s="664"/>
      <c r="V17" s="664"/>
      <c r="W17" s="664"/>
      <c r="X17" s="664"/>
      <c r="Y17" s="665"/>
      <c r="Z17" s="723">
        <v>
0.2</v>
      </c>
      <c r="AA17" s="723"/>
      <c r="AB17" s="723"/>
      <c r="AC17" s="723"/>
      <c r="AD17" s="724">
        <v>
67964</v>
      </c>
      <c r="AE17" s="724"/>
      <c r="AF17" s="724"/>
      <c r="AG17" s="724"/>
      <c r="AH17" s="724"/>
      <c r="AI17" s="724"/>
      <c r="AJ17" s="724"/>
      <c r="AK17" s="724"/>
      <c r="AL17" s="666">
        <v>
0.5</v>
      </c>
      <c r="AM17" s="667"/>
      <c r="AN17" s="667"/>
      <c r="AO17" s="725"/>
      <c r="AP17" s="658" t="s">
        <v>
270</v>
      </c>
      <c r="AQ17" s="659"/>
      <c r="AR17" s="659"/>
      <c r="AS17" s="659"/>
      <c r="AT17" s="659"/>
      <c r="AU17" s="659"/>
      <c r="AV17" s="659"/>
      <c r="AW17" s="659"/>
      <c r="AX17" s="659"/>
      <c r="AY17" s="659"/>
      <c r="AZ17" s="659"/>
      <c r="BA17" s="659"/>
      <c r="BB17" s="659"/>
      <c r="BC17" s="659"/>
      <c r="BD17" s="659"/>
      <c r="BE17" s="659"/>
      <c r="BF17" s="660"/>
      <c r="BG17" s="661" t="s">
        <v>
139</v>
      </c>
      <c r="BH17" s="664"/>
      <c r="BI17" s="664"/>
      <c r="BJ17" s="664"/>
      <c r="BK17" s="664"/>
      <c r="BL17" s="664"/>
      <c r="BM17" s="664"/>
      <c r="BN17" s="665"/>
      <c r="BO17" s="723" t="s">
        <v>
248</v>
      </c>
      <c r="BP17" s="723"/>
      <c r="BQ17" s="723"/>
      <c r="BR17" s="723"/>
      <c r="BS17" s="669" t="s">
        <v>
139</v>
      </c>
      <c r="BT17" s="664"/>
      <c r="BU17" s="664"/>
      <c r="BV17" s="664"/>
      <c r="BW17" s="664"/>
      <c r="BX17" s="664"/>
      <c r="BY17" s="664"/>
      <c r="BZ17" s="664"/>
      <c r="CA17" s="664"/>
      <c r="CB17" s="704"/>
      <c r="CD17" s="705" t="s">
        <v>
271</v>
      </c>
      <c r="CE17" s="702"/>
      <c r="CF17" s="702"/>
      <c r="CG17" s="702"/>
      <c r="CH17" s="702"/>
      <c r="CI17" s="702"/>
      <c r="CJ17" s="702"/>
      <c r="CK17" s="702"/>
      <c r="CL17" s="702"/>
      <c r="CM17" s="702"/>
      <c r="CN17" s="702"/>
      <c r="CO17" s="702"/>
      <c r="CP17" s="702"/>
      <c r="CQ17" s="703"/>
      <c r="CR17" s="661">
        <v>
1904736</v>
      </c>
      <c r="CS17" s="664"/>
      <c r="CT17" s="664"/>
      <c r="CU17" s="664"/>
      <c r="CV17" s="664"/>
      <c r="CW17" s="664"/>
      <c r="CX17" s="664"/>
      <c r="CY17" s="665"/>
      <c r="CZ17" s="723">
        <v>
6.7</v>
      </c>
      <c r="DA17" s="723"/>
      <c r="DB17" s="723"/>
      <c r="DC17" s="723"/>
      <c r="DD17" s="669" t="s">
        <v>
248</v>
      </c>
      <c r="DE17" s="664"/>
      <c r="DF17" s="664"/>
      <c r="DG17" s="664"/>
      <c r="DH17" s="664"/>
      <c r="DI17" s="664"/>
      <c r="DJ17" s="664"/>
      <c r="DK17" s="664"/>
      <c r="DL17" s="664"/>
      <c r="DM17" s="664"/>
      <c r="DN17" s="664"/>
      <c r="DO17" s="664"/>
      <c r="DP17" s="665"/>
      <c r="DQ17" s="669">
        <v>
1904736</v>
      </c>
      <c r="DR17" s="664"/>
      <c r="DS17" s="664"/>
      <c r="DT17" s="664"/>
      <c r="DU17" s="664"/>
      <c r="DV17" s="664"/>
      <c r="DW17" s="664"/>
      <c r="DX17" s="664"/>
      <c r="DY17" s="664"/>
      <c r="DZ17" s="664"/>
      <c r="EA17" s="664"/>
      <c r="EB17" s="664"/>
      <c r="EC17" s="704"/>
    </row>
    <row r="18" spans="2:133" ht="11.25" customHeight="1" x14ac:dyDescent="0.2">
      <c r="B18" s="658" t="s">
        <v>
272</v>
      </c>
      <c r="C18" s="659"/>
      <c r="D18" s="659"/>
      <c r="E18" s="659"/>
      <c r="F18" s="659"/>
      <c r="G18" s="659"/>
      <c r="H18" s="659"/>
      <c r="I18" s="659"/>
      <c r="J18" s="659"/>
      <c r="K18" s="659"/>
      <c r="L18" s="659"/>
      <c r="M18" s="659"/>
      <c r="N18" s="659"/>
      <c r="O18" s="659"/>
      <c r="P18" s="659"/>
      <c r="Q18" s="660"/>
      <c r="R18" s="661">
        <v>
1645117</v>
      </c>
      <c r="S18" s="664"/>
      <c r="T18" s="664"/>
      <c r="U18" s="664"/>
      <c r="V18" s="664"/>
      <c r="W18" s="664"/>
      <c r="X18" s="664"/>
      <c r="Y18" s="665"/>
      <c r="Z18" s="723">
        <v>
5.5</v>
      </c>
      <c r="AA18" s="723"/>
      <c r="AB18" s="723"/>
      <c r="AC18" s="723"/>
      <c r="AD18" s="724">
        <v>
1375960</v>
      </c>
      <c r="AE18" s="724"/>
      <c r="AF18" s="724"/>
      <c r="AG18" s="724"/>
      <c r="AH18" s="724"/>
      <c r="AI18" s="724"/>
      <c r="AJ18" s="724"/>
      <c r="AK18" s="724"/>
      <c r="AL18" s="666">
        <v>
9.3000000000000007</v>
      </c>
      <c r="AM18" s="667"/>
      <c r="AN18" s="667"/>
      <c r="AO18" s="725"/>
      <c r="AP18" s="658" t="s">
        <v>
273</v>
      </c>
      <c r="AQ18" s="659"/>
      <c r="AR18" s="659"/>
      <c r="AS18" s="659"/>
      <c r="AT18" s="659"/>
      <c r="AU18" s="659"/>
      <c r="AV18" s="659"/>
      <c r="AW18" s="659"/>
      <c r="AX18" s="659"/>
      <c r="AY18" s="659"/>
      <c r="AZ18" s="659"/>
      <c r="BA18" s="659"/>
      <c r="BB18" s="659"/>
      <c r="BC18" s="659"/>
      <c r="BD18" s="659"/>
      <c r="BE18" s="659"/>
      <c r="BF18" s="660"/>
      <c r="BG18" s="661" t="s">
        <v>
139</v>
      </c>
      <c r="BH18" s="664"/>
      <c r="BI18" s="664"/>
      <c r="BJ18" s="664"/>
      <c r="BK18" s="664"/>
      <c r="BL18" s="664"/>
      <c r="BM18" s="664"/>
      <c r="BN18" s="665"/>
      <c r="BO18" s="723" t="s">
        <v>
129</v>
      </c>
      <c r="BP18" s="723"/>
      <c r="BQ18" s="723"/>
      <c r="BR18" s="723"/>
      <c r="BS18" s="669" t="s">
        <v>
139</v>
      </c>
      <c r="BT18" s="664"/>
      <c r="BU18" s="664"/>
      <c r="BV18" s="664"/>
      <c r="BW18" s="664"/>
      <c r="BX18" s="664"/>
      <c r="BY18" s="664"/>
      <c r="BZ18" s="664"/>
      <c r="CA18" s="664"/>
      <c r="CB18" s="704"/>
      <c r="CD18" s="705" t="s">
        <v>
274</v>
      </c>
      <c r="CE18" s="702"/>
      <c r="CF18" s="702"/>
      <c r="CG18" s="702"/>
      <c r="CH18" s="702"/>
      <c r="CI18" s="702"/>
      <c r="CJ18" s="702"/>
      <c r="CK18" s="702"/>
      <c r="CL18" s="702"/>
      <c r="CM18" s="702"/>
      <c r="CN18" s="702"/>
      <c r="CO18" s="702"/>
      <c r="CP18" s="702"/>
      <c r="CQ18" s="703"/>
      <c r="CR18" s="661" t="s">
        <v>
129</v>
      </c>
      <c r="CS18" s="664"/>
      <c r="CT18" s="664"/>
      <c r="CU18" s="664"/>
      <c r="CV18" s="664"/>
      <c r="CW18" s="664"/>
      <c r="CX18" s="664"/>
      <c r="CY18" s="665"/>
      <c r="CZ18" s="723" t="s">
        <v>
248</v>
      </c>
      <c r="DA18" s="723"/>
      <c r="DB18" s="723"/>
      <c r="DC18" s="723"/>
      <c r="DD18" s="669" t="s">
        <v>
139</v>
      </c>
      <c r="DE18" s="664"/>
      <c r="DF18" s="664"/>
      <c r="DG18" s="664"/>
      <c r="DH18" s="664"/>
      <c r="DI18" s="664"/>
      <c r="DJ18" s="664"/>
      <c r="DK18" s="664"/>
      <c r="DL18" s="664"/>
      <c r="DM18" s="664"/>
      <c r="DN18" s="664"/>
      <c r="DO18" s="664"/>
      <c r="DP18" s="665"/>
      <c r="DQ18" s="669" t="s">
        <v>
129</v>
      </c>
      <c r="DR18" s="664"/>
      <c r="DS18" s="664"/>
      <c r="DT18" s="664"/>
      <c r="DU18" s="664"/>
      <c r="DV18" s="664"/>
      <c r="DW18" s="664"/>
      <c r="DX18" s="664"/>
      <c r="DY18" s="664"/>
      <c r="DZ18" s="664"/>
      <c r="EA18" s="664"/>
      <c r="EB18" s="664"/>
      <c r="EC18" s="704"/>
    </row>
    <row r="19" spans="2:133" ht="11.25" customHeight="1" x14ac:dyDescent="0.2">
      <c r="B19" s="658" t="s">
        <v>
275</v>
      </c>
      <c r="C19" s="659"/>
      <c r="D19" s="659"/>
      <c r="E19" s="659"/>
      <c r="F19" s="659"/>
      <c r="G19" s="659"/>
      <c r="H19" s="659"/>
      <c r="I19" s="659"/>
      <c r="J19" s="659"/>
      <c r="K19" s="659"/>
      <c r="L19" s="659"/>
      <c r="M19" s="659"/>
      <c r="N19" s="659"/>
      <c r="O19" s="659"/>
      <c r="P19" s="659"/>
      <c r="Q19" s="660"/>
      <c r="R19" s="661">
        <v>
1375960</v>
      </c>
      <c r="S19" s="664"/>
      <c r="T19" s="664"/>
      <c r="U19" s="664"/>
      <c r="V19" s="664"/>
      <c r="W19" s="664"/>
      <c r="X19" s="664"/>
      <c r="Y19" s="665"/>
      <c r="Z19" s="723">
        <v>
4.5999999999999996</v>
      </c>
      <c r="AA19" s="723"/>
      <c r="AB19" s="723"/>
      <c r="AC19" s="723"/>
      <c r="AD19" s="724">
        <v>
1375960</v>
      </c>
      <c r="AE19" s="724"/>
      <c r="AF19" s="724"/>
      <c r="AG19" s="724"/>
      <c r="AH19" s="724"/>
      <c r="AI19" s="724"/>
      <c r="AJ19" s="724"/>
      <c r="AK19" s="724"/>
      <c r="AL19" s="666">
        <v>
9.3000000000000007</v>
      </c>
      <c r="AM19" s="667"/>
      <c r="AN19" s="667"/>
      <c r="AO19" s="725"/>
      <c r="AP19" s="658" t="s">
        <v>
276</v>
      </c>
      <c r="AQ19" s="659"/>
      <c r="AR19" s="659"/>
      <c r="AS19" s="659"/>
      <c r="AT19" s="659"/>
      <c r="AU19" s="659"/>
      <c r="AV19" s="659"/>
      <c r="AW19" s="659"/>
      <c r="AX19" s="659"/>
      <c r="AY19" s="659"/>
      <c r="AZ19" s="659"/>
      <c r="BA19" s="659"/>
      <c r="BB19" s="659"/>
      <c r="BC19" s="659"/>
      <c r="BD19" s="659"/>
      <c r="BE19" s="659"/>
      <c r="BF19" s="660"/>
      <c r="BG19" s="661">
        <v>
966751</v>
      </c>
      <c r="BH19" s="664"/>
      <c r="BI19" s="664"/>
      <c r="BJ19" s="664"/>
      <c r="BK19" s="664"/>
      <c r="BL19" s="664"/>
      <c r="BM19" s="664"/>
      <c r="BN19" s="665"/>
      <c r="BO19" s="723">
        <v>
7.7</v>
      </c>
      <c r="BP19" s="723"/>
      <c r="BQ19" s="723"/>
      <c r="BR19" s="723"/>
      <c r="BS19" s="669" t="s">
        <v>
129</v>
      </c>
      <c r="BT19" s="664"/>
      <c r="BU19" s="664"/>
      <c r="BV19" s="664"/>
      <c r="BW19" s="664"/>
      <c r="BX19" s="664"/>
      <c r="BY19" s="664"/>
      <c r="BZ19" s="664"/>
      <c r="CA19" s="664"/>
      <c r="CB19" s="704"/>
      <c r="CD19" s="705" t="s">
        <v>
277</v>
      </c>
      <c r="CE19" s="702"/>
      <c r="CF19" s="702"/>
      <c r="CG19" s="702"/>
      <c r="CH19" s="702"/>
      <c r="CI19" s="702"/>
      <c r="CJ19" s="702"/>
      <c r="CK19" s="702"/>
      <c r="CL19" s="702"/>
      <c r="CM19" s="702"/>
      <c r="CN19" s="702"/>
      <c r="CO19" s="702"/>
      <c r="CP19" s="702"/>
      <c r="CQ19" s="703"/>
      <c r="CR19" s="661" t="s">
        <v>
129</v>
      </c>
      <c r="CS19" s="664"/>
      <c r="CT19" s="664"/>
      <c r="CU19" s="664"/>
      <c r="CV19" s="664"/>
      <c r="CW19" s="664"/>
      <c r="CX19" s="664"/>
      <c r="CY19" s="665"/>
      <c r="CZ19" s="723" t="s">
        <v>
248</v>
      </c>
      <c r="DA19" s="723"/>
      <c r="DB19" s="723"/>
      <c r="DC19" s="723"/>
      <c r="DD19" s="669" t="s">
        <v>
129</v>
      </c>
      <c r="DE19" s="664"/>
      <c r="DF19" s="664"/>
      <c r="DG19" s="664"/>
      <c r="DH19" s="664"/>
      <c r="DI19" s="664"/>
      <c r="DJ19" s="664"/>
      <c r="DK19" s="664"/>
      <c r="DL19" s="664"/>
      <c r="DM19" s="664"/>
      <c r="DN19" s="664"/>
      <c r="DO19" s="664"/>
      <c r="DP19" s="665"/>
      <c r="DQ19" s="669" t="s">
        <v>
139</v>
      </c>
      <c r="DR19" s="664"/>
      <c r="DS19" s="664"/>
      <c r="DT19" s="664"/>
      <c r="DU19" s="664"/>
      <c r="DV19" s="664"/>
      <c r="DW19" s="664"/>
      <c r="DX19" s="664"/>
      <c r="DY19" s="664"/>
      <c r="DZ19" s="664"/>
      <c r="EA19" s="664"/>
      <c r="EB19" s="664"/>
      <c r="EC19" s="704"/>
    </row>
    <row r="20" spans="2:133" ht="11.25" customHeight="1" x14ac:dyDescent="0.2">
      <c r="B20" s="658" t="s">
        <v>
278</v>
      </c>
      <c r="C20" s="659"/>
      <c r="D20" s="659"/>
      <c r="E20" s="659"/>
      <c r="F20" s="659"/>
      <c r="G20" s="659"/>
      <c r="H20" s="659"/>
      <c r="I20" s="659"/>
      <c r="J20" s="659"/>
      <c r="K20" s="659"/>
      <c r="L20" s="659"/>
      <c r="M20" s="659"/>
      <c r="N20" s="659"/>
      <c r="O20" s="659"/>
      <c r="P20" s="659"/>
      <c r="Q20" s="660"/>
      <c r="R20" s="661">
        <v>
269128</v>
      </c>
      <c r="S20" s="664"/>
      <c r="T20" s="664"/>
      <c r="U20" s="664"/>
      <c r="V20" s="664"/>
      <c r="W20" s="664"/>
      <c r="X20" s="664"/>
      <c r="Y20" s="665"/>
      <c r="Z20" s="723">
        <v>
0.9</v>
      </c>
      <c r="AA20" s="723"/>
      <c r="AB20" s="723"/>
      <c r="AC20" s="723"/>
      <c r="AD20" s="724" t="s">
        <v>
139</v>
      </c>
      <c r="AE20" s="724"/>
      <c r="AF20" s="724"/>
      <c r="AG20" s="724"/>
      <c r="AH20" s="724"/>
      <c r="AI20" s="724"/>
      <c r="AJ20" s="724"/>
      <c r="AK20" s="724"/>
      <c r="AL20" s="666" t="s">
        <v>
139</v>
      </c>
      <c r="AM20" s="667"/>
      <c r="AN20" s="667"/>
      <c r="AO20" s="725"/>
      <c r="AP20" s="658" t="s">
        <v>
279</v>
      </c>
      <c r="AQ20" s="659"/>
      <c r="AR20" s="659"/>
      <c r="AS20" s="659"/>
      <c r="AT20" s="659"/>
      <c r="AU20" s="659"/>
      <c r="AV20" s="659"/>
      <c r="AW20" s="659"/>
      <c r="AX20" s="659"/>
      <c r="AY20" s="659"/>
      <c r="AZ20" s="659"/>
      <c r="BA20" s="659"/>
      <c r="BB20" s="659"/>
      <c r="BC20" s="659"/>
      <c r="BD20" s="659"/>
      <c r="BE20" s="659"/>
      <c r="BF20" s="660"/>
      <c r="BG20" s="661">
        <v>
966751</v>
      </c>
      <c r="BH20" s="664"/>
      <c r="BI20" s="664"/>
      <c r="BJ20" s="664"/>
      <c r="BK20" s="664"/>
      <c r="BL20" s="664"/>
      <c r="BM20" s="664"/>
      <c r="BN20" s="665"/>
      <c r="BO20" s="723">
        <v>
7.7</v>
      </c>
      <c r="BP20" s="723"/>
      <c r="BQ20" s="723"/>
      <c r="BR20" s="723"/>
      <c r="BS20" s="669" t="s">
        <v>
248</v>
      </c>
      <c r="BT20" s="664"/>
      <c r="BU20" s="664"/>
      <c r="BV20" s="664"/>
      <c r="BW20" s="664"/>
      <c r="BX20" s="664"/>
      <c r="BY20" s="664"/>
      <c r="BZ20" s="664"/>
      <c r="CA20" s="664"/>
      <c r="CB20" s="704"/>
      <c r="CD20" s="705" t="s">
        <v>
280</v>
      </c>
      <c r="CE20" s="702"/>
      <c r="CF20" s="702"/>
      <c r="CG20" s="702"/>
      <c r="CH20" s="702"/>
      <c r="CI20" s="702"/>
      <c r="CJ20" s="702"/>
      <c r="CK20" s="702"/>
      <c r="CL20" s="702"/>
      <c r="CM20" s="702"/>
      <c r="CN20" s="702"/>
      <c r="CO20" s="702"/>
      <c r="CP20" s="702"/>
      <c r="CQ20" s="703"/>
      <c r="CR20" s="661">
        <v>
28542576</v>
      </c>
      <c r="CS20" s="664"/>
      <c r="CT20" s="664"/>
      <c r="CU20" s="664"/>
      <c r="CV20" s="664"/>
      <c r="CW20" s="664"/>
      <c r="CX20" s="664"/>
      <c r="CY20" s="665"/>
      <c r="CZ20" s="723">
        <v>
100</v>
      </c>
      <c r="DA20" s="723"/>
      <c r="DB20" s="723"/>
      <c r="DC20" s="723"/>
      <c r="DD20" s="669">
        <v>
2967690</v>
      </c>
      <c r="DE20" s="664"/>
      <c r="DF20" s="664"/>
      <c r="DG20" s="664"/>
      <c r="DH20" s="664"/>
      <c r="DI20" s="664"/>
      <c r="DJ20" s="664"/>
      <c r="DK20" s="664"/>
      <c r="DL20" s="664"/>
      <c r="DM20" s="664"/>
      <c r="DN20" s="664"/>
      <c r="DO20" s="664"/>
      <c r="DP20" s="665"/>
      <c r="DQ20" s="669">
        <v>
17341134</v>
      </c>
      <c r="DR20" s="664"/>
      <c r="DS20" s="664"/>
      <c r="DT20" s="664"/>
      <c r="DU20" s="664"/>
      <c r="DV20" s="664"/>
      <c r="DW20" s="664"/>
      <c r="DX20" s="664"/>
      <c r="DY20" s="664"/>
      <c r="DZ20" s="664"/>
      <c r="EA20" s="664"/>
      <c r="EB20" s="664"/>
      <c r="EC20" s="704"/>
    </row>
    <row r="21" spans="2:133" ht="11.25" customHeight="1" x14ac:dyDescent="0.2">
      <c r="B21" s="658" t="s">
        <v>
281</v>
      </c>
      <c r="C21" s="659"/>
      <c r="D21" s="659"/>
      <c r="E21" s="659"/>
      <c r="F21" s="659"/>
      <c r="G21" s="659"/>
      <c r="H21" s="659"/>
      <c r="I21" s="659"/>
      <c r="J21" s="659"/>
      <c r="K21" s="659"/>
      <c r="L21" s="659"/>
      <c r="M21" s="659"/>
      <c r="N21" s="659"/>
      <c r="O21" s="659"/>
      <c r="P21" s="659"/>
      <c r="Q21" s="660"/>
      <c r="R21" s="661">
        <v>
29</v>
      </c>
      <c r="S21" s="664"/>
      <c r="T21" s="664"/>
      <c r="U21" s="664"/>
      <c r="V21" s="664"/>
      <c r="W21" s="664"/>
      <c r="X21" s="664"/>
      <c r="Y21" s="665"/>
      <c r="Z21" s="723">
        <v>
0</v>
      </c>
      <c r="AA21" s="723"/>
      <c r="AB21" s="723"/>
      <c r="AC21" s="723"/>
      <c r="AD21" s="724" t="s">
        <v>
129</v>
      </c>
      <c r="AE21" s="724"/>
      <c r="AF21" s="724"/>
      <c r="AG21" s="724"/>
      <c r="AH21" s="724"/>
      <c r="AI21" s="724"/>
      <c r="AJ21" s="724"/>
      <c r="AK21" s="724"/>
      <c r="AL21" s="666" t="s">
        <v>
248</v>
      </c>
      <c r="AM21" s="667"/>
      <c r="AN21" s="667"/>
      <c r="AO21" s="725"/>
      <c r="AP21" s="769" t="s">
        <v>
282</v>
      </c>
      <c r="AQ21" s="776"/>
      <c r="AR21" s="776"/>
      <c r="AS21" s="776"/>
      <c r="AT21" s="776"/>
      <c r="AU21" s="776"/>
      <c r="AV21" s="776"/>
      <c r="AW21" s="776"/>
      <c r="AX21" s="776"/>
      <c r="AY21" s="776"/>
      <c r="AZ21" s="776"/>
      <c r="BA21" s="776"/>
      <c r="BB21" s="776"/>
      <c r="BC21" s="776"/>
      <c r="BD21" s="776"/>
      <c r="BE21" s="776"/>
      <c r="BF21" s="771"/>
      <c r="BG21" s="661" t="s">
        <v>
129</v>
      </c>
      <c r="BH21" s="664"/>
      <c r="BI21" s="664"/>
      <c r="BJ21" s="664"/>
      <c r="BK21" s="664"/>
      <c r="BL21" s="664"/>
      <c r="BM21" s="664"/>
      <c r="BN21" s="665"/>
      <c r="BO21" s="723" t="s">
        <v>
129</v>
      </c>
      <c r="BP21" s="723"/>
      <c r="BQ21" s="723"/>
      <c r="BR21" s="723"/>
      <c r="BS21" s="669" t="s">
        <v>
248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
283</v>
      </c>
      <c r="C22" s="659"/>
      <c r="D22" s="659"/>
      <c r="E22" s="659"/>
      <c r="F22" s="659"/>
      <c r="G22" s="659"/>
      <c r="H22" s="659"/>
      <c r="I22" s="659"/>
      <c r="J22" s="659"/>
      <c r="K22" s="659"/>
      <c r="L22" s="659"/>
      <c r="M22" s="659"/>
      <c r="N22" s="659"/>
      <c r="O22" s="659"/>
      <c r="P22" s="659"/>
      <c r="Q22" s="660"/>
      <c r="R22" s="661">
        <v>
15895544</v>
      </c>
      <c r="S22" s="664"/>
      <c r="T22" s="664"/>
      <c r="U22" s="664"/>
      <c r="V22" s="664"/>
      <c r="W22" s="664"/>
      <c r="X22" s="664"/>
      <c r="Y22" s="665"/>
      <c r="Z22" s="723">
        <v>
53.5</v>
      </c>
      <c r="AA22" s="723"/>
      <c r="AB22" s="723"/>
      <c r="AC22" s="723"/>
      <c r="AD22" s="724">
        <v>
14659636</v>
      </c>
      <c r="AE22" s="724"/>
      <c r="AF22" s="724"/>
      <c r="AG22" s="724"/>
      <c r="AH22" s="724"/>
      <c r="AI22" s="724"/>
      <c r="AJ22" s="724"/>
      <c r="AK22" s="724"/>
      <c r="AL22" s="666">
        <v>
99.1</v>
      </c>
      <c r="AM22" s="667"/>
      <c r="AN22" s="667"/>
      <c r="AO22" s="725"/>
      <c r="AP22" s="769" t="s">
        <v>
284</v>
      </c>
      <c r="AQ22" s="776"/>
      <c r="AR22" s="776"/>
      <c r="AS22" s="776"/>
      <c r="AT22" s="776"/>
      <c r="AU22" s="776"/>
      <c r="AV22" s="776"/>
      <c r="AW22" s="776"/>
      <c r="AX22" s="776"/>
      <c r="AY22" s="776"/>
      <c r="AZ22" s="776"/>
      <c r="BA22" s="776"/>
      <c r="BB22" s="776"/>
      <c r="BC22" s="776"/>
      <c r="BD22" s="776"/>
      <c r="BE22" s="776"/>
      <c r="BF22" s="771"/>
      <c r="BG22" s="661" t="s">
        <v>
248</v>
      </c>
      <c r="BH22" s="664"/>
      <c r="BI22" s="664"/>
      <c r="BJ22" s="664"/>
      <c r="BK22" s="664"/>
      <c r="BL22" s="664"/>
      <c r="BM22" s="664"/>
      <c r="BN22" s="665"/>
      <c r="BO22" s="723" t="s">
        <v>
129</v>
      </c>
      <c r="BP22" s="723"/>
      <c r="BQ22" s="723"/>
      <c r="BR22" s="723"/>
      <c r="BS22" s="669" t="s">
        <v>
129</v>
      </c>
      <c r="BT22" s="664"/>
      <c r="BU22" s="664"/>
      <c r="BV22" s="664"/>
      <c r="BW22" s="664"/>
      <c r="BX22" s="664"/>
      <c r="BY22" s="664"/>
      <c r="BZ22" s="664"/>
      <c r="CA22" s="664"/>
      <c r="CB22" s="704"/>
      <c r="CD22" s="778" t="s">
        <v>
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
286</v>
      </c>
      <c r="C23" s="659"/>
      <c r="D23" s="659"/>
      <c r="E23" s="659"/>
      <c r="F23" s="659"/>
      <c r="G23" s="659"/>
      <c r="H23" s="659"/>
      <c r="I23" s="659"/>
      <c r="J23" s="659"/>
      <c r="K23" s="659"/>
      <c r="L23" s="659"/>
      <c r="M23" s="659"/>
      <c r="N23" s="659"/>
      <c r="O23" s="659"/>
      <c r="P23" s="659"/>
      <c r="Q23" s="660"/>
      <c r="R23" s="661">
        <v>
6234</v>
      </c>
      <c r="S23" s="664"/>
      <c r="T23" s="664"/>
      <c r="U23" s="664"/>
      <c r="V23" s="664"/>
      <c r="W23" s="664"/>
      <c r="X23" s="664"/>
      <c r="Y23" s="665"/>
      <c r="Z23" s="723">
        <v>
0</v>
      </c>
      <c r="AA23" s="723"/>
      <c r="AB23" s="723"/>
      <c r="AC23" s="723"/>
      <c r="AD23" s="724">
        <v>
6234</v>
      </c>
      <c r="AE23" s="724"/>
      <c r="AF23" s="724"/>
      <c r="AG23" s="724"/>
      <c r="AH23" s="724"/>
      <c r="AI23" s="724"/>
      <c r="AJ23" s="724"/>
      <c r="AK23" s="724"/>
      <c r="AL23" s="666">
        <v>
0</v>
      </c>
      <c r="AM23" s="667"/>
      <c r="AN23" s="667"/>
      <c r="AO23" s="725"/>
      <c r="AP23" s="769" t="s">
        <v>
287</v>
      </c>
      <c r="AQ23" s="776"/>
      <c r="AR23" s="776"/>
      <c r="AS23" s="776"/>
      <c r="AT23" s="776"/>
      <c r="AU23" s="776"/>
      <c r="AV23" s="776"/>
      <c r="AW23" s="776"/>
      <c r="AX23" s="776"/>
      <c r="AY23" s="776"/>
      <c r="AZ23" s="776"/>
      <c r="BA23" s="776"/>
      <c r="BB23" s="776"/>
      <c r="BC23" s="776"/>
      <c r="BD23" s="776"/>
      <c r="BE23" s="776"/>
      <c r="BF23" s="771"/>
      <c r="BG23" s="661">
        <v>
966751</v>
      </c>
      <c r="BH23" s="664"/>
      <c r="BI23" s="664"/>
      <c r="BJ23" s="664"/>
      <c r="BK23" s="664"/>
      <c r="BL23" s="664"/>
      <c r="BM23" s="664"/>
      <c r="BN23" s="665"/>
      <c r="BO23" s="723">
        <v>
7.7</v>
      </c>
      <c r="BP23" s="723"/>
      <c r="BQ23" s="723"/>
      <c r="BR23" s="723"/>
      <c r="BS23" s="669" t="s">
        <v>
139</v>
      </c>
      <c r="BT23" s="664"/>
      <c r="BU23" s="664"/>
      <c r="BV23" s="664"/>
      <c r="BW23" s="664"/>
      <c r="BX23" s="664"/>
      <c r="BY23" s="664"/>
      <c r="BZ23" s="664"/>
      <c r="CA23" s="664"/>
      <c r="CB23" s="704"/>
      <c r="CD23" s="778" t="s">
        <v>
226</v>
      </c>
      <c r="CE23" s="779"/>
      <c r="CF23" s="779"/>
      <c r="CG23" s="779"/>
      <c r="CH23" s="779"/>
      <c r="CI23" s="779"/>
      <c r="CJ23" s="779"/>
      <c r="CK23" s="779"/>
      <c r="CL23" s="779"/>
      <c r="CM23" s="779"/>
      <c r="CN23" s="779"/>
      <c r="CO23" s="779"/>
      <c r="CP23" s="779"/>
      <c r="CQ23" s="780"/>
      <c r="CR23" s="778" t="s">
        <v>
288</v>
      </c>
      <c r="CS23" s="779"/>
      <c r="CT23" s="779"/>
      <c r="CU23" s="779"/>
      <c r="CV23" s="779"/>
      <c r="CW23" s="779"/>
      <c r="CX23" s="779"/>
      <c r="CY23" s="780"/>
      <c r="CZ23" s="778" t="s">
        <v>
289</v>
      </c>
      <c r="DA23" s="779"/>
      <c r="DB23" s="779"/>
      <c r="DC23" s="780"/>
      <c r="DD23" s="778" t="s">
        <v>
290</v>
      </c>
      <c r="DE23" s="779"/>
      <c r="DF23" s="779"/>
      <c r="DG23" s="779"/>
      <c r="DH23" s="779"/>
      <c r="DI23" s="779"/>
      <c r="DJ23" s="779"/>
      <c r="DK23" s="780"/>
      <c r="DL23" s="787" t="s">
        <v>
291</v>
      </c>
      <c r="DM23" s="788"/>
      <c r="DN23" s="788"/>
      <c r="DO23" s="788"/>
      <c r="DP23" s="788"/>
      <c r="DQ23" s="788"/>
      <c r="DR23" s="788"/>
      <c r="DS23" s="788"/>
      <c r="DT23" s="788"/>
      <c r="DU23" s="788"/>
      <c r="DV23" s="789"/>
      <c r="DW23" s="778" t="s">
        <v>
292</v>
      </c>
      <c r="DX23" s="779"/>
      <c r="DY23" s="779"/>
      <c r="DZ23" s="779"/>
      <c r="EA23" s="779"/>
      <c r="EB23" s="779"/>
      <c r="EC23" s="780"/>
    </row>
    <row r="24" spans="2:133" ht="11.25" customHeight="1" x14ac:dyDescent="0.2">
      <c r="B24" s="658" t="s">
        <v>
293</v>
      </c>
      <c r="C24" s="659"/>
      <c r="D24" s="659"/>
      <c r="E24" s="659"/>
      <c r="F24" s="659"/>
      <c r="G24" s="659"/>
      <c r="H24" s="659"/>
      <c r="I24" s="659"/>
      <c r="J24" s="659"/>
      <c r="K24" s="659"/>
      <c r="L24" s="659"/>
      <c r="M24" s="659"/>
      <c r="N24" s="659"/>
      <c r="O24" s="659"/>
      <c r="P24" s="659"/>
      <c r="Q24" s="660"/>
      <c r="R24" s="661">
        <v>
326749</v>
      </c>
      <c r="S24" s="664"/>
      <c r="T24" s="664"/>
      <c r="U24" s="664"/>
      <c r="V24" s="664"/>
      <c r="W24" s="664"/>
      <c r="X24" s="664"/>
      <c r="Y24" s="665"/>
      <c r="Z24" s="723">
        <v>
1.1000000000000001</v>
      </c>
      <c r="AA24" s="723"/>
      <c r="AB24" s="723"/>
      <c r="AC24" s="723"/>
      <c r="AD24" s="724" t="s">
        <v>
129</v>
      </c>
      <c r="AE24" s="724"/>
      <c r="AF24" s="724"/>
      <c r="AG24" s="724"/>
      <c r="AH24" s="724"/>
      <c r="AI24" s="724"/>
      <c r="AJ24" s="724"/>
      <c r="AK24" s="724"/>
      <c r="AL24" s="666" t="s">
        <v>
248</v>
      </c>
      <c r="AM24" s="667"/>
      <c r="AN24" s="667"/>
      <c r="AO24" s="725"/>
      <c r="AP24" s="769" t="s">
        <v>
294</v>
      </c>
      <c r="AQ24" s="776"/>
      <c r="AR24" s="776"/>
      <c r="AS24" s="776"/>
      <c r="AT24" s="776"/>
      <c r="AU24" s="776"/>
      <c r="AV24" s="776"/>
      <c r="AW24" s="776"/>
      <c r="AX24" s="776"/>
      <c r="AY24" s="776"/>
      <c r="AZ24" s="776"/>
      <c r="BA24" s="776"/>
      <c r="BB24" s="776"/>
      <c r="BC24" s="776"/>
      <c r="BD24" s="776"/>
      <c r="BE24" s="776"/>
      <c r="BF24" s="771"/>
      <c r="BG24" s="661" t="s">
        <v>
248</v>
      </c>
      <c r="BH24" s="664"/>
      <c r="BI24" s="664"/>
      <c r="BJ24" s="664"/>
      <c r="BK24" s="664"/>
      <c r="BL24" s="664"/>
      <c r="BM24" s="664"/>
      <c r="BN24" s="665"/>
      <c r="BO24" s="723" t="s">
        <v>
248</v>
      </c>
      <c r="BP24" s="723"/>
      <c r="BQ24" s="723"/>
      <c r="BR24" s="723"/>
      <c r="BS24" s="669" t="s">
        <v>
248</v>
      </c>
      <c r="BT24" s="664"/>
      <c r="BU24" s="664"/>
      <c r="BV24" s="664"/>
      <c r="BW24" s="664"/>
      <c r="BX24" s="664"/>
      <c r="BY24" s="664"/>
      <c r="BZ24" s="664"/>
      <c r="CA24" s="664"/>
      <c r="CB24" s="704"/>
      <c r="CD24" s="732" t="s">
        <v>
295</v>
      </c>
      <c r="CE24" s="733"/>
      <c r="CF24" s="733"/>
      <c r="CG24" s="733"/>
      <c r="CH24" s="733"/>
      <c r="CI24" s="733"/>
      <c r="CJ24" s="733"/>
      <c r="CK24" s="733"/>
      <c r="CL24" s="733"/>
      <c r="CM24" s="733"/>
      <c r="CN24" s="733"/>
      <c r="CO24" s="733"/>
      <c r="CP24" s="733"/>
      <c r="CQ24" s="734"/>
      <c r="CR24" s="726">
        <v>
14160946</v>
      </c>
      <c r="CS24" s="727"/>
      <c r="CT24" s="727"/>
      <c r="CU24" s="727"/>
      <c r="CV24" s="727"/>
      <c r="CW24" s="727"/>
      <c r="CX24" s="727"/>
      <c r="CY24" s="773"/>
      <c r="CZ24" s="774">
        <v>
49.6</v>
      </c>
      <c r="DA24" s="743"/>
      <c r="DB24" s="743"/>
      <c r="DC24" s="777"/>
      <c r="DD24" s="772">
        <v>
8064016</v>
      </c>
      <c r="DE24" s="727"/>
      <c r="DF24" s="727"/>
      <c r="DG24" s="727"/>
      <c r="DH24" s="727"/>
      <c r="DI24" s="727"/>
      <c r="DJ24" s="727"/>
      <c r="DK24" s="773"/>
      <c r="DL24" s="772">
        <v>
8029004</v>
      </c>
      <c r="DM24" s="727"/>
      <c r="DN24" s="727"/>
      <c r="DO24" s="727"/>
      <c r="DP24" s="727"/>
      <c r="DQ24" s="727"/>
      <c r="DR24" s="727"/>
      <c r="DS24" s="727"/>
      <c r="DT24" s="727"/>
      <c r="DU24" s="727"/>
      <c r="DV24" s="773"/>
      <c r="DW24" s="774">
        <v>
51.3</v>
      </c>
      <c r="DX24" s="743"/>
      <c r="DY24" s="743"/>
      <c r="DZ24" s="743"/>
      <c r="EA24" s="743"/>
      <c r="EB24" s="743"/>
      <c r="EC24" s="775"/>
    </row>
    <row r="25" spans="2:133" ht="11.25" customHeight="1" x14ac:dyDescent="0.2">
      <c r="B25" s="658" t="s">
        <v>
296</v>
      </c>
      <c r="C25" s="659"/>
      <c r="D25" s="659"/>
      <c r="E25" s="659"/>
      <c r="F25" s="659"/>
      <c r="G25" s="659"/>
      <c r="H25" s="659"/>
      <c r="I25" s="659"/>
      <c r="J25" s="659"/>
      <c r="K25" s="659"/>
      <c r="L25" s="659"/>
      <c r="M25" s="659"/>
      <c r="N25" s="659"/>
      <c r="O25" s="659"/>
      <c r="P25" s="659"/>
      <c r="Q25" s="660"/>
      <c r="R25" s="661">
        <v>
259096</v>
      </c>
      <c r="S25" s="664"/>
      <c r="T25" s="664"/>
      <c r="U25" s="664"/>
      <c r="V25" s="664"/>
      <c r="W25" s="664"/>
      <c r="X25" s="664"/>
      <c r="Y25" s="665"/>
      <c r="Z25" s="723">
        <v>
0.9</v>
      </c>
      <c r="AA25" s="723"/>
      <c r="AB25" s="723"/>
      <c r="AC25" s="723"/>
      <c r="AD25" s="724">
        <v>
120051</v>
      </c>
      <c r="AE25" s="724"/>
      <c r="AF25" s="724"/>
      <c r="AG25" s="724"/>
      <c r="AH25" s="724"/>
      <c r="AI25" s="724"/>
      <c r="AJ25" s="724"/>
      <c r="AK25" s="724"/>
      <c r="AL25" s="666">
        <v>
0.8</v>
      </c>
      <c r="AM25" s="667"/>
      <c r="AN25" s="667"/>
      <c r="AO25" s="725"/>
      <c r="AP25" s="769" t="s">
        <v>
297</v>
      </c>
      <c r="AQ25" s="776"/>
      <c r="AR25" s="776"/>
      <c r="AS25" s="776"/>
      <c r="AT25" s="776"/>
      <c r="AU25" s="776"/>
      <c r="AV25" s="776"/>
      <c r="AW25" s="776"/>
      <c r="AX25" s="776"/>
      <c r="AY25" s="776"/>
      <c r="AZ25" s="776"/>
      <c r="BA25" s="776"/>
      <c r="BB25" s="776"/>
      <c r="BC25" s="776"/>
      <c r="BD25" s="776"/>
      <c r="BE25" s="776"/>
      <c r="BF25" s="771"/>
      <c r="BG25" s="661" t="s">
        <v>
248</v>
      </c>
      <c r="BH25" s="664"/>
      <c r="BI25" s="664"/>
      <c r="BJ25" s="664"/>
      <c r="BK25" s="664"/>
      <c r="BL25" s="664"/>
      <c r="BM25" s="664"/>
      <c r="BN25" s="665"/>
      <c r="BO25" s="723" t="s">
        <v>
248</v>
      </c>
      <c r="BP25" s="723"/>
      <c r="BQ25" s="723"/>
      <c r="BR25" s="723"/>
      <c r="BS25" s="669" t="s">
        <v>
248</v>
      </c>
      <c r="BT25" s="664"/>
      <c r="BU25" s="664"/>
      <c r="BV25" s="664"/>
      <c r="BW25" s="664"/>
      <c r="BX25" s="664"/>
      <c r="BY25" s="664"/>
      <c r="BZ25" s="664"/>
      <c r="CA25" s="664"/>
      <c r="CB25" s="704"/>
      <c r="CD25" s="705" t="s">
        <v>
298</v>
      </c>
      <c r="CE25" s="702"/>
      <c r="CF25" s="702"/>
      <c r="CG25" s="702"/>
      <c r="CH25" s="702"/>
      <c r="CI25" s="702"/>
      <c r="CJ25" s="702"/>
      <c r="CK25" s="702"/>
      <c r="CL25" s="702"/>
      <c r="CM25" s="702"/>
      <c r="CN25" s="702"/>
      <c r="CO25" s="702"/>
      <c r="CP25" s="702"/>
      <c r="CQ25" s="703"/>
      <c r="CR25" s="661">
        <v>
4410687</v>
      </c>
      <c r="CS25" s="662"/>
      <c r="CT25" s="662"/>
      <c r="CU25" s="662"/>
      <c r="CV25" s="662"/>
      <c r="CW25" s="662"/>
      <c r="CX25" s="662"/>
      <c r="CY25" s="663"/>
      <c r="CZ25" s="666">
        <v>
15.5</v>
      </c>
      <c r="DA25" s="695"/>
      <c r="DB25" s="695"/>
      <c r="DC25" s="696"/>
      <c r="DD25" s="669">
        <v>
3893184</v>
      </c>
      <c r="DE25" s="662"/>
      <c r="DF25" s="662"/>
      <c r="DG25" s="662"/>
      <c r="DH25" s="662"/>
      <c r="DI25" s="662"/>
      <c r="DJ25" s="662"/>
      <c r="DK25" s="663"/>
      <c r="DL25" s="669">
        <v>
3858964</v>
      </c>
      <c r="DM25" s="662"/>
      <c r="DN25" s="662"/>
      <c r="DO25" s="662"/>
      <c r="DP25" s="662"/>
      <c r="DQ25" s="662"/>
      <c r="DR25" s="662"/>
      <c r="DS25" s="662"/>
      <c r="DT25" s="662"/>
      <c r="DU25" s="662"/>
      <c r="DV25" s="663"/>
      <c r="DW25" s="666">
        <v>
24.6</v>
      </c>
      <c r="DX25" s="695"/>
      <c r="DY25" s="695"/>
      <c r="DZ25" s="695"/>
      <c r="EA25" s="695"/>
      <c r="EB25" s="695"/>
      <c r="EC25" s="697"/>
    </row>
    <row r="26" spans="2:133" ht="11.25" customHeight="1" x14ac:dyDescent="0.2">
      <c r="B26" s="658" t="s">
        <v>
299</v>
      </c>
      <c r="C26" s="659"/>
      <c r="D26" s="659"/>
      <c r="E26" s="659"/>
      <c r="F26" s="659"/>
      <c r="G26" s="659"/>
      <c r="H26" s="659"/>
      <c r="I26" s="659"/>
      <c r="J26" s="659"/>
      <c r="K26" s="659"/>
      <c r="L26" s="659"/>
      <c r="M26" s="659"/>
      <c r="N26" s="659"/>
      <c r="O26" s="659"/>
      <c r="P26" s="659"/>
      <c r="Q26" s="660"/>
      <c r="R26" s="661">
        <v>
332981</v>
      </c>
      <c r="S26" s="664"/>
      <c r="T26" s="664"/>
      <c r="U26" s="664"/>
      <c r="V26" s="664"/>
      <c r="W26" s="664"/>
      <c r="X26" s="664"/>
      <c r="Y26" s="665"/>
      <c r="Z26" s="723">
        <v>
1.1000000000000001</v>
      </c>
      <c r="AA26" s="723"/>
      <c r="AB26" s="723"/>
      <c r="AC26" s="723"/>
      <c r="AD26" s="724" t="s">
        <v>
129</v>
      </c>
      <c r="AE26" s="724"/>
      <c r="AF26" s="724"/>
      <c r="AG26" s="724"/>
      <c r="AH26" s="724"/>
      <c r="AI26" s="724"/>
      <c r="AJ26" s="724"/>
      <c r="AK26" s="724"/>
      <c r="AL26" s="666" t="s">
        <v>
129</v>
      </c>
      <c r="AM26" s="667"/>
      <c r="AN26" s="667"/>
      <c r="AO26" s="725"/>
      <c r="AP26" s="769" t="s">
        <v>
300</v>
      </c>
      <c r="AQ26" s="770"/>
      <c r="AR26" s="770"/>
      <c r="AS26" s="770"/>
      <c r="AT26" s="770"/>
      <c r="AU26" s="770"/>
      <c r="AV26" s="770"/>
      <c r="AW26" s="770"/>
      <c r="AX26" s="770"/>
      <c r="AY26" s="770"/>
      <c r="AZ26" s="770"/>
      <c r="BA26" s="770"/>
      <c r="BB26" s="770"/>
      <c r="BC26" s="770"/>
      <c r="BD26" s="770"/>
      <c r="BE26" s="770"/>
      <c r="BF26" s="771"/>
      <c r="BG26" s="661" t="s">
        <v>
129</v>
      </c>
      <c r="BH26" s="664"/>
      <c r="BI26" s="664"/>
      <c r="BJ26" s="664"/>
      <c r="BK26" s="664"/>
      <c r="BL26" s="664"/>
      <c r="BM26" s="664"/>
      <c r="BN26" s="665"/>
      <c r="BO26" s="723" t="s">
        <v>
248</v>
      </c>
      <c r="BP26" s="723"/>
      <c r="BQ26" s="723"/>
      <c r="BR26" s="723"/>
      <c r="BS26" s="669" t="s">
        <v>
248</v>
      </c>
      <c r="BT26" s="664"/>
      <c r="BU26" s="664"/>
      <c r="BV26" s="664"/>
      <c r="BW26" s="664"/>
      <c r="BX26" s="664"/>
      <c r="BY26" s="664"/>
      <c r="BZ26" s="664"/>
      <c r="CA26" s="664"/>
      <c r="CB26" s="704"/>
      <c r="CD26" s="705" t="s">
        <v>
301</v>
      </c>
      <c r="CE26" s="702"/>
      <c r="CF26" s="702"/>
      <c r="CG26" s="702"/>
      <c r="CH26" s="702"/>
      <c r="CI26" s="702"/>
      <c r="CJ26" s="702"/>
      <c r="CK26" s="702"/>
      <c r="CL26" s="702"/>
      <c r="CM26" s="702"/>
      <c r="CN26" s="702"/>
      <c r="CO26" s="702"/>
      <c r="CP26" s="702"/>
      <c r="CQ26" s="703"/>
      <c r="CR26" s="661">
        <v>
2596945</v>
      </c>
      <c r="CS26" s="664"/>
      <c r="CT26" s="664"/>
      <c r="CU26" s="664"/>
      <c r="CV26" s="664"/>
      <c r="CW26" s="664"/>
      <c r="CX26" s="664"/>
      <c r="CY26" s="665"/>
      <c r="CZ26" s="666">
        <v>
9.1</v>
      </c>
      <c r="DA26" s="695"/>
      <c r="DB26" s="695"/>
      <c r="DC26" s="696"/>
      <c r="DD26" s="669">
        <v>
2192823</v>
      </c>
      <c r="DE26" s="664"/>
      <c r="DF26" s="664"/>
      <c r="DG26" s="664"/>
      <c r="DH26" s="664"/>
      <c r="DI26" s="664"/>
      <c r="DJ26" s="664"/>
      <c r="DK26" s="665"/>
      <c r="DL26" s="669" t="s">
        <v>
248</v>
      </c>
      <c r="DM26" s="664"/>
      <c r="DN26" s="664"/>
      <c r="DO26" s="664"/>
      <c r="DP26" s="664"/>
      <c r="DQ26" s="664"/>
      <c r="DR26" s="664"/>
      <c r="DS26" s="664"/>
      <c r="DT26" s="664"/>
      <c r="DU26" s="664"/>
      <c r="DV26" s="665"/>
      <c r="DW26" s="666" t="s">
        <v>
129</v>
      </c>
      <c r="DX26" s="695"/>
      <c r="DY26" s="695"/>
      <c r="DZ26" s="695"/>
      <c r="EA26" s="695"/>
      <c r="EB26" s="695"/>
      <c r="EC26" s="697"/>
    </row>
    <row r="27" spans="2:133" ht="11.25" customHeight="1" x14ac:dyDescent="0.2">
      <c r="B27" s="658" t="s">
        <v>
302</v>
      </c>
      <c r="C27" s="659"/>
      <c r="D27" s="659"/>
      <c r="E27" s="659"/>
      <c r="F27" s="659"/>
      <c r="G27" s="659"/>
      <c r="H27" s="659"/>
      <c r="I27" s="659"/>
      <c r="J27" s="659"/>
      <c r="K27" s="659"/>
      <c r="L27" s="659"/>
      <c r="M27" s="659"/>
      <c r="N27" s="659"/>
      <c r="O27" s="659"/>
      <c r="P27" s="659"/>
      <c r="Q27" s="660"/>
      <c r="R27" s="661">
        <v>
4407411</v>
      </c>
      <c r="S27" s="664"/>
      <c r="T27" s="664"/>
      <c r="U27" s="664"/>
      <c r="V27" s="664"/>
      <c r="W27" s="664"/>
      <c r="X27" s="664"/>
      <c r="Y27" s="665"/>
      <c r="Z27" s="723">
        <v>
14.8</v>
      </c>
      <c r="AA27" s="723"/>
      <c r="AB27" s="723"/>
      <c r="AC27" s="723"/>
      <c r="AD27" s="724" t="s">
        <v>
129</v>
      </c>
      <c r="AE27" s="724"/>
      <c r="AF27" s="724"/>
      <c r="AG27" s="724"/>
      <c r="AH27" s="724"/>
      <c r="AI27" s="724"/>
      <c r="AJ27" s="724"/>
      <c r="AK27" s="724"/>
      <c r="AL27" s="666" t="s">
        <v>
129</v>
      </c>
      <c r="AM27" s="667"/>
      <c r="AN27" s="667"/>
      <c r="AO27" s="725"/>
      <c r="AP27" s="658" t="s">
        <v>
303</v>
      </c>
      <c r="AQ27" s="659"/>
      <c r="AR27" s="659"/>
      <c r="AS27" s="659"/>
      <c r="AT27" s="659"/>
      <c r="AU27" s="659"/>
      <c r="AV27" s="659"/>
      <c r="AW27" s="659"/>
      <c r="AX27" s="659"/>
      <c r="AY27" s="659"/>
      <c r="AZ27" s="659"/>
      <c r="BA27" s="659"/>
      <c r="BB27" s="659"/>
      <c r="BC27" s="659"/>
      <c r="BD27" s="659"/>
      <c r="BE27" s="659"/>
      <c r="BF27" s="660"/>
      <c r="BG27" s="661">
        <v>
12502511</v>
      </c>
      <c r="BH27" s="664"/>
      <c r="BI27" s="664"/>
      <c r="BJ27" s="664"/>
      <c r="BK27" s="664"/>
      <c r="BL27" s="664"/>
      <c r="BM27" s="664"/>
      <c r="BN27" s="665"/>
      <c r="BO27" s="723">
        <v>
100</v>
      </c>
      <c r="BP27" s="723"/>
      <c r="BQ27" s="723"/>
      <c r="BR27" s="723"/>
      <c r="BS27" s="669">
        <v>
17808</v>
      </c>
      <c r="BT27" s="664"/>
      <c r="BU27" s="664"/>
      <c r="BV27" s="664"/>
      <c r="BW27" s="664"/>
      <c r="BX27" s="664"/>
      <c r="BY27" s="664"/>
      <c r="BZ27" s="664"/>
      <c r="CA27" s="664"/>
      <c r="CB27" s="704"/>
      <c r="CD27" s="705" t="s">
        <v>
304</v>
      </c>
      <c r="CE27" s="702"/>
      <c r="CF27" s="702"/>
      <c r="CG27" s="702"/>
      <c r="CH27" s="702"/>
      <c r="CI27" s="702"/>
      <c r="CJ27" s="702"/>
      <c r="CK27" s="702"/>
      <c r="CL27" s="702"/>
      <c r="CM27" s="702"/>
      <c r="CN27" s="702"/>
      <c r="CO27" s="702"/>
      <c r="CP27" s="702"/>
      <c r="CQ27" s="703"/>
      <c r="CR27" s="661">
        <v>
7845523</v>
      </c>
      <c r="CS27" s="662"/>
      <c r="CT27" s="662"/>
      <c r="CU27" s="662"/>
      <c r="CV27" s="662"/>
      <c r="CW27" s="662"/>
      <c r="CX27" s="662"/>
      <c r="CY27" s="663"/>
      <c r="CZ27" s="666">
        <v>
27.5</v>
      </c>
      <c r="DA27" s="695"/>
      <c r="DB27" s="695"/>
      <c r="DC27" s="696"/>
      <c r="DD27" s="669">
        <v>
2266096</v>
      </c>
      <c r="DE27" s="662"/>
      <c r="DF27" s="662"/>
      <c r="DG27" s="662"/>
      <c r="DH27" s="662"/>
      <c r="DI27" s="662"/>
      <c r="DJ27" s="662"/>
      <c r="DK27" s="663"/>
      <c r="DL27" s="669">
        <v>
2265304</v>
      </c>
      <c r="DM27" s="662"/>
      <c r="DN27" s="662"/>
      <c r="DO27" s="662"/>
      <c r="DP27" s="662"/>
      <c r="DQ27" s="662"/>
      <c r="DR27" s="662"/>
      <c r="DS27" s="662"/>
      <c r="DT27" s="662"/>
      <c r="DU27" s="662"/>
      <c r="DV27" s="663"/>
      <c r="DW27" s="666">
        <v>
14.5</v>
      </c>
      <c r="DX27" s="695"/>
      <c r="DY27" s="695"/>
      <c r="DZ27" s="695"/>
      <c r="EA27" s="695"/>
      <c r="EB27" s="695"/>
      <c r="EC27" s="697"/>
    </row>
    <row r="28" spans="2:133" ht="11.25" customHeight="1" x14ac:dyDescent="0.2">
      <c r="B28" s="766" t="s">
        <v>
305</v>
      </c>
      <c r="C28" s="767"/>
      <c r="D28" s="767"/>
      <c r="E28" s="767"/>
      <c r="F28" s="767"/>
      <c r="G28" s="767"/>
      <c r="H28" s="767"/>
      <c r="I28" s="767"/>
      <c r="J28" s="767"/>
      <c r="K28" s="767"/>
      <c r="L28" s="767"/>
      <c r="M28" s="767"/>
      <c r="N28" s="767"/>
      <c r="O28" s="767"/>
      <c r="P28" s="767"/>
      <c r="Q28" s="768"/>
      <c r="R28" s="661" t="s">
        <v>
129</v>
      </c>
      <c r="S28" s="664"/>
      <c r="T28" s="664"/>
      <c r="U28" s="664"/>
      <c r="V28" s="664"/>
      <c r="W28" s="664"/>
      <c r="X28" s="664"/>
      <c r="Y28" s="665"/>
      <c r="Z28" s="723" t="s">
        <v>
129</v>
      </c>
      <c r="AA28" s="723"/>
      <c r="AB28" s="723"/>
      <c r="AC28" s="723"/>
      <c r="AD28" s="724" t="s">
        <v>
129</v>
      </c>
      <c r="AE28" s="724"/>
      <c r="AF28" s="724"/>
      <c r="AG28" s="724"/>
      <c r="AH28" s="724"/>
      <c r="AI28" s="724"/>
      <c r="AJ28" s="724"/>
      <c r="AK28" s="724"/>
      <c r="AL28" s="666" t="s">
        <v>
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
306</v>
      </c>
      <c r="CE28" s="702"/>
      <c r="CF28" s="702"/>
      <c r="CG28" s="702"/>
      <c r="CH28" s="702"/>
      <c r="CI28" s="702"/>
      <c r="CJ28" s="702"/>
      <c r="CK28" s="702"/>
      <c r="CL28" s="702"/>
      <c r="CM28" s="702"/>
      <c r="CN28" s="702"/>
      <c r="CO28" s="702"/>
      <c r="CP28" s="702"/>
      <c r="CQ28" s="703"/>
      <c r="CR28" s="661">
        <v>
1904736</v>
      </c>
      <c r="CS28" s="664"/>
      <c r="CT28" s="664"/>
      <c r="CU28" s="664"/>
      <c r="CV28" s="664"/>
      <c r="CW28" s="664"/>
      <c r="CX28" s="664"/>
      <c r="CY28" s="665"/>
      <c r="CZ28" s="666">
        <v>
6.7</v>
      </c>
      <c r="DA28" s="695"/>
      <c r="DB28" s="695"/>
      <c r="DC28" s="696"/>
      <c r="DD28" s="669">
        <v>
1904736</v>
      </c>
      <c r="DE28" s="664"/>
      <c r="DF28" s="664"/>
      <c r="DG28" s="664"/>
      <c r="DH28" s="664"/>
      <c r="DI28" s="664"/>
      <c r="DJ28" s="664"/>
      <c r="DK28" s="665"/>
      <c r="DL28" s="669">
        <v>
1904736</v>
      </c>
      <c r="DM28" s="664"/>
      <c r="DN28" s="664"/>
      <c r="DO28" s="664"/>
      <c r="DP28" s="664"/>
      <c r="DQ28" s="664"/>
      <c r="DR28" s="664"/>
      <c r="DS28" s="664"/>
      <c r="DT28" s="664"/>
      <c r="DU28" s="664"/>
      <c r="DV28" s="665"/>
      <c r="DW28" s="666">
        <v>
12.2</v>
      </c>
      <c r="DX28" s="695"/>
      <c r="DY28" s="695"/>
      <c r="DZ28" s="695"/>
      <c r="EA28" s="695"/>
      <c r="EB28" s="695"/>
      <c r="EC28" s="697"/>
    </row>
    <row r="29" spans="2:133" ht="11.25" customHeight="1" x14ac:dyDescent="0.2">
      <c r="B29" s="658" t="s">
        <v>
307</v>
      </c>
      <c r="C29" s="659"/>
      <c r="D29" s="659"/>
      <c r="E29" s="659"/>
      <c r="F29" s="659"/>
      <c r="G29" s="659"/>
      <c r="H29" s="659"/>
      <c r="I29" s="659"/>
      <c r="J29" s="659"/>
      <c r="K29" s="659"/>
      <c r="L29" s="659"/>
      <c r="M29" s="659"/>
      <c r="N29" s="659"/>
      <c r="O29" s="659"/>
      <c r="P29" s="659"/>
      <c r="Q29" s="660"/>
      <c r="R29" s="661">
        <v>
4614862</v>
      </c>
      <c r="S29" s="664"/>
      <c r="T29" s="664"/>
      <c r="U29" s="664"/>
      <c r="V29" s="664"/>
      <c r="W29" s="664"/>
      <c r="X29" s="664"/>
      <c r="Y29" s="665"/>
      <c r="Z29" s="723">
        <v>
15.5</v>
      </c>
      <c r="AA29" s="723"/>
      <c r="AB29" s="723"/>
      <c r="AC29" s="723"/>
      <c r="AD29" s="724" t="s">
        <v>
129</v>
      </c>
      <c r="AE29" s="724"/>
      <c r="AF29" s="724"/>
      <c r="AG29" s="724"/>
      <c r="AH29" s="724"/>
      <c r="AI29" s="724"/>
      <c r="AJ29" s="724"/>
      <c r="AK29" s="724"/>
      <c r="AL29" s="666" t="s">
        <v>
139</v>
      </c>
      <c r="AM29" s="667"/>
      <c r="AN29" s="667"/>
      <c r="AO29" s="725"/>
      <c r="AP29" s="735" t="s">
        <v>
226</v>
      </c>
      <c r="AQ29" s="736"/>
      <c r="AR29" s="736"/>
      <c r="AS29" s="736"/>
      <c r="AT29" s="736"/>
      <c r="AU29" s="736"/>
      <c r="AV29" s="736"/>
      <c r="AW29" s="736"/>
      <c r="AX29" s="736"/>
      <c r="AY29" s="736"/>
      <c r="AZ29" s="736"/>
      <c r="BA29" s="736"/>
      <c r="BB29" s="736"/>
      <c r="BC29" s="736"/>
      <c r="BD29" s="736"/>
      <c r="BE29" s="736"/>
      <c r="BF29" s="737"/>
      <c r="BG29" s="735" t="s">
        <v>
308</v>
      </c>
      <c r="BH29" s="763"/>
      <c r="BI29" s="763"/>
      <c r="BJ29" s="763"/>
      <c r="BK29" s="763"/>
      <c r="BL29" s="763"/>
      <c r="BM29" s="763"/>
      <c r="BN29" s="763"/>
      <c r="BO29" s="763"/>
      <c r="BP29" s="763"/>
      <c r="BQ29" s="764"/>
      <c r="BR29" s="735" t="s">
        <v>
309</v>
      </c>
      <c r="BS29" s="763"/>
      <c r="BT29" s="763"/>
      <c r="BU29" s="763"/>
      <c r="BV29" s="763"/>
      <c r="BW29" s="763"/>
      <c r="BX29" s="763"/>
      <c r="BY29" s="763"/>
      <c r="BZ29" s="763"/>
      <c r="CA29" s="763"/>
      <c r="CB29" s="764"/>
      <c r="CD29" s="745" t="s">
        <v>
310</v>
      </c>
      <c r="CE29" s="746"/>
      <c r="CF29" s="705" t="s">
        <v>
311</v>
      </c>
      <c r="CG29" s="702"/>
      <c r="CH29" s="702"/>
      <c r="CI29" s="702"/>
      <c r="CJ29" s="702"/>
      <c r="CK29" s="702"/>
      <c r="CL29" s="702"/>
      <c r="CM29" s="702"/>
      <c r="CN29" s="702"/>
      <c r="CO29" s="702"/>
      <c r="CP29" s="702"/>
      <c r="CQ29" s="703"/>
      <c r="CR29" s="661">
        <v>
1904719</v>
      </c>
      <c r="CS29" s="662"/>
      <c r="CT29" s="662"/>
      <c r="CU29" s="662"/>
      <c r="CV29" s="662"/>
      <c r="CW29" s="662"/>
      <c r="CX29" s="662"/>
      <c r="CY29" s="663"/>
      <c r="CZ29" s="666">
        <v>
6.7</v>
      </c>
      <c r="DA29" s="695"/>
      <c r="DB29" s="695"/>
      <c r="DC29" s="696"/>
      <c r="DD29" s="669">
        <v>
1904719</v>
      </c>
      <c r="DE29" s="662"/>
      <c r="DF29" s="662"/>
      <c r="DG29" s="662"/>
      <c r="DH29" s="662"/>
      <c r="DI29" s="662"/>
      <c r="DJ29" s="662"/>
      <c r="DK29" s="663"/>
      <c r="DL29" s="669">
        <v>
1904719</v>
      </c>
      <c r="DM29" s="662"/>
      <c r="DN29" s="662"/>
      <c r="DO29" s="662"/>
      <c r="DP29" s="662"/>
      <c r="DQ29" s="662"/>
      <c r="DR29" s="662"/>
      <c r="DS29" s="662"/>
      <c r="DT29" s="662"/>
      <c r="DU29" s="662"/>
      <c r="DV29" s="663"/>
      <c r="DW29" s="666">
        <v>
12.2</v>
      </c>
      <c r="DX29" s="695"/>
      <c r="DY29" s="695"/>
      <c r="DZ29" s="695"/>
      <c r="EA29" s="695"/>
      <c r="EB29" s="695"/>
      <c r="EC29" s="697"/>
    </row>
    <row r="30" spans="2:133" ht="11.25" customHeight="1" x14ac:dyDescent="0.2">
      <c r="B30" s="658" t="s">
        <v>
312</v>
      </c>
      <c r="C30" s="659"/>
      <c r="D30" s="659"/>
      <c r="E30" s="659"/>
      <c r="F30" s="659"/>
      <c r="G30" s="659"/>
      <c r="H30" s="659"/>
      <c r="I30" s="659"/>
      <c r="J30" s="659"/>
      <c r="K30" s="659"/>
      <c r="L30" s="659"/>
      <c r="M30" s="659"/>
      <c r="N30" s="659"/>
      <c r="O30" s="659"/>
      <c r="P30" s="659"/>
      <c r="Q30" s="660"/>
      <c r="R30" s="661">
        <v>
61727</v>
      </c>
      <c r="S30" s="664"/>
      <c r="T30" s="664"/>
      <c r="U30" s="664"/>
      <c r="V30" s="664"/>
      <c r="W30" s="664"/>
      <c r="X30" s="664"/>
      <c r="Y30" s="665"/>
      <c r="Z30" s="723">
        <v>
0.2</v>
      </c>
      <c r="AA30" s="723"/>
      <c r="AB30" s="723"/>
      <c r="AC30" s="723"/>
      <c r="AD30" s="724" t="s">
        <v>
129</v>
      </c>
      <c r="AE30" s="724"/>
      <c r="AF30" s="724"/>
      <c r="AG30" s="724"/>
      <c r="AH30" s="724"/>
      <c r="AI30" s="724"/>
      <c r="AJ30" s="724"/>
      <c r="AK30" s="724"/>
      <c r="AL30" s="666" t="s">
        <v>
248</v>
      </c>
      <c r="AM30" s="667"/>
      <c r="AN30" s="667"/>
      <c r="AO30" s="725"/>
      <c r="AP30" s="751" t="s">
        <v>
313</v>
      </c>
      <c r="AQ30" s="752"/>
      <c r="AR30" s="752"/>
      <c r="AS30" s="752"/>
      <c r="AT30" s="757" t="s">
        <v>
314</v>
      </c>
      <c r="AU30" s="230"/>
      <c r="AV30" s="230"/>
      <c r="AW30" s="230"/>
      <c r="AX30" s="760" t="s">
        <v>
191</v>
      </c>
      <c r="AY30" s="761"/>
      <c r="AZ30" s="761"/>
      <c r="BA30" s="761"/>
      <c r="BB30" s="761"/>
      <c r="BC30" s="761"/>
      <c r="BD30" s="761"/>
      <c r="BE30" s="761"/>
      <c r="BF30" s="762"/>
      <c r="BG30" s="741">
        <v>
99.8</v>
      </c>
      <c r="BH30" s="742"/>
      <c r="BI30" s="742"/>
      <c r="BJ30" s="742"/>
      <c r="BK30" s="742"/>
      <c r="BL30" s="742"/>
      <c r="BM30" s="743">
        <v>
99.6</v>
      </c>
      <c r="BN30" s="742"/>
      <c r="BO30" s="742"/>
      <c r="BP30" s="742"/>
      <c r="BQ30" s="744"/>
      <c r="BR30" s="741">
        <v>
99.8</v>
      </c>
      <c r="BS30" s="742"/>
      <c r="BT30" s="742"/>
      <c r="BU30" s="742"/>
      <c r="BV30" s="742"/>
      <c r="BW30" s="742"/>
      <c r="BX30" s="743">
        <v>
99.6</v>
      </c>
      <c r="BY30" s="742"/>
      <c r="BZ30" s="742"/>
      <c r="CA30" s="742"/>
      <c r="CB30" s="744"/>
      <c r="CD30" s="747"/>
      <c r="CE30" s="748"/>
      <c r="CF30" s="705" t="s">
        <v>
315</v>
      </c>
      <c r="CG30" s="702"/>
      <c r="CH30" s="702"/>
      <c r="CI30" s="702"/>
      <c r="CJ30" s="702"/>
      <c r="CK30" s="702"/>
      <c r="CL30" s="702"/>
      <c r="CM30" s="702"/>
      <c r="CN30" s="702"/>
      <c r="CO30" s="702"/>
      <c r="CP30" s="702"/>
      <c r="CQ30" s="703"/>
      <c r="CR30" s="661">
        <v>
1758567</v>
      </c>
      <c r="CS30" s="664"/>
      <c r="CT30" s="664"/>
      <c r="CU30" s="664"/>
      <c r="CV30" s="664"/>
      <c r="CW30" s="664"/>
      <c r="CX30" s="664"/>
      <c r="CY30" s="665"/>
      <c r="CZ30" s="666">
        <v>
6.2</v>
      </c>
      <c r="DA30" s="695"/>
      <c r="DB30" s="695"/>
      <c r="DC30" s="696"/>
      <c r="DD30" s="669">
        <v>
1758567</v>
      </c>
      <c r="DE30" s="664"/>
      <c r="DF30" s="664"/>
      <c r="DG30" s="664"/>
      <c r="DH30" s="664"/>
      <c r="DI30" s="664"/>
      <c r="DJ30" s="664"/>
      <c r="DK30" s="665"/>
      <c r="DL30" s="669">
        <v>
1758567</v>
      </c>
      <c r="DM30" s="664"/>
      <c r="DN30" s="664"/>
      <c r="DO30" s="664"/>
      <c r="DP30" s="664"/>
      <c r="DQ30" s="664"/>
      <c r="DR30" s="664"/>
      <c r="DS30" s="664"/>
      <c r="DT30" s="664"/>
      <c r="DU30" s="664"/>
      <c r="DV30" s="665"/>
      <c r="DW30" s="666">
        <v>
11.2</v>
      </c>
      <c r="DX30" s="695"/>
      <c r="DY30" s="695"/>
      <c r="DZ30" s="695"/>
      <c r="EA30" s="695"/>
      <c r="EB30" s="695"/>
      <c r="EC30" s="697"/>
    </row>
    <row r="31" spans="2:133" ht="11.25" customHeight="1" x14ac:dyDescent="0.2">
      <c r="B31" s="658" t="s">
        <v>
316</v>
      </c>
      <c r="C31" s="659"/>
      <c r="D31" s="659"/>
      <c r="E31" s="659"/>
      <c r="F31" s="659"/>
      <c r="G31" s="659"/>
      <c r="H31" s="659"/>
      <c r="I31" s="659"/>
      <c r="J31" s="659"/>
      <c r="K31" s="659"/>
      <c r="L31" s="659"/>
      <c r="M31" s="659"/>
      <c r="N31" s="659"/>
      <c r="O31" s="659"/>
      <c r="P31" s="659"/>
      <c r="Q31" s="660"/>
      <c r="R31" s="661">
        <v>
135111</v>
      </c>
      <c r="S31" s="664"/>
      <c r="T31" s="664"/>
      <c r="U31" s="664"/>
      <c r="V31" s="664"/>
      <c r="W31" s="664"/>
      <c r="X31" s="664"/>
      <c r="Y31" s="665"/>
      <c r="Z31" s="723">
        <v>
0.5</v>
      </c>
      <c r="AA31" s="723"/>
      <c r="AB31" s="723"/>
      <c r="AC31" s="723"/>
      <c r="AD31" s="724" t="s">
        <v>
248</v>
      </c>
      <c r="AE31" s="724"/>
      <c r="AF31" s="724"/>
      <c r="AG31" s="724"/>
      <c r="AH31" s="724"/>
      <c r="AI31" s="724"/>
      <c r="AJ31" s="724"/>
      <c r="AK31" s="724"/>
      <c r="AL31" s="666" t="s">
        <v>
248</v>
      </c>
      <c r="AM31" s="667"/>
      <c r="AN31" s="667"/>
      <c r="AO31" s="725"/>
      <c r="AP31" s="753"/>
      <c r="AQ31" s="754"/>
      <c r="AR31" s="754"/>
      <c r="AS31" s="754"/>
      <c r="AT31" s="758"/>
      <c r="AU31" s="229" t="s">
        <v>
317</v>
      </c>
      <c r="AV31" s="229"/>
      <c r="AW31" s="229"/>
      <c r="AX31" s="658" t="s">
        <v>
318</v>
      </c>
      <c r="AY31" s="659"/>
      <c r="AZ31" s="659"/>
      <c r="BA31" s="659"/>
      <c r="BB31" s="659"/>
      <c r="BC31" s="659"/>
      <c r="BD31" s="659"/>
      <c r="BE31" s="659"/>
      <c r="BF31" s="660"/>
      <c r="BG31" s="739">
        <v>
99.7</v>
      </c>
      <c r="BH31" s="662"/>
      <c r="BI31" s="662"/>
      <c r="BJ31" s="662"/>
      <c r="BK31" s="662"/>
      <c r="BL31" s="662"/>
      <c r="BM31" s="667">
        <v>
99.3</v>
      </c>
      <c r="BN31" s="740"/>
      <c r="BO31" s="740"/>
      <c r="BP31" s="740"/>
      <c r="BQ31" s="701"/>
      <c r="BR31" s="739">
        <v>
99.7</v>
      </c>
      <c r="BS31" s="662"/>
      <c r="BT31" s="662"/>
      <c r="BU31" s="662"/>
      <c r="BV31" s="662"/>
      <c r="BW31" s="662"/>
      <c r="BX31" s="667">
        <v>
99.3</v>
      </c>
      <c r="BY31" s="740"/>
      <c r="BZ31" s="740"/>
      <c r="CA31" s="740"/>
      <c r="CB31" s="701"/>
      <c r="CD31" s="747"/>
      <c r="CE31" s="748"/>
      <c r="CF31" s="705" t="s">
        <v>
319</v>
      </c>
      <c r="CG31" s="702"/>
      <c r="CH31" s="702"/>
      <c r="CI31" s="702"/>
      <c r="CJ31" s="702"/>
      <c r="CK31" s="702"/>
      <c r="CL31" s="702"/>
      <c r="CM31" s="702"/>
      <c r="CN31" s="702"/>
      <c r="CO31" s="702"/>
      <c r="CP31" s="702"/>
      <c r="CQ31" s="703"/>
      <c r="CR31" s="661">
        <v>
146152</v>
      </c>
      <c r="CS31" s="662"/>
      <c r="CT31" s="662"/>
      <c r="CU31" s="662"/>
      <c r="CV31" s="662"/>
      <c r="CW31" s="662"/>
      <c r="CX31" s="662"/>
      <c r="CY31" s="663"/>
      <c r="CZ31" s="666">
        <v>
0.5</v>
      </c>
      <c r="DA31" s="695"/>
      <c r="DB31" s="695"/>
      <c r="DC31" s="696"/>
      <c r="DD31" s="669">
        <v>
146152</v>
      </c>
      <c r="DE31" s="662"/>
      <c r="DF31" s="662"/>
      <c r="DG31" s="662"/>
      <c r="DH31" s="662"/>
      <c r="DI31" s="662"/>
      <c r="DJ31" s="662"/>
      <c r="DK31" s="663"/>
      <c r="DL31" s="669">
        <v>
146152</v>
      </c>
      <c r="DM31" s="662"/>
      <c r="DN31" s="662"/>
      <c r="DO31" s="662"/>
      <c r="DP31" s="662"/>
      <c r="DQ31" s="662"/>
      <c r="DR31" s="662"/>
      <c r="DS31" s="662"/>
      <c r="DT31" s="662"/>
      <c r="DU31" s="662"/>
      <c r="DV31" s="663"/>
      <c r="DW31" s="666">
        <v>
0.9</v>
      </c>
      <c r="DX31" s="695"/>
      <c r="DY31" s="695"/>
      <c r="DZ31" s="695"/>
      <c r="EA31" s="695"/>
      <c r="EB31" s="695"/>
      <c r="EC31" s="697"/>
    </row>
    <row r="32" spans="2:133" ht="11.25" customHeight="1" x14ac:dyDescent="0.2">
      <c r="B32" s="658" t="s">
        <v>
320</v>
      </c>
      <c r="C32" s="659"/>
      <c r="D32" s="659"/>
      <c r="E32" s="659"/>
      <c r="F32" s="659"/>
      <c r="G32" s="659"/>
      <c r="H32" s="659"/>
      <c r="I32" s="659"/>
      <c r="J32" s="659"/>
      <c r="K32" s="659"/>
      <c r="L32" s="659"/>
      <c r="M32" s="659"/>
      <c r="N32" s="659"/>
      <c r="O32" s="659"/>
      <c r="P32" s="659"/>
      <c r="Q32" s="660"/>
      <c r="R32" s="661">
        <v>
787319</v>
      </c>
      <c r="S32" s="664"/>
      <c r="T32" s="664"/>
      <c r="U32" s="664"/>
      <c r="V32" s="664"/>
      <c r="W32" s="664"/>
      <c r="X32" s="664"/>
      <c r="Y32" s="665"/>
      <c r="Z32" s="723">
        <v>
2.7</v>
      </c>
      <c r="AA32" s="723"/>
      <c r="AB32" s="723"/>
      <c r="AC32" s="723"/>
      <c r="AD32" s="724" t="s">
        <v>
129</v>
      </c>
      <c r="AE32" s="724"/>
      <c r="AF32" s="724"/>
      <c r="AG32" s="724"/>
      <c r="AH32" s="724"/>
      <c r="AI32" s="724"/>
      <c r="AJ32" s="724"/>
      <c r="AK32" s="724"/>
      <c r="AL32" s="666" t="s">
        <v>
248</v>
      </c>
      <c r="AM32" s="667"/>
      <c r="AN32" s="667"/>
      <c r="AO32" s="725"/>
      <c r="AP32" s="755"/>
      <c r="AQ32" s="756"/>
      <c r="AR32" s="756"/>
      <c r="AS32" s="756"/>
      <c r="AT32" s="759"/>
      <c r="AU32" s="231"/>
      <c r="AV32" s="231"/>
      <c r="AW32" s="231"/>
      <c r="AX32" s="673" t="s">
        <v>
321</v>
      </c>
      <c r="AY32" s="674"/>
      <c r="AZ32" s="674"/>
      <c r="BA32" s="674"/>
      <c r="BB32" s="674"/>
      <c r="BC32" s="674"/>
      <c r="BD32" s="674"/>
      <c r="BE32" s="674"/>
      <c r="BF32" s="675"/>
      <c r="BG32" s="738">
        <v>
99.9</v>
      </c>
      <c r="BH32" s="677"/>
      <c r="BI32" s="677"/>
      <c r="BJ32" s="677"/>
      <c r="BK32" s="677"/>
      <c r="BL32" s="677"/>
      <c r="BM32" s="721">
        <v>
99.9</v>
      </c>
      <c r="BN32" s="677"/>
      <c r="BO32" s="677"/>
      <c r="BP32" s="677"/>
      <c r="BQ32" s="714"/>
      <c r="BR32" s="738">
        <v>
99.9</v>
      </c>
      <c r="BS32" s="677"/>
      <c r="BT32" s="677"/>
      <c r="BU32" s="677"/>
      <c r="BV32" s="677"/>
      <c r="BW32" s="677"/>
      <c r="BX32" s="721">
        <v>
99.9</v>
      </c>
      <c r="BY32" s="677"/>
      <c r="BZ32" s="677"/>
      <c r="CA32" s="677"/>
      <c r="CB32" s="714"/>
      <c r="CD32" s="749"/>
      <c r="CE32" s="750"/>
      <c r="CF32" s="705" t="s">
        <v>
322</v>
      </c>
      <c r="CG32" s="702"/>
      <c r="CH32" s="702"/>
      <c r="CI32" s="702"/>
      <c r="CJ32" s="702"/>
      <c r="CK32" s="702"/>
      <c r="CL32" s="702"/>
      <c r="CM32" s="702"/>
      <c r="CN32" s="702"/>
      <c r="CO32" s="702"/>
      <c r="CP32" s="702"/>
      <c r="CQ32" s="703"/>
      <c r="CR32" s="661">
        <v>
17</v>
      </c>
      <c r="CS32" s="664"/>
      <c r="CT32" s="664"/>
      <c r="CU32" s="664"/>
      <c r="CV32" s="664"/>
      <c r="CW32" s="664"/>
      <c r="CX32" s="664"/>
      <c r="CY32" s="665"/>
      <c r="CZ32" s="666">
        <v>
0</v>
      </c>
      <c r="DA32" s="695"/>
      <c r="DB32" s="695"/>
      <c r="DC32" s="696"/>
      <c r="DD32" s="669">
        <v>
17</v>
      </c>
      <c r="DE32" s="664"/>
      <c r="DF32" s="664"/>
      <c r="DG32" s="664"/>
      <c r="DH32" s="664"/>
      <c r="DI32" s="664"/>
      <c r="DJ32" s="664"/>
      <c r="DK32" s="665"/>
      <c r="DL32" s="669">
        <v>
17</v>
      </c>
      <c r="DM32" s="664"/>
      <c r="DN32" s="664"/>
      <c r="DO32" s="664"/>
      <c r="DP32" s="664"/>
      <c r="DQ32" s="664"/>
      <c r="DR32" s="664"/>
      <c r="DS32" s="664"/>
      <c r="DT32" s="664"/>
      <c r="DU32" s="664"/>
      <c r="DV32" s="665"/>
      <c r="DW32" s="666">
        <v>
0</v>
      </c>
      <c r="DX32" s="695"/>
      <c r="DY32" s="695"/>
      <c r="DZ32" s="695"/>
      <c r="EA32" s="695"/>
      <c r="EB32" s="695"/>
      <c r="EC32" s="697"/>
    </row>
    <row r="33" spans="2:133" ht="11.25" customHeight="1" x14ac:dyDescent="0.2">
      <c r="B33" s="658" t="s">
        <v>
323</v>
      </c>
      <c r="C33" s="659"/>
      <c r="D33" s="659"/>
      <c r="E33" s="659"/>
      <c r="F33" s="659"/>
      <c r="G33" s="659"/>
      <c r="H33" s="659"/>
      <c r="I33" s="659"/>
      <c r="J33" s="659"/>
      <c r="K33" s="659"/>
      <c r="L33" s="659"/>
      <c r="M33" s="659"/>
      <c r="N33" s="659"/>
      <c r="O33" s="659"/>
      <c r="P33" s="659"/>
      <c r="Q33" s="660"/>
      <c r="R33" s="661">
        <v>
1076050</v>
      </c>
      <c r="S33" s="664"/>
      <c r="T33" s="664"/>
      <c r="U33" s="664"/>
      <c r="V33" s="664"/>
      <c r="W33" s="664"/>
      <c r="X33" s="664"/>
      <c r="Y33" s="665"/>
      <c r="Z33" s="723">
        <v>
3.6</v>
      </c>
      <c r="AA33" s="723"/>
      <c r="AB33" s="723"/>
      <c r="AC33" s="723"/>
      <c r="AD33" s="724" t="s">
        <v>
139</v>
      </c>
      <c r="AE33" s="724"/>
      <c r="AF33" s="724"/>
      <c r="AG33" s="724"/>
      <c r="AH33" s="724"/>
      <c r="AI33" s="724"/>
      <c r="AJ33" s="724"/>
      <c r="AK33" s="724"/>
      <c r="AL33" s="666" t="s">
        <v>
248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
324</v>
      </c>
      <c r="CE33" s="702"/>
      <c r="CF33" s="702"/>
      <c r="CG33" s="702"/>
      <c r="CH33" s="702"/>
      <c r="CI33" s="702"/>
      <c r="CJ33" s="702"/>
      <c r="CK33" s="702"/>
      <c r="CL33" s="702"/>
      <c r="CM33" s="702"/>
      <c r="CN33" s="702"/>
      <c r="CO33" s="702"/>
      <c r="CP33" s="702"/>
      <c r="CQ33" s="703"/>
      <c r="CR33" s="661">
        <v>
11413940</v>
      </c>
      <c r="CS33" s="662"/>
      <c r="CT33" s="662"/>
      <c r="CU33" s="662"/>
      <c r="CV33" s="662"/>
      <c r="CW33" s="662"/>
      <c r="CX33" s="662"/>
      <c r="CY33" s="663"/>
      <c r="CZ33" s="666">
        <v>
40</v>
      </c>
      <c r="DA33" s="695"/>
      <c r="DB33" s="695"/>
      <c r="DC33" s="696"/>
      <c r="DD33" s="669">
        <v>
8620437</v>
      </c>
      <c r="DE33" s="662"/>
      <c r="DF33" s="662"/>
      <c r="DG33" s="662"/>
      <c r="DH33" s="662"/>
      <c r="DI33" s="662"/>
      <c r="DJ33" s="662"/>
      <c r="DK33" s="663"/>
      <c r="DL33" s="669">
        <v>
6264198</v>
      </c>
      <c r="DM33" s="662"/>
      <c r="DN33" s="662"/>
      <c r="DO33" s="662"/>
      <c r="DP33" s="662"/>
      <c r="DQ33" s="662"/>
      <c r="DR33" s="662"/>
      <c r="DS33" s="662"/>
      <c r="DT33" s="662"/>
      <c r="DU33" s="662"/>
      <c r="DV33" s="663"/>
      <c r="DW33" s="666">
        <v>
40</v>
      </c>
      <c r="DX33" s="695"/>
      <c r="DY33" s="695"/>
      <c r="DZ33" s="695"/>
      <c r="EA33" s="695"/>
      <c r="EB33" s="695"/>
      <c r="EC33" s="697"/>
    </row>
    <row r="34" spans="2:133" ht="11.25" customHeight="1" x14ac:dyDescent="0.2">
      <c r="B34" s="658" t="s">
        <v>
325</v>
      </c>
      <c r="C34" s="659"/>
      <c r="D34" s="659"/>
      <c r="E34" s="659"/>
      <c r="F34" s="659"/>
      <c r="G34" s="659"/>
      <c r="H34" s="659"/>
      <c r="I34" s="659"/>
      <c r="J34" s="659"/>
      <c r="K34" s="659"/>
      <c r="L34" s="659"/>
      <c r="M34" s="659"/>
      <c r="N34" s="659"/>
      <c r="O34" s="659"/>
      <c r="P34" s="659"/>
      <c r="Q34" s="660"/>
      <c r="R34" s="661">
        <v>
211915</v>
      </c>
      <c r="S34" s="664"/>
      <c r="T34" s="664"/>
      <c r="U34" s="664"/>
      <c r="V34" s="664"/>
      <c r="W34" s="664"/>
      <c r="X34" s="664"/>
      <c r="Y34" s="665"/>
      <c r="Z34" s="723">
        <v>
0.7</v>
      </c>
      <c r="AA34" s="723"/>
      <c r="AB34" s="723"/>
      <c r="AC34" s="723"/>
      <c r="AD34" s="724">
        <v>
28</v>
      </c>
      <c r="AE34" s="724"/>
      <c r="AF34" s="724"/>
      <c r="AG34" s="724"/>
      <c r="AH34" s="724"/>
      <c r="AI34" s="724"/>
      <c r="AJ34" s="724"/>
      <c r="AK34" s="724"/>
      <c r="AL34" s="666">
        <v>
0</v>
      </c>
      <c r="AM34" s="667"/>
      <c r="AN34" s="667"/>
      <c r="AO34" s="725"/>
      <c r="AP34" s="234"/>
      <c r="AQ34" s="735" t="s">
        <v>
326</v>
      </c>
      <c r="AR34" s="736"/>
      <c r="AS34" s="736"/>
      <c r="AT34" s="736"/>
      <c r="AU34" s="736"/>
      <c r="AV34" s="736"/>
      <c r="AW34" s="736"/>
      <c r="AX34" s="736"/>
      <c r="AY34" s="736"/>
      <c r="AZ34" s="736"/>
      <c r="BA34" s="736"/>
      <c r="BB34" s="736"/>
      <c r="BC34" s="736"/>
      <c r="BD34" s="736"/>
      <c r="BE34" s="736"/>
      <c r="BF34" s="737"/>
      <c r="BG34" s="735" t="s">
        <v>
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
328</v>
      </c>
      <c r="CE34" s="702"/>
      <c r="CF34" s="702"/>
      <c r="CG34" s="702"/>
      <c r="CH34" s="702"/>
      <c r="CI34" s="702"/>
      <c r="CJ34" s="702"/>
      <c r="CK34" s="702"/>
      <c r="CL34" s="702"/>
      <c r="CM34" s="702"/>
      <c r="CN34" s="702"/>
      <c r="CO34" s="702"/>
      <c r="CP34" s="702"/>
      <c r="CQ34" s="703"/>
      <c r="CR34" s="661">
        <v>
4000810</v>
      </c>
      <c r="CS34" s="664"/>
      <c r="CT34" s="664"/>
      <c r="CU34" s="664"/>
      <c r="CV34" s="664"/>
      <c r="CW34" s="664"/>
      <c r="CX34" s="664"/>
      <c r="CY34" s="665"/>
      <c r="CZ34" s="666">
        <v>
14</v>
      </c>
      <c r="DA34" s="695"/>
      <c r="DB34" s="695"/>
      <c r="DC34" s="696"/>
      <c r="DD34" s="669">
        <v>
2819252</v>
      </c>
      <c r="DE34" s="664"/>
      <c r="DF34" s="664"/>
      <c r="DG34" s="664"/>
      <c r="DH34" s="664"/>
      <c r="DI34" s="664"/>
      <c r="DJ34" s="664"/>
      <c r="DK34" s="665"/>
      <c r="DL34" s="669">
        <v>
2329863</v>
      </c>
      <c r="DM34" s="664"/>
      <c r="DN34" s="664"/>
      <c r="DO34" s="664"/>
      <c r="DP34" s="664"/>
      <c r="DQ34" s="664"/>
      <c r="DR34" s="664"/>
      <c r="DS34" s="664"/>
      <c r="DT34" s="664"/>
      <c r="DU34" s="664"/>
      <c r="DV34" s="665"/>
      <c r="DW34" s="666">
        <v>
14.9</v>
      </c>
      <c r="DX34" s="695"/>
      <c r="DY34" s="695"/>
      <c r="DZ34" s="695"/>
      <c r="EA34" s="695"/>
      <c r="EB34" s="695"/>
      <c r="EC34" s="697"/>
    </row>
    <row r="35" spans="2:133" ht="11.25" customHeight="1" x14ac:dyDescent="0.2">
      <c r="B35" s="658" t="s">
        <v>
329</v>
      </c>
      <c r="C35" s="659"/>
      <c r="D35" s="659"/>
      <c r="E35" s="659"/>
      <c r="F35" s="659"/>
      <c r="G35" s="659"/>
      <c r="H35" s="659"/>
      <c r="I35" s="659"/>
      <c r="J35" s="659"/>
      <c r="K35" s="659"/>
      <c r="L35" s="659"/>
      <c r="M35" s="659"/>
      <c r="N35" s="659"/>
      <c r="O35" s="659"/>
      <c r="P35" s="659"/>
      <c r="Q35" s="660"/>
      <c r="R35" s="661">
        <v>
1581800</v>
      </c>
      <c r="S35" s="664"/>
      <c r="T35" s="664"/>
      <c r="U35" s="664"/>
      <c r="V35" s="664"/>
      <c r="W35" s="664"/>
      <c r="X35" s="664"/>
      <c r="Y35" s="665"/>
      <c r="Z35" s="723">
        <v>
5.3</v>
      </c>
      <c r="AA35" s="723"/>
      <c r="AB35" s="723"/>
      <c r="AC35" s="723"/>
      <c r="AD35" s="724" t="s">
        <v>
248</v>
      </c>
      <c r="AE35" s="724"/>
      <c r="AF35" s="724"/>
      <c r="AG35" s="724"/>
      <c r="AH35" s="724"/>
      <c r="AI35" s="724"/>
      <c r="AJ35" s="724"/>
      <c r="AK35" s="724"/>
      <c r="AL35" s="666" t="s">
        <v>
248</v>
      </c>
      <c r="AM35" s="667"/>
      <c r="AN35" s="667"/>
      <c r="AO35" s="725"/>
      <c r="AP35" s="234"/>
      <c r="AQ35" s="729" t="s">
        <v>
330</v>
      </c>
      <c r="AR35" s="730"/>
      <c r="AS35" s="730"/>
      <c r="AT35" s="730"/>
      <c r="AU35" s="730"/>
      <c r="AV35" s="730"/>
      <c r="AW35" s="730"/>
      <c r="AX35" s="730"/>
      <c r="AY35" s="731"/>
      <c r="AZ35" s="726">
        <v>
3343550</v>
      </c>
      <c r="BA35" s="727"/>
      <c r="BB35" s="727"/>
      <c r="BC35" s="727"/>
      <c r="BD35" s="727"/>
      <c r="BE35" s="727"/>
      <c r="BF35" s="728"/>
      <c r="BG35" s="732" t="s">
        <v>
331</v>
      </c>
      <c r="BH35" s="733"/>
      <c r="BI35" s="733"/>
      <c r="BJ35" s="733"/>
      <c r="BK35" s="733"/>
      <c r="BL35" s="733"/>
      <c r="BM35" s="733"/>
      <c r="BN35" s="733"/>
      <c r="BO35" s="733"/>
      <c r="BP35" s="733"/>
      <c r="BQ35" s="733"/>
      <c r="BR35" s="733"/>
      <c r="BS35" s="733"/>
      <c r="BT35" s="733"/>
      <c r="BU35" s="734"/>
      <c r="BV35" s="726">
        <v>
79223</v>
      </c>
      <c r="BW35" s="727"/>
      <c r="BX35" s="727"/>
      <c r="BY35" s="727"/>
      <c r="BZ35" s="727"/>
      <c r="CA35" s="727"/>
      <c r="CB35" s="728"/>
      <c r="CD35" s="705" t="s">
        <v>
332</v>
      </c>
      <c r="CE35" s="702"/>
      <c r="CF35" s="702"/>
      <c r="CG35" s="702"/>
      <c r="CH35" s="702"/>
      <c r="CI35" s="702"/>
      <c r="CJ35" s="702"/>
      <c r="CK35" s="702"/>
      <c r="CL35" s="702"/>
      <c r="CM35" s="702"/>
      <c r="CN35" s="702"/>
      <c r="CO35" s="702"/>
      <c r="CP35" s="702"/>
      <c r="CQ35" s="703"/>
      <c r="CR35" s="661">
        <v>
58476</v>
      </c>
      <c r="CS35" s="662"/>
      <c r="CT35" s="662"/>
      <c r="CU35" s="662"/>
      <c r="CV35" s="662"/>
      <c r="CW35" s="662"/>
      <c r="CX35" s="662"/>
      <c r="CY35" s="663"/>
      <c r="CZ35" s="666">
        <v>
0.2</v>
      </c>
      <c r="DA35" s="695"/>
      <c r="DB35" s="695"/>
      <c r="DC35" s="696"/>
      <c r="DD35" s="669">
        <v>
58361</v>
      </c>
      <c r="DE35" s="662"/>
      <c r="DF35" s="662"/>
      <c r="DG35" s="662"/>
      <c r="DH35" s="662"/>
      <c r="DI35" s="662"/>
      <c r="DJ35" s="662"/>
      <c r="DK35" s="663"/>
      <c r="DL35" s="669">
        <v>
56296</v>
      </c>
      <c r="DM35" s="662"/>
      <c r="DN35" s="662"/>
      <c r="DO35" s="662"/>
      <c r="DP35" s="662"/>
      <c r="DQ35" s="662"/>
      <c r="DR35" s="662"/>
      <c r="DS35" s="662"/>
      <c r="DT35" s="662"/>
      <c r="DU35" s="662"/>
      <c r="DV35" s="663"/>
      <c r="DW35" s="666">
        <v>
0.4</v>
      </c>
      <c r="DX35" s="695"/>
      <c r="DY35" s="695"/>
      <c r="DZ35" s="695"/>
      <c r="EA35" s="695"/>
      <c r="EB35" s="695"/>
      <c r="EC35" s="697"/>
    </row>
    <row r="36" spans="2:133" ht="11.25" customHeight="1" x14ac:dyDescent="0.2">
      <c r="B36" s="658" t="s">
        <v>
333</v>
      </c>
      <c r="C36" s="659"/>
      <c r="D36" s="659"/>
      <c r="E36" s="659"/>
      <c r="F36" s="659"/>
      <c r="G36" s="659"/>
      <c r="H36" s="659"/>
      <c r="I36" s="659"/>
      <c r="J36" s="659"/>
      <c r="K36" s="659"/>
      <c r="L36" s="659"/>
      <c r="M36" s="659"/>
      <c r="N36" s="659"/>
      <c r="O36" s="659"/>
      <c r="P36" s="659"/>
      <c r="Q36" s="660"/>
      <c r="R36" s="661" t="s">
        <v>
129</v>
      </c>
      <c r="S36" s="664"/>
      <c r="T36" s="664"/>
      <c r="U36" s="664"/>
      <c r="V36" s="664"/>
      <c r="W36" s="664"/>
      <c r="X36" s="664"/>
      <c r="Y36" s="665"/>
      <c r="Z36" s="723" t="s">
        <v>
129</v>
      </c>
      <c r="AA36" s="723"/>
      <c r="AB36" s="723"/>
      <c r="AC36" s="723"/>
      <c r="AD36" s="724" t="s">
        <v>
129</v>
      </c>
      <c r="AE36" s="724"/>
      <c r="AF36" s="724"/>
      <c r="AG36" s="724"/>
      <c r="AH36" s="724"/>
      <c r="AI36" s="724"/>
      <c r="AJ36" s="724"/>
      <c r="AK36" s="724"/>
      <c r="AL36" s="666" t="s">
        <v>
129</v>
      </c>
      <c r="AM36" s="667"/>
      <c r="AN36" s="667"/>
      <c r="AO36" s="725"/>
      <c r="AQ36" s="698" t="s">
        <v>
334</v>
      </c>
      <c r="AR36" s="699"/>
      <c r="AS36" s="699"/>
      <c r="AT36" s="699"/>
      <c r="AU36" s="699"/>
      <c r="AV36" s="699"/>
      <c r="AW36" s="699"/>
      <c r="AX36" s="699"/>
      <c r="AY36" s="700"/>
      <c r="AZ36" s="661">
        <v>
441346</v>
      </c>
      <c r="BA36" s="664"/>
      <c r="BB36" s="664"/>
      <c r="BC36" s="664"/>
      <c r="BD36" s="662"/>
      <c r="BE36" s="662"/>
      <c r="BF36" s="701"/>
      <c r="BG36" s="705" t="s">
        <v>
335</v>
      </c>
      <c r="BH36" s="702"/>
      <c r="BI36" s="702"/>
      <c r="BJ36" s="702"/>
      <c r="BK36" s="702"/>
      <c r="BL36" s="702"/>
      <c r="BM36" s="702"/>
      <c r="BN36" s="702"/>
      <c r="BO36" s="702"/>
      <c r="BP36" s="702"/>
      <c r="BQ36" s="702"/>
      <c r="BR36" s="702"/>
      <c r="BS36" s="702"/>
      <c r="BT36" s="702"/>
      <c r="BU36" s="703"/>
      <c r="BV36" s="661">
        <v>
-461592</v>
      </c>
      <c r="BW36" s="664"/>
      <c r="BX36" s="664"/>
      <c r="BY36" s="664"/>
      <c r="BZ36" s="664"/>
      <c r="CA36" s="664"/>
      <c r="CB36" s="704"/>
      <c r="CD36" s="705" t="s">
        <v>
336</v>
      </c>
      <c r="CE36" s="702"/>
      <c r="CF36" s="702"/>
      <c r="CG36" s="702"/>
      <c r="CH36" s="702"/>
      <c r="CI36" s="702"/>
      <c r="CJ36" s="702"/>
      <c r="CK36" s="702"/>
      <c r="CL36" s="702"/>
      <c r="CM36" s="702"/>
      <c r="CN36" s="702"/>
      <c r="CO36" s="702"/>
      <c r="CP36" s="702"/>
      <c r="CQ36" s="703"/>
      <c r="CR36" s="661">
        <v>
3146930</v>
      </c>
      <c r="CS36" s="664"/>
      <c r="CT36" s="664"/>
      <c r="CU36" s="664"/>
      <c r="CV36" s="664"/>
      <c r="CW36" s="664"/>
      <c r="CX36" s="664"/>
      <c r="CY36" s="665"/>
      <c r="CZ36" s="666">
        <v>
11</v>
      </c>
      <c r="DA36" s="695"/>
      <c r="DB36" s="695"/>
      <c r="DC36" s="696"/>
      <c r="DD36" s="669">
        <v>
1994914</v>
      </c>
      <c r="DE36" s="664"/>
      <c r="DF36" s="664"/>
      <c r="DG36" s="664"/>
      <c r="DH36" s="664"/>
      <c r="DI36" s="664"/>
      <c r="DJ36" s="664"/>
      <c r="DK36" s="665"/>
      <c r="DL36" s="669">
        <v>
1589462</v>
      </c>
      <c r="DM36" s="664"/>
      <c r="DN36" s="664"/>
      <c r="DO36" s="664"/>
      <c r="DP36" s="664"/>
      <c r="DQ36" s="664"/>
      <c r="DR36" s="664"/>
      <c r="DS36" s="664"/>
      <c r="DT36" s="664"/>
      <c r="DU36" s="664"/>
      <c r="DV36" s="665"/>
      <c r="DW36" s="666">
        <v>
10.1</v>
      </c>
      <c r="DX36" s="695"/>
      <c r="DY36" s="695"/>
      <c r="DZ36" s="695"/>
      <c r="EA36" s="695"/>
      <c r="EB36" s="695"/>
      <c r="EC36" s="697"/>
    </row>
    <row r="37" spans="2:133" ht="11.25" customHeight="1" x14ac:dyDescent="0.2">
      <c r="B37" s="658" t="s">
        <v>
337</v>
      </c>
      <c r="C37" s="659"/>
      <c r="D37" s="659"/>
      <c r="E37" s="659"/>
      <c r="F37" s="659"/>
      <c r="G37" s="659"/>
      <c r="H37" s="659"/>
      <c r="I37" s="659"/>
      <c r="J37" s="659"/>
      <c r="K37" s="659"/>
      <c r="L37" s="659"/>
      <c r="M37" s="659"/>
      <c r="N37" s="659"/>
      <c r="O37" s="659"/>
      <c r="P37" s="659"/>
      <c r="Q37" s="660"/>
      <c r="R37" s="661">
        <v>
876000</v>
      </c>
      <c r="S37" s="664"/>
      <c r="T37" s="664"/>
      <c r="U37" s="664"/>
      <c r="V37" s="664"/>
      <c r="W37" s="664"/>
      <c r="X37" s="664"/>
      <c r="Y37" s="665"/>
      <c r="Z37" s="723">
        <v>
2.9</v>
      </c>
      <c r="AA37" s="723"/>
      <c r="AB37" s="723"/>
      <c r="AC37" s="723"/>
      <c r="AD37" s="724" t="s">
        <v>
129</v>
      </c>
      <c r="AE37" s="724"/>
      <c r="AF37" s="724"/>
      <c r="AG37" s="724"/>
      <c r="AH37" s="724"/>
      <c r="AI37" s="724"/>
      <c r="AJ37" s="724"/>
      <c r="AK37" s="724"/>
      <c r="AL37" s="666" t="s">
        <v>
248</v>
      </c>
      <c r="AM37" s="667"/>
      <c r="AN37" s="667"/>
      <c r="AO37" s="725"/>
      <c r="AQ37" s="698" t="s">
        <v>
338</v>
      </c>
      <c r="AR37" s="699"/>
      <c r="AS37" s="699"/>
      <c r="AT37" s="699"/>
      <c r="AU37" s="699"/>
      <c r="AV37" s="699"/>
      <c r="AW37" s="699"/>
      <c r="AX37" s="699"/>
      <c r="AY37" s="700"/>
      <c r="AZ37" s="661" t="s">
        <v>
139</v>
      </c>
      <c r="BA37" s="664"/>
      <c r="BB37" s="664"/>
      <c r="BC37" s="664"/>
      <c r="BD37" s="662"/>
      <c r="BE37" s="662"/>
      <c r="BF37" s="701"/>
      <c r="BG37" s="705" t="s">
        <v>
339</v>
      </c>
      <c r="BH37" s="702"/>
      <c r="BI37" s="702"/>
      <c r="BJ37" s="702"/>
      <c r="BK37" s="702"/>
      <c r="BL37" s="702"/>
      <c r="BM37" s="702"/>
      <c r="BN37" s="702"/>
      <c r="BO37" s="702"/>
      <c r="BP37" s="702"/>
      <c r="BQ37" s="702"/>
      <c r="BR37" s="702"/>
      <c r="BS37" s="702"/>
      <c r="BT37" s="702"/>
      <c r="BU37" s="703"/>
      <c r="BV37" s="661">
        <v>
12221</v>
      </c>
      <c r="BW37" s="664"/>
      <c r="BX37" s="664"/>
      <c r="BY37" s="664"/>
      <c r="BZ37" s="664"/>
      <c r="CA37" s="664"/>
      <c r="CB37" s="704"/>
      <c r="CD37" s="705" t="s">
        <v>
340</v>
      </c>
      <c r="CE37" s="702"/>
      <c r="CF37" s="702"/>
      <c r="CG37" s="702"/>
      <c r="CH37" s="702"/>
      <c r="CI37" s="702"/>
      <c r="CJ37" s="702"/>
      <c r="CK37" s="702"/>
      <c r="CL37" s="702"/>
      <c r="CM37" s="702"/>
      <c r="CN37" s="702"/>
      <c r="CO37" s="702"/>
      <c r="CP37" s="702"/>
      <c r="CQ37" s="703"/>
      <c r="CR37" s="661">
        <v>
445806</v>
      </c>
      <c r="CS37" s="662"/>
      <c r="CT37" s="662"/>
      <c r="CU37" s="662"/>
      <c r="CV37" s="662"/>
      <c r="CW37" s="662"/>
      <c r="CX37" s="662"/>
      <c r="CY37" s="663"/>
      <c r="CZ37" s="666">
        <v>
1.6</v>
      </c>
      <c r="DA37" s="695"/>
      <c r="DB37" s="695"/>
      <c r="DC37" s="696"/>
      <c r="DD37" s="669">
        <v>
217536</v>
      </c>
      <c r="DE37" s="662"/>
      <c r="DF37" s="662"/>
      <c r="DG37" s="662"/>
      <c r="DH37" s="662"/>
      <c r="DI37" s="662"/>
      <c r="DJ37" s="662"/>
      <c r="DK37" s="663"/>
      <c r="DL37" s="669">
        <v>
162405</v>
      </c>
      <c r="DM37" s="662"/>
      <c r="DN37" s="662"/>
      <c r="DO37" s="662"/>
      <c r="DP37" s="662"/>
      <c r="DQ37" s="662"/>
      <c r="DR37" s="662"/>
      <c r="DS37" s="662"/>
      <c r="DT37" s="662"/>
      <c r="DU37" s="662"/>
      <c r="DV37" s="663"/>
      <c r="DW37" s="666">
        <v>
1</v>
      </c>
      <c r="DX37" s="695"/>
      <c r="DY37" s="695"/>
      <c r="DZ37" s="695"/>
      <c r="EA37" s="695"/>
      <c r="EB37" s="695"/>
      <c r="EC37" s="697"/>
    </row>
    <row r="38" spans="2:133" ht="11.25" customHeight="1" x14ac:dyDescent="0.2">
      <c r="B38" s="673" t="s">
        <v>
341</v>
      </c>
      <c r="C38" s="674"/>
      <c r="D38" s="674"/>
      <c r="E38" s="674"/>
      <c r="F38" s="674"/>
      <c r="G38" s="674"/>
      <c r="H38" s="674"/>
      <c r="I38" s="674"/>
      <c r="J38" s="674"/>
      <c r="K38" s="674"/>
      <c r="L38" s="674"/>
      <c r="M38" s="674"/>
      <c r="N38" s="674"/>
      <c r="O38" s="674"/>
      <c r="P38" s="674"/>
      <c r="Q38" s="675"/>
      <c r="R38" s="676">
        <v>
29696799</v>
      </c>
      <c r="S38" s="713"/>
      <c r="T38" s="713"/>
      <c r="U38" s="713"/>
      <c r="V38" s="713"/>
      <c r="W38" s="713"/>
      <c r="X38" s="713"/>
      <c r="Y38" s="718"/>
      <c r="Z38" s="719">
        <v>
100</v>
      </c>
      <c r="AA38" s="719"/>
      <c r="AB38" s="719"/>
      <c r="AC38" s="719"/>
      <c r="AD38" s="720">
        <v>
14785949</v>
      </c>
      <c r="AE38" s="720"/>
      <c r="AF38" s="720"/>
      <c r="AG38" s="720"/>
      <c r="AH38" s="720"/>
      <c r="AI38" s="720"/>
      <c r="AJ38" s="720"/>
      <c r="AK38" s="720"/>
      <c r="AL38" s="679">
        <v>
100</v>
      </c>
      <c r="AM38" s="721"/>
      <c r="AN38" s="721"/>
      <c r="AO38" s="722"/>
      <c r="AQ38" s="698" t="s">
        <v>
342</v>
      </c>
      <c r="AR38" s="699"/>
      <c r="AS38" s="699"/>
      <c r="AT38" s="699"/>
      <c r="AU38" s="699"/>
      <c r="AV38" s="699"/>
      <c r="AW38" s="699"/>
      <c r="AX38" s="699"/>
      <c r="AY38" s="700"/>
      <c r="AZ38" s="661" t="s">
        <v>
139</v>
      </c>
      <c r="BA38" s="664"/>
      <c r="BB38" s="664"/>
      <c r="BC38" s="664"/>
      <c r="BD38" s="662"/>
      <c r="BE38" s="662"/>
      <c r="BF38" s="701"/>
      <c r="BG38" s="705" t="s">
        <v>
343</v>
      </c>
      <c r="BH38" s="702"/>
      <c r="BI38" s="702"/>
      <c r="BJ38" s="702"/>
      <c r="BK38" s="702"/>
      <c r="BL38" s="702"/>
      <c r="BM38" s="702"/>
      <c r="BN38" s="702"/>
      <c r="BO38" s="702"/>
      <c r="BP38" s="702"/>
      <c r="BQ38" s="702"/>
      <c r="BR38" s="702"/>
      <c r="BS38" s="702"/>
      <c r="BT38" s="702"/>
      <c r="BU38" s="703"/>
      <c r="BV38" s="661">
        <v>
17546</v>
      </c>
      <c r="BW38" s="664"/>
      <c r="BX38" s="664"/>
      <c r="BY38" s="664"/>
      <c r="BZ38" s="664"/>
      <c r="CA38" s="664"/>
      <c r="CB38" s="704"/>
      <c r="CD38" s="705" t="s">
        <v>
344</v>
      </c>
      <c r="CE38" s="702"/>
      <c r="CF38" s="702"/>
      <c r="CG38" s="702"/>
      <c r="CH38" s="702"/>
      <c r="CI38" s="702"/>
      <c r="CJ38" s="702"/>
      <c r="CK38" s="702"/>
      <c r="CL38" s="702"/>
      <c r="CM38" s="702"/>
      <c r="CN38" s="702"/>
      <c r="CO38" s="702"/>
      <c r="CP38" s="702"/>
      <c r="CQ38" s="703"/>
      <c r="CR38" s="661">
        <v>
3343550</v>
      </c>
      <c r="CS38" s="664"/>
      <c r="CT38" s="664"/>
      <c r="CU38" s="664"/>
      <c r="CV38" s="664"/>
      <c r="CW38" s="664"/>
      <c r="CX38" s="664"/>
      <c r="CY38" s="665"/>
      <c r="CZ38" s="666">
        <v>
11.7</v>
      </c>
      <c r="DA38" s="695"/>
      <c r="DB38" s="695"/>
      <c r="DC38" s="696"/>
      <c r="DD38" s="669">
        <v>
3018820</v>
      </c>
      <c r="DE38" s="664"/>
      <c r="DF38" s="664"/>
      <c r="DG38" s="664"/>
      <c r="DH38" s="664"/>
      <c r="DI38" s="664"/>
      <c r="DJ38" s="664"/>
      <c r="DK38" s="665"/>
      <c r="DL38" s="669">
        <v>
2288577</v>
      </c>
      <c r="DM38" s="664"/>
      <c r="DN38" s="664"/>
      <c r="DO38" s="664"/>
      <c r="DP38" s="664"/>
      <c r="DQ38" s="664"/>
      <c r="DR38" s="664"/>
      <c r="DS38" s="664"/>
      <c r="DT38" s="664"/>
      <c r="DU38" s="664"/>
      <c r="DV38" s="665"/>
      <c r="DW38" s="666">
        <v>
14.6</v>
      </c>
      <c r="DX38" s="695"/>
      <c r="DY38" s="695"/>
      <c r="DZ38" s="695"/>
      <c r="EA38" s="695"/>
      <c r="EB38" s="695"/>
      <c r="EC38" s="697"/>
    </row>
    <row r="39" spans="2:133" ht="11.25" customHeight="1" x14ac:dyDescent="0.2">
      <c r="AQ39" s="698" t="s">
        <v>
345</v>
      </c>
      <c r="AR39" s="699"/>
      <c r="AS39" s="699"/>
      <c r="AT39" s="699"/>
      <c r="AU39" s="699"/>
      <c r="AV39" s="699"/>
      <c r="AW39" s="699"/>
      <c r="AX39" s="699"/>
      <c r="AY39" s="700"/>
      <c r="AZ39" s="661" t="s">
        <v>
248</v>
      </c>
      <c r="BA39" s="664"/>
      <c r="BB39" s="664"/>
      <c r="BC39" s="664"/>
      <c r="BD39" s="662"/>
      <c r="BE39" s="662"/>
      <c r="BF39" s="701"/>
      <c r="BG39" s="706" t="s">
        <v>
346</v>
      </c>
      <c r="BH39" s="707"/>
      <c r="BI39" s="707"/>
      <c r="BJ39" s="707"/>
      <c r="BK39" s="707"/>
      <c r="BL39" s="235"/>
      <c r="BM39" s="702" t="s">
        <v>
347</v>
      </c>
      <c r="BN39" s="702"/>
      <c r="BO39" s="702"/>
      <c r="BP39" s="702"/>
      <c r="BQ39" s="702"/>
      <c r="BR39" s="702"/>
      <c r="BS39" s="702"/>
      <c r="BT39" s="702"/>
      <c r="BU39" s="703"/>
      <c r="BV39" s="661">
        <v>
98</v>
      </c>
      <c r="BW39" s="664"/>
      <c r="BX39" s="664"/>
      <c r="BY39" s="664"/>
      <c r="BZ39" s="664"/>
      <c r="CA39" s="664"/>
      <c r="CB39" s="704"/>
      <c r="CD39" s="705" t="s">
        <v>
348</v>
      </c>
      <c r="CE39" s="702"/>
      <c r="CF39" s="702"/>
      <c r="CG39" s="702"/>
      <c r="CH39" s="702"/>
      <c r="CI39" s="702"/>
      <c r="CJ39" s="702"/>
      <c r="CK39" s="702"/>
      <c r="CL39" s="702"/>
      <c r="CM39" s="702"/>
      <c r="CN39" s="702"/>
      <c r="CO39" s="702"/>
      <c r="CP39" s="702"/>
      <c r="CQ39" s="703"/>
      <c r="CR39" s="661">
        <v>
863749</v>
      </c>
      <c r="CS39" s="662"/>
      <c r="CT39" s="662"/>
      <c r="CU39" s="662"/>
      <c r="CV39" s="662"/>
      <c r="CW39" s="662"/>
      <c r="CX39" s="662"/>
      <c r="CY39" s="663"/>
      <c r="CZ39" s="666">
        <v>
3</v>
      </c>
      <c r="DA39" s="695"/>
      <c r="DB39" s="695"/>
      <c r="DC39" s="696"/>
      <c r="DD39" s="669">
        <v>
728735</v>
      </c>
      <c r="DE39" s="662"/>
      <c r="DF39" s="662"/>
      <c r="DG39" s="662"/>
      <c r="DH39" s="662"/>
      <c r="DI39" s="662"/>
      <c r="DJ39" s="662"/>
      <c r="DK39" s="663"/>
      <c r="DL39" s="669" t="s">
        <v>
129</v>
      </c>
      <c r="DM39" s="662"/>
      <c r="DN39" s="662"/>
      <c r="DO39" s="662"/>
      <c r="DP39" s="662"/>
      <c r="DQ39" s="662"/>
      <c r="DR39" s="662"/>
      <c r="DS39" s="662"/>
      <c r="DT39" s="662"/>
      <c r="DU39" s="662"/>
      <c r="DV39" s="663"/>
      <c r="DW39" s="666" t="s">
        <v>
129</v>
      </c>
      <c r="DX39" s="695"/>
      <c r="DY39" s="695"/>
      <c r="DZ39" s="695"/>
      <c r="EA39" s="695"/>
      <c r="EB39" s="695"/>
      <c r="EC39" s="697"/>
    </row>
    <row r="40" spans="2:133" ht="11.25" customHeight="1" x14ac:dyDescent="0.2">
      <c r="AQ40" s="698" t="s">
        <v>
349</v>
      </c>
      <c r="AR40" s="699"/>
      <c r="AS40" s="699"/>
      <c r="AT40" s="699"/>
      <c r="AU40" s="699"/>
      <c r="AV40" s="699"/>
      <c r="AW40" s="699"/>
      <c r="AX40" s="699"/>
      <c r="AY40" s="700"/>
      <c r="AZ40" s="661">
        <v>
1027062</v>
      </c>
      <c r="BA40" s="664"/>
      <c r="BB40" s="664"/>
      <c r="BC40" s="664"/>
      <c r="BD40" s="662"/>
      <c r="BE40" s="662"/>
      <c r="BF40" s="701"/>
      <c r="BG40" s="706"/>
      <c r="BH40" s="707"/>
      <c r="BI40" s="707"/>
      <c r="BJ40" s="707"/>
      <c r="BK40" s="707"/>
      <c r="BL40" s="235"/>
      <c r="BM40" s="702" t="s">
        <v>
350</v>
      </c>
      <c r="BN40" s="702"/>
      <c r="BO40" s="702"/>
      <c r="BP40" s="702"/>
      <c r="BQ40" s="702"/>
      <c r="BR40" s="702"/>
      <c r="BS40" s="702"/>
      <c r="BT40" s="702"/>
      <c r="BU40" s="703"/>
      <c r="BV40" s="661" t="s">
        <v>
129</v>
      </c>
      <c r="BW40" s="664"/>
      <c r="BX40" s="664"/>
      <c r="BY40" s="664"/>
      <c r="BZ40" s="664"/>
      <c r="CA40" s="664"/>
      <c r="CB40" s="704"/>
      <c r="CD40" s="705" t="s">
        <v>
351</v>
      </c>
      <c r="CE40" s="702"/>
      <c r="CF40" s="702"/>
      <c r="CG40" s="702"/>
      <c r="CH40" s="702"/>
      <c r="CI40" s="702"/>
      <c r="CJ40" s="702"/>
      <c r="CK40" s="702"/>
      <c r="CL40" s="702"/>
      <c r="CM40" s="702"/>
      <c r="CN40" s="702"/>
      <c r="CO40" s="702"/>
      <c r="CP40" s="702"/>
      <c r="CQ40" s="703"/>
      <c r="CR40" s="661">
        <v>
425</v>
      </c>
      <c r="CS40" s="664"/>
      <c r="CT40" s="664"/>
      <c r="CU40" s="664"/>
      <c r="CV40" s="664"/>
      <c r="CW40" s="664"/>
      <c r="CX40" s="664"/>
      <c r="CY40" s="665"/>
      <c r="CZ40" s="666">
        <v>
0</v>
      </c>
      <c r="DA40" s="695"/>
      <c r="DB40" s="695"/>
      <c r="DC40" s="696"/>
      <c r="DD40" s="669">
        <v>
355</v>
      </c>
      <c r="DE40" s="664"/>
      <c r="DF40" s="664"/>
      <c r="DG40" s="664"/>
      <c r="DH40" s="664"/>
      <c r="DI40" s="664"/>
      <c r="DJ40" s="664"/>
      <c r="DK40" s="665"/>
      <c r="DL40" s="669" t="s">
        <v>
129</v>
      </c>
      <c r="DM40" s="664"/>
      <c r="DN40" s="664"/>
      <c r="DO40" s="664"/>
      <c r="DP40" s="664"/>
      <c r="DQ40" s="664"/>
      <c r="DR40" s="664"/>
      <c r="DS40" s="664"/>
      <c r="DT40" s="664"/>
      <c r="DU40" s="664"/>
      <c r="DV40" s="665"/>
      <c r="DW40" s="666" t="s">
        <v>
129</v>
      </c>
      <c r="DX40" s="695"/>
      <c r="DY40" s="695"/>
      <c r="DZ40" s="695"/>
      <c r="EA40" s="695"/>
      <c r="EB40" s="695"/>
      <c r="EC40" s="697"/>
    </row>
    <row r="41" spans="2:133" ht="11.25" customHeight="1" x14ac:dyDescent="0.2">
      <c r="AQ41" s="710" t="s">
        <v>
352</v>
      </c>
      <c r="AR41" s="711"/>
      <c r="AS41" s="711"/>
      <c r="AT41" s="711"/>
      <c r="AU41" s="711"/>
      <c r="AV41" s="711"/>
      <c r="AW41" s="711"/>
      <c r="AX41" s="711"/>
      <c r="AY41" s="712"/>
      <c r="AZ41" s="676">
        <v>
1875142</v>
      </c>
      <c r="BA41" s="713"/>
      <c r="BB41" s="713"/>
      <c r="BC41" s="713"/>
      <c r="BD41" s="677"/>
      <c r="BE41" s="677"/>
      <c r="BF41" s="714"/>
      <c r="BG41" s="708"/>
      <c r="BH41" s="709"/>
      <c r="BI41" s="709"/>
      <c r="BJ41" s="709"/>
      <c r="BK41" s="709"/>
      <c r="BL41" s="236"/>
      <c r="BM41" s="715" t="s">
        <v>
353</v>
      </c>
      <c r="BN41" s="715"/>
      <c r="BO41" s="715"/>
      <c r="BP41" s="715"/>
      <c r="BQ41" s="715"/>
      <c r="BR41" s="715"/>
      <c r="BS41" s="715"/>
      <c r="BT41" s="715"/>
      <c r="BU41" s="716"/>
      <c r="BV41" s="676">
        <v>
281</v>
      </c>
      <c r="BW41" s="713"/>
      <c r="BX41" s="713"/>
      <c r="BY41" s="713"/>
      <c r="BZ41" s="713"/>
      <c r="CA41" s="713"/>
      <c r="CB41" s="717"/>
      <c r="CD41" s="705" t="s">
        <v>
354</v>
      </c>
      <c r="CE41" s="702"/>
      <c r="CF41" s="702"/>
      <c r="CG41" s="702"/>
      <c r="CH41" s="702"/>
      <c r="CI41" s="702"/>
      <c r="CJ41" s="702"/>
      <c r="CK41" s="702"/>
      <c r="CL41" s="702"/>
      <c r="CM41" s="702"/>
      <c r="CN41" s="702"/>
      <c r="CO41" s="702"/>
      <c r="CP41" s="702"/>
      <c r="CQ41" s="703"/>
      <c r="CR41" s="661" t="s">
        <v>
248</v>
      </c>
      <c r="CS41" s="662"/>
      <c r="CT41" s="662"/>
      <c r="CU41" s="662"/>
      <c r="CV41" s="662"/>
      <c r="CW41" s="662"/>
      <c r="CX41" s="662"/>
      <c r="CY41" s="663"/>
      <c r="CZ41" s="666" t="s">
        <v>
129</v>
      </c>
      <c r="DA41" s="695"/>
      <c r="DB41" s="695"/>
      <c r="DC41" s="696"/>
      <c r="DD41" s="669" t="s">
        <v>
248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
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
356</v>
      </c>
      <c r="CE42" s="659"/>
      <c r="CF42" s="659"/>
      <c r="CG42" s="659"/>
      <c r="CH42" s="659"/>
      <c r="CI42" s="659"/>
      <c r="CJ42" s="659"/>
      <c r="CK42" s="659"/>
      <c r="CL42" s="659"/>
      <c r="CM42" s="659"/>
      <c r="CN42" s="659"/>
      <c r="CO42" s="659"/>
      <c r="CP42" s="659"/>
      <c r="CQ42" s="660"/>
      <c r="CR42" s="661">
        <v>
2967690</v>
      </c>
      <c r="CS42" s="664"/>
      <c r="CT42" s="664"/>
      <c r="CU42" s="664"/>
      <c r="CV42" s="664"/>
      <c r="CW42" s="664"/>
      <c r="CX42" s="664"/>
      <c r="CY42" s="665"/>
      <c r="CZ42" s="666">
        <v>
10.4</v>
      </c>
      <c r="DA42" s="667"/>
      <c r="DB42" s="667"/>
      <c r="DC42" s="668"/>
      <c r="DD42" s="669">
        <v>
656681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
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
358</v>
      </c>
      <c r="CE43" s="659"/>
      <c r="CF43" s="659"/>
      <c r="CG43" s="659"/>
      <c r="CH43" s="659"/>
      <c r="CI43" s="659"/>
      <c r="CJ43" s="659"/>
      <c r="CK43" s="659"/>
      <c r="CL43" s="659"/>
      <c r="CM43" s="659"/>
      <c r="CN43" s="659"/>
      <c r="CO43" s="659"/>
      <c r="CP43" s="659"/>
      <c r="CQ43" s="660"/>
      <c r="CR43" s="661">
        <v>
95060</v>
      </c>
      <c r="CS43" s="662"/>
      <c r="CT43" s="662"/>
      <c r="CU43" s="662"/>
      <c r="CV43" s="662"/>
      <c r="CW43" s="662"/>
      <c r="CX43" s="662"/>
      <c r="CY43" s="663"/>
      <c r="CZ43" s="666">
        <v>
0.3</v>
      </c>
      <c r="DA43" s="695"/>
      <c r="DB43" s="695"/>
      <c r="DC43" s="696"/>
      <c r="DD43" s="669">
        <v>
95060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
359</v>
      </c>
      <c r="CD44" s="689" t="s">
        <v>
310</v>
      </c>
      <c r="CE44" s="690"/>
      <c r="CF44" s="658" t="s">
        <v>
360</v>
      </c>
      <c r="CG44" s="659"/>
      <c r="CH44" s="659"/>
      <c r="CI44" s="659"/>
      <c r="CJ44" s="659"/>
      <c r="CK44" s="659"/>
      <c r="CL44" s="659"/>
      <c r="CM44" s="659"/>
      <c r="CN44" s="659"/>
      <c r="CO44" s="659"/>
      <c r="CP44" s="659"/>
      <c r="CQ44" s="660"/>
      <c r="CR44" s="661">
        <v>
2967690</v>
      </c>
      <c r="CS44" s="664"/>
      <c r="CT44" s="664"/>
      <c r="CU44" s="664"/>
      <c r="CV44" s="664"/>
      <c r="CW44" s="664"/>
      <c r="CX44" s="664"/>
      <c r="CY44" s="665"/>
      <c r="CZ44" s="666">
        <v>
10.4</v>
      </c>
      <c r="DA44" s="667"/>
      <c r="DB44" s="667"/>
      <c r="DC44" s="668"/>
      <c r="DD44" s="669">
        <v>
656681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
361</v>
      </c>
      <c r="CG45" s="659"/>
      <c r="CH45" s="659"/>
      <c r="CI45" s="659"/>
      <c r="CJ45" s="659"/>
      <c r="CK45" s="659"/>
      <c r="CL45" s="659"/>
      <c r="CM45" s="659"/>
      <c r="CN45" s="659"/>
      <c r="CO45" s="659"/>
      <c r="CP45" s="659"/>
      <c r="CQ45" s="660"/>
      <c r="CR45" s="661">
        <v>
691376</v>
      </c>
      <c r="CS45" s="662"/>
      <c r="CT45" s="662"/>
      <c r="CU45" s="662"/>
      <c r="CV45" s="662"/>
      <c r="CW45" s="662"/>
      <c r="CX45" s="662"/>
      <c r="CY45" s="663"/>
      <c r="CZ45" s="666">
        <v>
2.4</v>
      </c>
      <c r="DA45" s="695"/>
      <c r="DB45" s="695"/>
      <c r="DC45" s="696"/>
      <c r="DD45" s="669">
        <v>
146746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
362</v>
      </c>
      <c r="CG46" s="659"/>
      <c r="CH46" s="659"/>
      <c r="CI46" s="659"/>
      <c r="CJ46" s="659"/>
      <c r="CK46" s="659"/>
      <c r="CL46" s="659"/>
      <c r="CM46" s="659"/>
      <c r="CN46" s="659"/>
      <c r="CO46" s="659"/>
      <c r="CP46" s="659"/>
      <c r="CQ46" s="660"/>
      <c r="CR46" s="661">
        <v>
2276314</v>
      </c>
      <c r="CS46" s="664"/>
      <c r="CT46" s="664"/>
      <c r="CU46" s="664"/>
      <c r="CV46" s="664"/>
      <c r="CW46" s="664"/>
      <c r="CX46" s="664"/>
      <c r="CY46" s="665"/>
      <c r="CZ46" s="666">
        <v>
8</v>
      </c>
      <c r="DA46" s="667"/>
      <c r="DB46" s="667"/>
      <c r="DC46" s="668"/>
      <c r="DD46" s="669">
        <v>
509935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
363</v>
      </c>
      <c r="CG47" s="659"/>
      <c r="CH47" s="659"/>
      <c r="CI47" s="659"/>
      <c r="CJ47" s="659"/>
      <c r="CK47" s="659"/>
      <c r="CL47" s="659"/>
      <c r="CM47" s="659"/>
      <c r="CN47" s="659"/>
      <c r="CO47" s="659"/>
      <c r="CP47" s="659"/>
      <c r="CQ47" s="660"/>
      <c r="CR47" s="661" t="s">
        <v>
248</v>
      </c>
      <c r="CS47" s="662"/>
      <c r="CT47" s="662"/>
      <c r="CU47" s="662"/>
      <c r="CV47" s="662"/>
      <c r="CW47" s="662"/>
      <c r="CX47" s="662"/>
      <c r="CY47" s="663"/>
      <c r="CZ47" s="666" t="s">
        <v>
129</v>
      </c>
      <c r="DA47" s="695"/>
      <c r="DB47" s="695"/>
      <c r="DC47" s="696"/>
      <c r="DD47" s="669" t="s">
        <v>
129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
364</v>
      </c>
      <c r="CG48" s="659"/>
      <c r="CH48" s="659"/>
      <c r="CI48" s="659"/>
      <c r="CJ48" s="659"/>
      <c r="CK48" s="659"/>
      <c r="CL48" s="659"/>
      <c r="CM48" s="659"/>
      <c r="CN48" s="659"/>
      <c r="CO48" s="659"/>
      <c r="CP48" s="659"/>
      <c r="CQ48" s="660"/>
      <c r="CR48" s="661" t="s">
        <v>
129</v>
      </c>
      <c r="CS48" s="664"/>
      <c r="CT48" s="664"/>
      <c r="CU48" s="664"/>
      <c r="CV48" s="664"/>
      <c r="CW48" s="664"/>
      <c r="CX48" s="664"/>
      <c r="CY48" s="665"/>
      <c r="CZ48" s="666" t="s">
        <v>
129</v>
      </c>
      <c r="DA48" s="667"/>
      <c r="DB48" s="667"/>
      <c r="DC48" s="668"/>
      <c r="DD48" s="669" t="s">
        <v>
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
365</v>
      </c>
      <c r="CE49" s="674"/>
      <c r="CF49" s="674"/>
      <c r="CG49" s="674"/>
      <c r="CH49" s="674"/>
      <c r="CI49" s="674"/>
      <c r="CJ49" s="674"/>
      <c r="CK49" s="674"/>
      <c r="CL49" s="674"/>
      <c r="CM49" s="674"/>
      <c r="CN49" s="674"/>
      <c r="CO49" s="674"/>
      <c r="CP49" s="674"/>
      <c r="CQ49" s="675"/>
      <c r="CR49" s="676">
        <v>
28542576</v>
      </c>
      <c r="CS49" s="677"/>
      <c r="CT49" s="677"/>
      <c r="CU49" s="677"/>
      <c r="CV49" s="677"/>
      <c r="CW49" s="677"/>
      <c r="CX49" s="677"/>
      <c r="CY49" s="678"/>
      <c r="CZ49" s="679">
        <v>
100</v>
      </c>
      <c r="DA49" s="680"/>
      <c r="DB49" s="680"/>
      <c r="DC49" s="681"/>
      <c r="DD49" s="682">
        <v>
17341134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Y+6oOvn5rEbNV1CXMS06QFRjZXZPLUF1V8IMNIlUIuZFcvn+ZCsGgb5+FAEH6Zi+8VKWZUFalV10AGYtqSw/rQ==" saltValue="WnBbMpM6FrVBlOOCcm9I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C3" sqref="AC3"/>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
367</v>
      </c>
      <c r="DK2" s="1201"/>
      <c r="DL2" s="1201"/>
      <c r="DM2" s="1201"/>
      <c r="DN2" s="1201"/>
      <c r="DO2" s="1202"/>
      <c r="DP2" s="249"/>
      <c r="DQ2" s="1200" t="s">
        <v>
368</v>
      </c>
      <c r="DR2" s="1201"/>
      <c r="DS2" s="1201"/>
      <c r="DT2" s="1201"/>
      <c r="DU2" s="1201"/>
      <c r="DV2" s="1201"/>
      <c r="DW2" s="1201"/>
      <c r="DX2" s="1201"/>
      <c r="DY2" s="1201"/>
      <c r="DZ2" s="1202"/>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3" t="s">
        <v>
369</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
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
371</v>
      </c>
      <c r="B5" s="1085"/>
      <c r="C5" s="1085"/>
      <c r="D5" s="1085"/>
      <c r="E5" s="1085"/>
      <c r="F5" s="1085"/>
      <c r="G5" s="1085"/>
      <c r="H5" s="1085"/>
      <c r="I5" s="1085"/>
      <c r="J5" s="1085"/>
      <c r="K5" s="1085"/>
      <c r="L5" s="1085"/>
      <c r="M5" s="1085"/>
      <c r="N5" s="1085"/>
      <c r="O5" s="1085"/>
      <c r="P5" s="1086"/>
      <c r="Q5" s="1090" t="s">
        <v>
372</v>
      </c>
      <c r="R5" s="1091"/>
      <c r="S5" s="1091"/>
      <c r="T5" s="1091"/>
      <c r="U5" s="1092"/>
      <c r="V5" s="1090" t="s">
        <v>
373</v>
      </c>
      <c r="W5" s="1091"/>
      <c r="X5" s="1091"/>
      <c r="Y5" s="1091"/>
      <c r="Z5" s="1092"/>
      <c r="AA5" s="1090" t="s">
        <v>
374</v>
      </c>
      <c r="AB5" s="1091"/>
      <c r="AC5" s="1091"/>
      <c r="AD5" s="1091"/>
      <c r="AE5" s="1091"/>
      <c r="AF5" s="1203" t="s">
        <v>
375</v>
      </c>
      <c r="AG5" s="1091"/>
      <c r="AH5" s="1091"/>
      <c r="AI5" s="1091"/>
      <c r="AJ5" s="1106"/>
      <c r="AK5" s="1091" t="s">
        <v>
376</v>
      </c>
      <c r="AL5" s="1091"/>
      <c r="AM5" s="1091"/>
      <c r="AN5" s="1091"/>
      <c r="AO5" s="1092"/>
      <c r="AP5" s="1090" t="s">
        <v>
377</v>
      </c>
      <c r="AQ5" s="1091"/>
      <c r="AR5" s="1091"/>
      <c r="AS5" s="1091"/>
      <c r="AT5" s="1092"/>
      <c r="AU5" s="1090" t="s">
        <v>
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
379</v>
      </c>
      <c r="BR5" s="1085"/>
      <c r="BS5" s="1085"/>
      <c r="BT5" s="1085"/>
      <c r="BU5" s="1085"/>
      <c r="BV5" s="1085"/>
      <c r="BW5" s="1085"/>
      <c r="BX5" s="1085"/>
      <c r="BY5" s="1085"/>
      <c r="BZ5" s="1085"/>
      <c r="CA5" s="1085"/>
      <c r="CB5" s="1085"/>
      <c r="CC5" s="1085"/>
      <c r="CD5" s="1085"/>
      <c r="CE5" s="1085"/>
      <c r="CF5" s="1085"/>
      <c r="CG5" s="1086"/>
      <c r="CH5" s="1090" t="s">
        <v>
380</v>
      </c>
      <c r="CI5" s="1091"/>
      <c r="CJ5" s="1091"/>
      <c r="CK5" s="1091"/>
      <c r="CL5" s="1092"/>
      <c r="CM5" s="1090" t="s">
        <v>
381</v>
      </c>
      <c r="CN5" s="1091"/>
      <c r="CO5" s="1091"/>
      <c r="CP5" s="1091"/>
      <c r="CQ5" s="1092"/>
      <c r="CR5" s="1090" t="s">
        <v>
382</v>
      </c>
      <c r="CS5" s="1091"/>
      <c r="CT5" s="1091"/>
      <c r="CU5" s="1091"/>
      <c r="CV5" s="1092"/>
      <c r="CW5" s="1090" t="s">
        <v>
383</v>
      </c>
      <c r="CX5" s="1091"/>
      <c r="CY5" s="1091"/>
      <c r="CZ5" s="1091"/>
      <c r="DA5" s="1092"/>
      <c r="DB5" s="1090" t="s">
        <v>
384</v>
      </c>
      <c r="DC5" s="1091"/>
      <c r="DD5" s="1091"/>
      <c r="DE5" s="1091"/>
      <c r="DF5" s="1092"/>
      <c r="DG5" s="1188" t="s">
        <v>
385</v>
      </c>
      <c r="DH5" s="1189"/>
      <c r="DI5" s="1189"/>
      <c r="DJ5" s="1189"/>
      <c r="DK5" s="1190"/>
      <c r="DL5" s="1188" t="s">
        <v>
386</v>
      </c>
      <c r="DM5" s="1189"/>
      <c r="DN5" s="1189"/>
      <c r="DO5" s="1189"/>
      <c r="DP5" s="1190"/>
      <c r="DQ5" s="1090" t="s">
        <v>
387</v>
      </c>
      <c r="DR5" s="1091"/>
      <c r="DS5" s="1091"/>
      <c r="DT5" s="1091"/>
      <c r="DU5" s="1092"/>
      <c r="DV5" s="1090" t="s">
        <v>
378</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x14ac:dyDescent="0.2">
      <c r="A7" s="258">
        <v>
1</v>
      </c>
      <c r="B7" s="1140" t="s">
        <v>
388</v>
      </c>
      <c r="C7" s="1141"/>
      <c r="D7" s="1141"/>
      <c r="E7" s="1141"/>
      <c r="F7" s="1141"/>
      <c r="G7" s="1141"/>
      <c r="H7" s="1141"/>
      <c r="I7" s="1141"/>
      <c r="J7" s="1141"/>
      <c r="K7" s="1141"/>
      <c r="L7" s="1141"/>
      <c r="M7" s="1141"/>
      <c r="N7" s="1141"/>
      <c r="O7" s="1141"/>
      <c r="P7" s="1142"/>
      <c r="Q7" s="1194">
        <v>
29697</v>
      </c>
      <c r="R7" s="1195"/>
      <c r="S7" s="1195"/>
      <c r="T7" s="1195"/>
      <c r="U7" s="1195"/>
      <c r="V7" s="1195">
        <v>
28543</v>
      </c>
      <c r="W7" s="1195"/>
      <c r="X7" s="1195"/>
      <c r="Y7" s="1195"/>
      <c r="Z7" s="1195"/>
      <c r="AA7" s="1195">
        <v>
1154</v>
      </c>
      <c r="AB7" s="1195"/>
      <c r="AC7" s="1195"/>
      <c r="AD7" s="1195"/>
      <c r="AE7" s="1196"/>
      <c r="AF7" s="1197">
        <v>
1043</v>
      </c>
      <c r="AG7" s="1198"/>
      <c r="AH7" s="1198"/>
      <c r="AI7" s="1198"/>
      <c r="AJ7" s="1199"/>
      <c r="AK7" s="1181">
        <v>
239</v>
      </c>
      <c r="AL7" s="1182"/>
      <c r="AM7" s="1182"/>
      <c r="AN7" s="1182"/>
      <c r="AO7" s="1182"/>
      <c r="AP7" s="1182">
        <v>
19503</v>
      </c>
      <c r="AQ7" s="1182"/>
      <c r="AR7" s="1182"/>
      <c r="AS7" s="1182"/>
      <c r="AT7" s="1182"/>
      <c r="AU7" s="1183" t="s">
        <v>
578</v>
      </c>
      <c r="AV7" s="1183"/>
      <c r="AW7" s="1183"/>
      <c r="AX7" s="1183"/>
      <c r="AY7" s="1184"/>
      <c r="AZ7" s="252"/>
      <c r="BA7" s="252"/>
      <c r="BB7" s="252"/>
      <c r="BC7" s="252"/>
      <c r="BD7" s="252"/>
      <c r="BE7" s="253"/>
      <c r="BF7" s="253"/>
      <c r="BG7" s="253"/>
      <c r="BH7" s="253"/>
      <c r="BI7" s="253"/>
      <c r="BJ7" s="253"/>
      <c r="BK7" s="253"/>
      <c r="BL7" s="253"/>
      <c r="BM7" s="253"/>
      <c r="BN7" s="253"/>
      <c r="BO7" s="253"/>
      <c r="BP7" s="253"/>
      <c r="BQ7" s="259">
        <v>
1</v>
      </c>
      <c r="BR7" s="260" t="s">
        <v>
567</v>
      </c>
      <c r="BS7" s="1185" t="s">
        <v>
568</v>
      </c>
      <c r="BT7" s="1186"/>
      <c r="BU7" s="1186"/>
      <c r="BV7" s="1186"/>
      <c r="BW7" s="1186"/>
      <c r="BX7" s="1186"/>
      <c r="BY7" s="1186"/>
      <c r="BZ7" s="1186"/>
      <c r="CA7" s="1186"/>
      <c r="CB7" s="1186"/>
      <c r="CC7" s="1186"/>
      <c r="CD7" s="1186"/>
      <c r="CE7" s="1186"/>
      <c r="CF7" s="1186"/>
      <c r="CG7" s="1187"/>
      <c r="CH7" s="1178">
        <v>
0</v>
      </c>
      <c r="CI7" s="1179"/>
      <c r="CJ7" s="1179"/>
      <c r="CK7" s="1179"/>
      <c r="CL7" s="1180"/>
      <c r="CM7" s="1178">
        <v>
7</v>
      </c>
      <c r="CN7" s="1179"/>
      <c r="CO7" s="1179"/>
      <c r="CP7" s="1179"/>
      <c r="CQ7" s="1180"/>
      <c r="CR7" s="1178">
        <v>
5</v>
      </c>
      <c r="CS7" s="1179"/>
      <c r="CT7" s="1179"/>
      <c r="CU7" s="1179"/>
      <c r="CV7" s="1180"/>
      <c r="CW7" s="1178" t="s">
        <v>
578</v>
      </c>
      <c r="CX7" s="1179"/>
      <c r="CY7" s="1179"/>
      <c r="CZ7" s="1179"/>
      <c r="DA7" s="1180"/>
      <c r="DB7" s="1178" t="s">
        <v>
578</v>
      </c>
      <c r="DC7" s="1179"/>
      <c r="DD7" s="1179"/>
      <c r="DE7" s="1179"/>
      <c r="DF7" s="1180"/>
      <c r="DG7" s="1178" t="s">
        <v>
578</v>
      </c>
      <c r="DH7" s="1179"/>
      <c r="DI7" s="1179"/>
      <c r="DJ7" s="1179"/>
      <c r="DK7" s="1180"/>
      <c r="DL7" s="1178" t="s">
        <v>
578</v>
      </c>
      <c r="DM7" s="1179"/>
      <c r="DN7" s="1179"/>
      <c r="DO7" s="1179"/>
      <c r="DP7" s="1180"/>
      <c r="DQ7" s="1178" t="s">
        <v>
578</v>
      </c>
      <c r="DR7" s="1179"/>
      <c r="DS7" s="1179"/>
      <c r="DT7" s="1179"/>
      <c r="DU7" s="1180"/>
      <c r="DV7" s="1205" t="s">
        <v>
578</v>
      </c>
      <c r="DW7" s="1206"/>
      <c r="DX7" s="1206"/>
      <c r="DY7" s="1206"/>
      <c r="DZ7" s="1207"/>
      <c r="EA7" s="254"/>
    </row>
    <row r="8" spans="1:131" s="255" customFormat="1" ht="26.25" customHeight="1" x14ac:dyDescent="0.2">
      <c r="A8" s="261">
        <v>
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6"/>
      <c r="AL8" s="1177"/>
      <c r="AM8" s="1177"/>
      <c r="AN8" s="1177"/>
      <c r="AO8" s="1177"/>
      <c r="AP8" s="1177"/>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
2</v>
      </c>
      <c r="BR8" s="263"/>
      <c r="BS8" s="1103" t="s">
        <v>
569</v>
      </c>
      <c r="BT8" s="1104"/>
      <c r="BU8" s="1104"/>
      <c r="BV8" s="1104"/>
      <c r="BW8" s="1104"/>
      <c r="BX8" s="1104"/>
      <c r="BY8" s="1104"/>
      <c r="BZ8" s="1104"/>
      <c r="CA8" s="1104"/>
      <c r="CB8" s="1104"/>
      <c r="CC8" s="1104"/>
      <c r="CD8" s="1104"/>
      <c r="CE8" s="1104"/>
      <c r="CF8" s="1104"/>
      <c r="CG8" s="1105"/>
      <c r="CH8" s="1078">
        <v>
-4</v>
      </c>
      <c r="CI8" s="1079"/>
      <c r="CJ8" s="1079"/>
      <c r="CK8" s="1079"/>
      <c r="CL8" s="1080"/>
      <c r="CM8" s="1078">
        <v>
45</v>
      </c>
      <c r="CN8" s="1079"/>
      <c r="CO8" s="1079"/>
      <c r="CP8" s="1079"/>
      <c r="CQ8" s="1080"/>
      <c r="CR8" s="1078">
        <v>
3</v>
      </c>
      <c r="CS8" s="1079"/>
      <c r="CT8" s="1079"/>
      <c r="CU8" s="1079"/>
      <c r="CV8" s="1080"/>
      <c r="CW8" s="1078" t="s">
        <v>
578</v>
      </c>
      <c r="CX8" s="1079"/>
      <c r="CY8" s="1079"/>
      <c r="CZ8" s="1079"/>
      <c r="DA8" s="1080"/>
      <c r="DB8" s="1078" t="s">
        <v>
578</v>
      </c>
      <c r="DC8" s="1079"/>
      <c r="DD8" s="1079"/>
      <c r="DE8" s="1079"/>
      <c r="DF8" s="1080"/>
      <c r="DG8" s="1078" t="s">
        <v>
578</v>
      </c>
      <c r="DH8" s="1079"/>
      <c r="DI8" s="1079"/>
      <c r="DJ8" s="1079"/>
      <c r="DK8" s="1080"/>
      <c r="DL8" s="1078" t="s">
        <v>
578</v>
      </c>
      <c r="DM8" s="1079"/>
      <c r="DN8" s="1079"/>
      <c r="DO8" s="1079"/>
      <c r="DP8" s="1080"/>
      <c r="DQ8" s="1078" t="s">
        <v>
578</v>
      </c>
      <c r="DR8" s="1079"/>
      <c r="DS8" s="1079"/>
      <c r="DT8" s="1079"/>
      <c r="DU8" s="1080"/>
      <c r="DV8" s="1081" t="s">
        <v>
578</v>
      </c>
      <c r="DW8" s="1082"/>
      <c r="DX8" s="1082"/>
      <c r="DY8" s="1082"/>
      <c r="DZ8" s="1083"/>
      <c r="EA8" s="254"/>
    </row>
    <row r="9" spans="1:131" s="255" customFormat="1" ht="26.25" customHeight="1" x14ac:dyDescent="0.2">
      <c r="A9" s="261">
        <v>
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
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
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
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
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
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
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
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
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
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
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
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
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
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
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
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
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
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
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
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
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
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
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
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
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
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
16</v>
      </c>
      <c r="B22" s="1126"/>
      <c r="C22" s="1127"/>
      <c r="D22" s="1127"/>
      <c r="E22" s="1127"/>
      <c r="F22" s="1127"/>
      <c r="G22" s="1127"/>
      <c r="H22" s="1127"/>
      <c r="I22" s="1127"/>
      <c r="J22" s="1127"/>
      <c r="K22" s="1127"/>
      <c r="L22" s="1127"/>
      <c r="M22" s="1127"/>
      <c r="N22" s="1127"/>
      <c r="O22" s="1127"/>
      <c r="P22" s="1128"/>
      <c r="Q22" s="1171"/>
      <c r="R22" s="1172"/>
      <c r="S22" s="1172"/>
      <c r="T22" s="1172"/>
      <c r="U22" s="1172"/>
      <c r="V22" s="1172"/>
      <c r="W22" s="1172"/>
      <c r="X22" s="1172"/>
      <c r="Y22" s="1172"/>
      <c r="Z22" s="1172"/>
      <c r="AA22" s="1172"/>
      <c r="AB22" s="1172"/>
      <c r="AC22" s="1172"/>
      <c r="AD22" s="1172"/>
      <c r="AE22" s="1173"/>
      <c r="AF22" s="1108"/>
      <c r="AG22" s="1109"/>
      <c r="AH22" s="1109"/>
      <c r="AI22" s="1109"/>
      <c r="AJ22" s="1110"/>
      <c r="AK22" s="1167"/>
      <c r="AL22" s="1168"/>
      <c r="AM22" s="1168"/>
      <c r="AN22" s="1168"/>
      <c r="AO22" s="1168"/>
      <c r="AP22" s="1168"/>
      <c r="AQ22" s="1168"/>
      <c r="AR22" s="1168"/>
      <c r="AS22" s="1168"/>
      <c r="AT22" s="1168"/>
      <c r="AU22" s="1169"/>
      <c r="AV22" s="1169"/>
      <c r="AW22" s="1169"/>
      <c r="AX22" s="1169"/>
      <c r="AY22" s="1170"/>
      <c r="AZ22" s="1124" t="s">
        <v>
389</v>
      </c>
      <c r="BA22" s="1124"/>
      <c r="BB22" s="1124"/>
      <c r="BC22" s="1124"/>
      <c r="BD22" s="1125"/>
      <c r="BE22" s="253"/>
      <c r="BF22" s="253"/>
      <c r="BG22" s="253"/>
      <c r="BH22" s="253"/>
      <c r="BI22" s="253"/>
      <c r="BJ22" s="253"/>
      <c r="BK22" s="253"/>
      <c r="BL22" s="253"/>
      <c r="BM22" s="253"/>
      <c r="BN22" s="253"/>
      <c r="BO22" s="253"/>
      <c r="BP22" s="253"/>
      <c r="BQ22" s="262">
        <v>
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
390</v>
      </c>
      <c r="B23" s="1033" t="s">
        <v>
391</v>
      </c>
      <c r="C23" s="1034"/>
      <c r="D23" s="1034"/>
      <c r="E23" s="1034"/>
      <c r="F23" s="1034"/>
      <c r="G23" s="1034"/>
      <c r="H23" s="1034"/>
      <c r="I23" s="1034"/>
      <c r="J23" s="1034"/>
      <c r="K23" s="1034"/>
      <c r="L23" s="1034"/>
      <c r="M23" s="1034"/>
      <c r="N23" s="1034"/>
      <c r="O23" s="1034"/>
      <c r="P23" s="1035"/>
      <c r="Q23" s="1158">
        <v>
29697</v>
      </c>
      <c r="R23" s="1159"/>
      <c r="S23" s="1159"/>
      <c r="T23" s="1159"/>
      <c r="U23" s="1159"/>
      <c r="V23" s="1159">
        <v>
28543</v>
      </c>
      <c r="W23" s="1159"/>
      <c r="X23" s="1159"/>
      <c r="Y23" s="1159"/>
      <c r="Z23" s="1159"/>
      <c r="AA23" s="1159">
        <v>
1154</v>
      </c>
      <c r="AB23" s="1159"/>
      <c r="AC23" s="1159"/>
      <c r="AD23" s="1159"/>
      <c r="AE23" s="1160"/>
      <c r="AF23" s="1161">
        <v>
1043</v>
      </c>
      <c r="AG23" s="1159"/>
      <c r="AH23" s="1159"/>
      <c r="AI23" s="1159"/>
      <c r="AJ23" s="1162"/>
      <c r="AK23" s="1163"/>
      <c r="AL23" s="1164"/>
      <c r="AM23" s="1164"/>
      <c r="AN23" s="1164"/>
      <c r="AO23" s="1164"/>
      <c r="AP23" s="1159">
        <v>
19503</v>
      </c>
      <c r="AQ23" s="1159"/>
      <c r="AR23" s="1159"/>
      <c r="AS23" s="1159"/>
      <c r="AT23" s="1159"/>
      <c r="AU23" s="1165" t="s">
        <v>
578</v>
      </c>
      <c r="AV23" s="1165"/>
      <c r="AW23" s="1165"/>
      <c r="AX23" s="1165"/>
      <c r="AY23" s="1166"/>
      <c r="AZ23" s="1155" t="s">
        <v>
392</v>
      </c>
      <c r="BA23" s="1156"/>
      <c r="BB23" s="1156"/>
      <c r="BC23" s="1156"/>
      <c r="BD23" s="1157"/>
      <c r="BE23" s="253"/>
      <c r="BF23" s="253"/>
      <c r="BG23" s="253"/>
      <c r="BH23" s="253"/>
      <c r="BI23" s="253"/>
      <c r="BJ23" s="253"/>
      <c r="BK23" s="253"/>
      <c r="BL23" s="253"/>
      <c r="BM23" s="253"/>
      <c r="BN23" s="253"/>
      <c r="BO23" s="253"/>
      <c r="BP23" s="253"/>
      <c r="BQ23" s="262">
        <v>
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4" t="s">
        <v>
393</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
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3" t="s">
        <v>
394</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
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
371</v>
      </c>
      <c r="B26" s="1085"/>
      <c r="C26" s="1085"/>
      <c r="D26" s="1085"/>
      <c r="E26" s="1085"/>
      <c r="F26" s="1085"/>
      <c r="G26" s="1085"/>
      <c r="H26" s="1085"/>
      <c r="I26" s="1085"/>
      <c r="J26" s="1085"/>
      <c r="K26" s="1085"/>
      <c r="L26" s="1085"/>
      <c r="M26" s="1085"/>
      <c r="N26" s="1085"/>
      <c r="O26" s="1085"/>
      <c r="P26" s="1086"/>
      <c r="Q26" s="1090" t="s">
        <v>
395</v>
      </c>
      <c r="R26" s="1091"/>
      <c r="S26" s="1091"/>
      <c r="T26" s="1091"/>
      <c r="U26" s="1092"/>
      <c r="V26" s="1090" t="s">
        <v>
396</v>
      </c>
      <c r="W26" s="1091"/>
      <c r="X26" s="1091"/>
      <c r="Y26" s="1091"/>
      <c r="Z26" s="1092"/>
      <c r="AA26" s="1090" t="s">
        <v>
397</v>
      </c>
      <c r="AB26" s="1091"/>
      <c r="AC26" s="1091"/>
      <c r="AD26" s="1091"/>
      <c r="AE26" s="1091"/>
      <c r="AF26" s="1149" t="s">
        <v>
398</v>
      </c>
      <c r="AG26" s="1097"/>
      <c r="AH26" s="1097"/>
      <c r="AI26" s="1097"/>
      <c r="AJ26" s="1150"/>
      <c r="AK26" s="1091" t="s">
        <v>
399</v>
      </c>
      <c r="AL26" s="1091"/>
      <c r="AM26" s="1091"/>
      <c r="AN26" s="1091"/>
      <c r="AO26" s="1092"/>
      <c r="AP26" s="1090" t="s">
        <v>
400</v>
      </c>
      <c r="AQ26" s="1091"/>
      <c r="AR26" s="1091"/>
      <c r="AS26" s="1091"/>
      <c r="AT26" s="1092"/>
      <c r="AU26" s="1090" t="s">
        <v>
401</v>
      </c>
      <c r="AV26" s="1091"/>
      <c r="AW26" s="1091"/>
      <c r="AX26" s="1091"/>
      <c r="AY26" s="1092"/>
      <c r="AZ26" s="1090" t="s">
        <v>
402</v>
      </c>
      <c r="BA26" s="1091"/>
      <c r="BB26" s="1091"/>
      <c r="BC26" s="1091"/>
      <c r="BD26" s="1092"/>
      <c r="BE26" s="1090" t="s">
        <v>
378</v>
      </c>
      <c r="BF26" s="1091"/>
      <c r="BG26" s="1091"/>
      <c r="BH26" s="1091"/>
      <c r="BI26" s="1106"/>
      <c r="BJ26" s="252"/>
      <c r="BK26" s="252"/>
      <c r="BL26" s="252"/>
      <c r="BM26" s="252"/>
      <c r="BN26" s="252"/>
      <c r="BO26" s="265"/>
      <c r="BP26" s="265"/>
      <c r="BQ26" s="262">
        <v>
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1"/>
      <c r="AG27" s="1100"/>
      <c r="AH27" s="1100"/>
      <c r="AI27" s="1100"/>
      <c r="AJ27" s="1152"/>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
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
1</v>
      </c>
      <c r="B28" s="1140" t="s">
        <v>
403</v>
      </c>
      <c r="C28" s="1141"/>
      <c r="D28" s="1141"/>
      <c r="E28" s="1141"/>
      <c r="F28" s="1141"/>
      <c r="G28" s="1141"/>
      <c r="H28" s="1141"/>
      <c r="I28" s="1141"/>
      <c r="J28" s="1141"/>
      <c r="K28" s="1141"/>
      <c r="L28" s="1141"/>
      <c r="M28" s="1141"/>
      <c r="N28" s="1141"/>
      <c r="O28" s="1141"/>
      <c r="P28" s="1142"/>
      <c r="Q28" s="1143">
        <v>
8184</v>
      </c>
      <c r="R28" s="1144"/>
      <c r="S28" s="1144"/>
      <c r="T28" s="1144"/>
      <c r="U28" s="1144"/>
      <c r="V28" s="1144">
        <v>
8185</v>
      </c>
      <c r="W28" s="1144"/>
      <c r="X28" s="1144"/>
      <c r="Y28" s="1144"/>
      <c r="Z28" s="1144"/>
      <c r="AA28" s="1144">
        <v>
79</v>
      </c>
      <c r="AB28" s="1144"/>
      <c r="AC28" s="1144"/>
      <c r="AD28" s="1144"/>
      <c r="AE28" s="1145"/>
      <c r="AF28" s="1146">
        <v>
79</v>
      </c>
      <c r="AG28" s="1144"/>
      <c r="AH28" s="1144"/>
      <c r="AI28" s="1144"/>
      <c r="AJ28" s="1147"/>
      <c r="AK28" s="1148">
        <v>
952</v>
      </c>
      <c r="AL28" s="1137"/>
      <c r="AM28" s="1137"/>
      <c r="AN28" s="1137"/>
      <c r="AO28" s="1137"/>
      <c r="AP28" s="1137" t="s">
        <v>
578</v>
      </c>
      <c r="AQ28" s="1137"/>
      <c r="AR28" s="1137"/>
      <c r="AS28" s="1137"/>
      <c r="AT28" s="1137"/>
      <c r="AU28" s="1137" t="s">
        <v>
578</v>
      </c>
      <c r="AV28" s="1137"/>
      <c r="AW28" s="1137"/>
      <c r="AX28" s="1137"/>
      <c r="AY28" s="1137"/>
      <c r="AZ28" s="1137" t="s">
        <v>
578</v>
      </c>
      <c r="BA28" s="1137"/>
      <c r="BB28" s="1137"/>
      <c r="BC28" s="1137"/>
      <c r="BD28" s="1137"/>
      <c r="BE28" s="1138" t="s">
        <v>
578</v>
      </c>
      <c r="BF28" s="1075"/>
      <c r="BG28" s="1075"/>
      <c r="BH28" s="1075"/>
      <c r="BI28" s="1139"/>
      <c r="BJ28" s="252"/>
      <c r="BK28" s="252"/>
      <c r="BL28" s="252"/>
      <c r="BM28" s="252"/>
      <c r="BN28" s="252"/>
      <c r="BO28" s="265"/>
      <c r="BP28" s="265"/>
      <c r="BQ28" s="262">
        <v>
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
2</v>
      </c>
      <c r="B29" s="1126" t="s">
        <v>
404</v>
      </c>
      <c r="C29" s="1127"/>
      <c r="D29" s="1127"/>
      <c r="E29" s="1127"/>
      <c r="F29" s="1127"/>
      <c r="G29" s="1127"/>
      <c r="H29" s="1127"/>
      <c r="I29" s="1127"/>
      <c r="J29" s="1127"/>
      <c r="K29" s="1127"/>
      <c r="L29" s="1127"/>
      <c r="M29" s="1127"/>
      <c r="N29" s="1127"/>
      <c r="O29" s="1127"/>
      <c r="P29" s="1128"/>
      <c r="Q29" s="1132">
        <v>
1986</v>
      </c>
      <c r="R29" s="1133"/>
      <c r="S29" s="1133"/>
      <c r="T29" s="1133"/>
      <c r="U29" s="1133"/>
      <c r="V29" s="1133">
        <v>
1984</v>
      </c>
      <c r="W29" s="1133"/>
      <c r="X29" s="1133"/>
      <c r="Y29" s="1133"/>
      <c r="Z29" s="1133"/>
      <c r="AA29" s="1133">
        <v>
2</v>
      </c>
      <c r="AB29" s="1133"/>
      <c r="AC29" s="1133"/>
      <c r="AD29" s="1133"/>
      <c r="AE29" s="1134"/>
      <c r="AF29" s="1108">
        <v>
2</v>
      </c>
      <c r="AG29" s="1109"/>
      <c r="AH29" s="1109"/>
      <c r="AI29" s="1109"/>
      <c r="AJ29" s="1110"/>
      <c r="AK29" s="1069">
        <v>
917</v>
      </c>
      <c r="AL29" s="1060"/>
      <c r="AM29" s="1060"/>
      <c r="AN29" s="1060"/>
      <c r="AO29" s="1060"/>
      <c r="AP29" s="1060" t="s">
        <v>
578</v>
      </c>
      <c r="AQ29" s="1060"/>
      <c r="AR29" s="1060"/>
      <c r="AS29" s="1060"/>
      <c r="AT29" s="1060"/>
      <c r="AU29" s="1060" t="s">
        <v>
578</v>
      </c>
      <c r="AV29" s="1060"/>
      <c r="AW29" s="1060"/>
      <c r="AX29" s="1060"/>
      <c r="AY29" s="1060"/>
      <c r="AZ29" s="1060" t="s">
        <v>
578</v>
      </c>
      <c r="BA29" s="1060"/>
      <c r="BB29" s="1060"/>
      <c r="BC29" s="1060"/>
      <c r="BD29" s="1060"/>
      <c r="BE29" s="1135" t="s">
        <v>
578</v>
      </c>
      <c r="BF29" s="1064"/>
      <c r="BG29" s="1064"/>
      <c r="BH29" s="1064"/>
      <c r="BI29" s="1136"/>
      <c r="BJ29" s="252"/>
      <c r="BK29" s="252"/>
      <c r="BL29" s="252"/>
      <c r="BM29" s="252"/>
      <c r="BN29" s="252"/>
      <c r="BO29" s="265"/>
      <c r="BP29" s="265"/>
      <c r="BQ29" s="262">
        <v>
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
3</v>
      </c>
      <c r="B30" s="1126" t="s">
        <v>
405</v>
      </c>
      <c r="C30" s="1127"/>
      <c r="D30" s="1127"/>
      <c r="E30" s="1127"/>
      <c r="F30" s="1127"/>
      <c r="G30" s="1127"/>
      <c r="H30" s="1127"/>
      <c r="I30" s="1127"/>
      <c r="J30" s="1127"/>
      <c r="K30" s="1127"/>
      <c r="L30" s="1127"/>
      <c r="M30" s="1127"/>
      <c r="N30" s="1127"/>
      <c r="O30" s="1127"/>
      <c r="P30" s="1128"/>
      <c r="Q30" s="1132">
        <v>
6378</v>
      </c>
      <c r="R30" s="1133"/>
      <c r="S30" s="1133"/>
      <c r="T30" s="1133"/>
      <c r="U30" s="1133"/>
      <c r="V30" s="1133">
        <v>
6221</v>
      </c>
      <c r="W30" s="1133"/>
      <c r="X30" s="1133"/>
      <c r="Y30" s="1133"/>
      <c r="Z30" s="1133"/>
      <c r="AA30" s="1133">
        <v>
157</v>
      </c>
      <c r="AB30" s="1133"/>
      <c r="AC30" s="1133"/>
      <c r="AD30" s="1133"/>
      <c r="AE30" s="1134"/>
      <c r="AF30" s="1108">
        <v>
157</v>
      </c>
      <c r="AG30" s="1109"/>
      <c r="AH30" s="1109"/>
      <c r="AI30" s="1109"/>
      <c r="AJ30" s="1110"/>
      <c r="AK30" s="1069">
        <v>
861</v>
      </c>
      <c r="AL30" s="1060"/>
      <c r="AM30" s="1060"/>
      <c r="AN30" s="1060"/>
      <c r="AO30" s="1060"/>
      <c r="AP30" s="1060" t="s">
        <v>
579</v>
      </c>
      <c r="AQ30" s="1060"/>
      <c r="AR30" s="1060"/>
      <c r="AS30" s="1060"/>
      <c r="AT30" s="1060"/>
      <c r="AU30" s="1060" t="s">
        <v>
579</v>
      </c>
      <c r="AV30" s="1060"/>
      <c r="AW30" s="1060"/>
      <c r="AX30" s="1060"/>
      <c r="AY30" s="1060"/>
      <c r="AZ30" s="1060" t="s">
        <v>
579</v>
      </c>
      <c r="BA30" s="1060"/>
      <c r="BB30" s="1060"/>
      <c r="BC30" s="1060"/>
      <c r="BD30" s="1060"/>
      <c r="BE30" s="1135" t="s">
        <v>
578</v>
      </c>
      <c r="BF30" s="1064"/>
      <c r="BG30" s="1064"/>
      <c r="BH30" s="1064"/>
      <c r="BI30" s="1136"/>
      <c r="BJ30" s="252"/>
      <c r="BK30" s="252"/>
      <c r="BL30" s="252"/>
      <c r="BM30" s="252"/>
      <c r="BN30" s="252"/>
      <c r="BO30" s="265"/>
      <c r="BP30" s="265"/>
      <c r="BQ30" s="262">
        <v>
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
4</v>
      </c>
      <c r="B31" s="1126" t="s">
        <v>
406</v>
      </c>
      <c r="C31" s="1127"/>
      <c r="D31" s="1127"/>
      <c r="E31" s="1127"/>
      <c r="F31" s="1127"/>
      <c r="G31" s="1127"/>
      <c r="H31" s="1127"/>
      <c r="I31" s="1127"/>
      <c r="J31" s="1127"/>
      <c r="K31" s="1127"/>
      <c r="L31" s="1127"/>
      <c r="M31" s="1127"/>
      <c r="N31" s="1127"/>
      <c r="O31" s="1127"/>
      <c r="P31" s="1128"/>
      <c r="Q31" s="1132">
        <v>
23</v>
      </c>
      <c r="R31" s="1133"/>
      <c r="S31" s="1133"/>
      <c r="T31" s="1133"/>
      <c r="U31" s="1133"/>
      <c r="V31" s="1133">
        <v>
23</v>
      </c>
      <c r="W31" s="1133"/>
      <c r="X31" s="1133"/>
      <c r="Y31" s="1133"/>
      <c r="Z31" s="1133"/>
      <c r="AA31" s="1133" t="s">
        <v>
578</v>
      </c>
      <c r="AB31" s="1133"/>
      <c r="AC31" s="1133"/>
      <c r="AD31" s="1133"/>
      <c r="AE31" s="1134"/>
      <c r="AF31" s="1108" t="s">
        <v>
392</v>
      </c>
      <c r="AG31" s="1109"/>
      <c r="AH31" s="1109"/>
      <c r="AI31" s="1109"/>
      <c r="AJ31" s="1110"/>
      <c r="AK31" s="1069" t="s">
        <v>
578</v>
      </c>
      <c r="AL31" s="1060"/>
      <c r="AM31" s="1060"/>
      <c r="AN31" s="1060"/>
      <c r="AO31" s="1060"/>
      <c r="AP31" s="1060" t="s">
        <v>
578</v>
      </c>
      <c r="AQ31" s="1060"/>
      <c r="AR31" s="1060"/>
      <c r="AS31" s="1060"/>
      <c r="AT31" s="1060"/>
      <c r="AU31" s="1060" t="s">
        <v>
578</v>
      </c>
      <c r="AV31" s="1060"/>
      <c r="AW31" s="1060"/>
      <c r="AX31" s="1060"/>
      <c r="AY31" s="1060"/>
      <c r="AZ31" s="1060" t="s">
        <v>
578</v>
      </c>
      <c r="BA31" s="1060"/>
      <c r="BB31" s="1060"/>
      <c r="BC31" s="1060"/>
      <c r="BD31" s="1060"/>
      <c r="BE31" s="1135" t="s">
        <v>
578</v>
      </c>
      <c r="BF31" s="1064"/>
      <c r="BG31" s="1064"/>
      <c r="BH31" s="1064"/>
      <c r="BI31" s="1136"/>
      <c r="BJ31" s="252"/>
      <c r="BK31" s="252"/>
      <c r="BL31" s="252"/>
      <c r="BM31" s="252"/>
      <c r="BN31" s="252"/>
      <c r="BO31" s="265"/>
      <c r="BP31" s="265"/>
      <c r="BQ31" s="262">
        <v>
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
5</v>
      </c>
      <c r="B32" s="1126" t="s">
        <v>
407</v>
      </c>
      <c r="C32" s="1127"/>
      <c r="D32" s="1127"/>
      <c r="E32" s="1127"/>
      <c r="F32" s="1127"/>
      <c r="G32" s="1127"/>
      <c r="H32" s="1127"/>
      <c r="I32" s="1127"/>
      <c r="J32" s="1127"/>
      <c r="K32" s="1127"/>
      <c r="L32" s="1127"/>
      <c r="M32" s="1127"/>
      <c r="N32" s="1127"/>
      <c r="O32" s="1127"/>
      <c r="P32" s="1128"/>
      <c r="Q32" s="1132">
        <v>
1841</v>
      </c>
      <c r="R32" s="1133"/>
      <c r="S32" s="1133"/>
      <c r="T32" s="1133"/>
      <c r="U32" s="1133"/>
      <c r="V32" s="1133">
        <v>
1643</v>
      </c>
      <c r="W32" s="1133"/>
      <c r="X32" s="1133"/>
      <c r="Y32" s="1133"/>
      <c r="Z32" s="1133"/>
      <c r="AA32" s="1133">
        <v>
198</v>
      </c>
      <c r="AB32" s="1133"/>
      <c r="AC32" s="1133"/>
      <c r="AD32" s="1133"/>
      <c r="AE32" s="1134"/>
      <c r="AF32" s="1108">
        <v>
198</v>
      </c>
      <c r="AG32" s="1109"/>
      <c r="AH32" s="1109"/>
      <c r="AI32" s="1109"/>
      <c r="AJ32" s="1110"/>
      <c r="AK32" s="1069">
        <v>
441</v>
      </c>
      <c r="AL32" s="1060"/>
      <c r="AM32" s="1060"/>
      <c r="AN32" s="1060"/>
      <c r="AO32" s="1060"/>
      <c r="AP32" s="1060">
        <v>
3939</v>
      </c>
      <c r="AQ32" s="1060"/>
      <c r="AR32" s="1060"/>
      <c r="AS32" s="1060"/>
      <c r="AT32" s="1060"/>
      <c r="AU32" s="1060">
        <v>
3210</v>
      </c>
      <c r="AV32" s="1060"/>
      <c r="AW32" s="1060"/>
      <c r="AX32" s="1060"/>
      <c r="AY32" s="1060"/>
      <c r="AZ32" s="1131" t="s">
        <v>
578</v>
      </c>
      <c r="BA32" s="1131"/>
      <c r="BB32" s="1131"/>
      <c r="BC32" s="1131"/>
      <c r="BD32" s="1131"/>
      <c r="BE32" s="1121" t="s">
        <v>
408</v>
      </c>
      <c r="BF32" s="1121"/>
      <c r="BG32" s="1121"/>
      <c r="BH32" s="1121"/>
      <c r="BI32" s="1122"/>
      <c r="BJ32" s="252"/>
      <c r="BK32" s="252"/>
      <c r="BL32" s="252"/>
      <c r="BM32" s="252"/>
      <c r="BN32" s="252"/>
      <c r="BO32" s="265"/>
      <c r="BP32" s="265"/>
      <c r="BQ32" s="262">
        <v>
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
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
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
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
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
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
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
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
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
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
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
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
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
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
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
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
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
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
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
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
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
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
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
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
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
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
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
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
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
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
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
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
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
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
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
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
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
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
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
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
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
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
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
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
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
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
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
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
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
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
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
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
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
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
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
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
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
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
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
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
409</v>
      </c>
      <c r="BK62" s="1124"/>
      <c r="BL62" s="1124"/>
      <c r="BM62" s="1124"/>
      <c r="BN62" s="1125"/>
      <c r="BO62" s="265"/>
      <c r="BP62" s="265"/>
      <c r="BQ62" s="262">
        <v>
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
390</v>
      </c>
      <c r="B63" s="1033" t="s">
        <v>
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
437</v>
      </c>
      <c r="AG63" s="1048"/>
      <c r="AH63" s="1048"/>
      <c r="AI63" s="1048"/>
      <c r="AJ63" s="1119"/>
      <c r="AK63" s="1120"/>
      <c r="AL63" s="1052"/>
      <c r="AM63" s="1052"/>
      <c r="AN63" s="1052"/>
      <c r="AO63" s="1052"/>
      <c r="AP63" s="1048">
        <v>
3939</v>
      </c>
      <c r="AQ63" s="1048"/>
      <c r="AR63" s="1048"/>
      <c r="AS63" s="1048"/>
      <c r="AT63" s="1048"/>
      <c r="AU63" s="1048">
        <v>
3210</v>
      </c>
      <c r="AV63" s="1048"/>
      <c r="AW63" s="1048"/>
      <c r="AX63" s="1048"/>
      <c r="AY63" s="1048"/>
      <c r="AZ63" s="1114"/>
      <c r="BA63" s="1114"/>
      <c r="BB63" s="1114"/>
      <c r="BC63" s="1114"/>
      <c r="BD63" s="1114"/>
      <c r="BE63" s="1049"/>
      <c r="BF63" s="1049"/>
      <c r="BG63" s="1049"/>
      <c r="BH63" s="1049"/>
      <c r="BI63" s="1050"/>
      <c r="BJ63" s="1115" t="s">
        <v>
392</v>
      </c>
      <c r="BK63" s="1040"/>
      <c r="BL63" s="1040"/>
      <c r="BM63" s="1040"/>
      <c r="BN63" s="1116"/>
      <c r="BO63" s="265"/>
      <c r="BP63" s="265"/>
      <c r="BQ63" s="262">
        <v>
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
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
412</v>
      </c>
      <c r="B66" s="1085"/>
      <c r="C66" s="1085"/>
      <c r="D66" s="1085"/>
      <c r="E66" s="1085"/>
      <c r="F66" s="1085"/>
      <c r="G66" s="1085"/>
      <c r="H66" s="1085"/>
      <c r="I66" s="1085"/>
      <c r="J66" s="1085"/>
      <c r="K66" s="1085"/>
      <c r="L66" s="1085"/>
      <c r="M66" s="1085"/>
      <c r="N66" s="1085"/>
      <c r="O66" s="1085"/>
      <c r="P66" s="1086"/>
      <c r="Q66" s="1090" t="s">
        <v>
413</v>
      </c>
      <c r="R66" s="1091"/>
      <c r="S66" s="1091"/>
      <c r="T66" s="1091"/>
      <c r="U66" s="1092"/>
      <c r="V66" s="1090" t="s">
        <v>
414</v>
      </c>
      <c r="W66" s="1091"/>
      <c r="X66" s="1091"/>
      <c r="Y66" s="1091"/>
      <c r="Z66" s="1092"/>
      <c r="AA66" s="1090" t="s">
        <v>
397</v>
      </c>
      <c r="AB66" s="1091"/>
      <c r="AC66" s="1091"/>
      <c r="AD66" s="1091"/>
      <c r="AE66" s="1092"/>
      <c r="AF66" s="1096" t="s">
        <v>
398</v>
      </c>
      <c r="AG66" s="1097"/>
      <c r="AH66" s="1097"/>
      <c r="AI66" s="1097"/>
      <c r="AJ66" s="1098"/>
      <c r="AK66" s="1090" t="s">
        <v>
399</v>
      </c>
      <c r="AL66" s="1085"/>
      <c r="AM66" s="1085"/>
      <c r="AN66" s="1085"/>
      <c r="AO66" s="1086"/>
      <c r="AP66" s="1090" t="s">
        <v>
415</v>
      </c>
      <c r="AQ66" s="1091"/>
      <c r="AR66" s="1091"/>
      <c r="AS66" s="1091"/>
      <c r="AT66" s="1092"/>
      <c r="AU66" s="1090" t="s">
        <v>
416</v>
      </c>
      <c r="AV66" s="1091"/>
      <c r="AW66" s="1091"/>
      <c r="AX66" s="1091"/>
      <c r="AY66" s="1092"/>
      <c r="AZ66" s="1090" t="s">
        <v>
378</v>
      </c>
      <c r="BA66" s="1091"/>
      <c r="BB66" s="1091"/>
      <c r="BC66" s="1091"/>
      <c r="BD66" s="1106"/>
      <c r="BE66" s="265"/>
      <c r="BF66" s="265"/>
      <c r="BG66" s="265"/>
      <c r="BH66" s="265"/>
      <c r="BI66" s="265"/>
      <c r="BJ66" s="265"/>
      <c r="BK66" s="265"/>
      <c r="BL66" s="265"/>
      <c r="BM66" s="265"/>
      <c r="BN66" s="265"/>
      <c r="BO66" s="265"/>
      <c r="BP66" s="265"/>
      <c r="BQ66" s="262">
        <v>
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
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
1</v>
      </c>
      <c r="B68" s="1074" t="s">
        <v>
570</v>
      </c>
      <c r="C68" s="1075"/>
      <c r="D68" s="1075"/>
      <c r="E68" s="1075"/>
      <c r="F68" s="1075"/>
      <c r="G68" s="1075"/>
      <c r="H68" s="1075"/>
      <c r="I68" s="1075"/>
      <c r="J68" s="1075"/>
      <c r="K68" s="1075"/>
      <c r="L68" s="1075"/>
      <c r="M68" s="1075"/>
      <c r="N68" s="1075"/>
      <c r="O68" s="1075"/>
      <c r="P68" s="1076"/>
      <c r="Q68" s="1077">
        <v>
10980</v>
      </c>
      <c r="R68" s="1071"/>
      <c r="S68" s="1071"/>
      <c r="T68" s="1071"/>
      <c r="U68" s="1071"/>
      <c r="V68" s="1071">
        <v>
10267</v>
      </c>
      <c r="W68" s="1071"/>
      <c r="X68" s="1071"/>
      <c r="Y68" s="1071"/>
      <c r="Z68" s="1071"/>
      <c r="AA68" s="1071">
        <v>
713</v>
      </c>
      <c r="AB68" s="1071"/>
      <c r="AC68" s="1071"/>
      <c r="AD68" s="1071"/>
      <c r="AE68" s="1071"/>
      <c r="AF68" s="1071">
        <v>
713</v>
      </c>
      <c r="AG68" s="1071"/>
      <c r="AH68" s="1071"/>
      <c r="AI68" s="1071"/>
      <c r="AJ68" s="1071"/>
      <c r="AK68" s="1071" t="s">
        <v>
578</v>
      </c>
      <c r="AL68" s="1071"/>
      <c r="AM68" s="1071"/>
      <c r="AN68" s="1071"/>
      <c r="AO68" s="1071"/>
      <c r="AP68" s="1071">
        <v>
2124</v>
      </c>
      <c r="AQ68" s="1071"/>
      <c r="AR68" s="1071"/>
      <c r="AS68" s="1071"/>
      <c r="AT68" s="1071"/>
      <c r="AU68" s="1071">
        <v>
25</v>
      </c>
      <c r="AV68" s="1071"/>
      <c r="AW68" s="1071"/>
      <c r="AX68" s="1071"/>
      <c r="AY68" s="1071"/>
      <c r="AZ68" s="1072" t="s">
        <v>
578</v>
      </c>
      <c r="BA68" s="1072"/>
      <c r="BB68" s="1072"/>
      <c r="BC68" s="1072"/>
      <c r="BD68" s="1073"/>
      <c r="BE68" s="265"/>
      <c r="BF68" s="265"/>
      <c r="BG68" s="265"/>
      <c r="BH68" s="265"/>
      <c r="BI68" s="265"/>
      <c r="BJ68" s="265"/>
      <c r="BK68" s="265"/>
      <c r="BL68" s="265"/>
      <c r="BM68" s="265"/>
      <c r="BN68" s="265"/>
      <c r="BO68" s="265"/>
      <c r="BP68" s="265"/>
      <c r="BQ68" s="262">
        <v>
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
2</v>
      </c>
      <c r="B69" s="1063" t="s">
        <v>
571</v>
      </c>
      <c r="C69" s="1064"/>
      <c r="D69" s="1064"/>
      <c r="E69" s="1064"/>
      <c r="F69" s="1064"/>
      <c r="G69" s="1064"/>
      <c r="H69" s="1064"/>
      <c r="I69" s="1064"/>
      <c r="J69" s="1064"/>
      <c r="K69" s="1064"/>
      <c r="L69" s="1064"/>
      <c r="M69" s="1064"/>
      <c r="N69" s="1064"/>
      <c r="O69" s="1064"/>
      <c r="P69" s="1065"/>
      <c r="Q69" s="1066">
        <v>
4</v>
      </c>
      <c r="R69" s="1060"/>
      <c r="S69" s="1060"/>
      <c r="T69" s="1060"/>
      <c r="U69" s="1060"/>
      <c r="V69" s="1060">
        <v>
3</v>
      </c>
      <c r="W69" s="1060"/>
      <c r="X69" s="1060"/>
      <c r="Y69" s="1060"/>
      <c r="Z69" s="1060"/>
      <c r="AA69" s="1060">
        <v>
1</v>
      </c>
      <c r="AB69" s="1060"/>
      <c r="AC69" s="1060"/>
      <c r="AD69" s="1060"/>
      <c r="AE69" s="1060"/>
      <c r="AF69" s="1060">
        <v>
1</v>
      </c>
      <c r="AG69" s="1060"/>
      <c r="AH69" s="1060"/>
      <c r="AI69" s="1060"/>
      <c r="AJ69" s="1060"/>
      <c r="AK69" s="1060" t="s">
        <v>
578</v>
      </c>
      <c r="AL69" s="1060"/>
      <c r="AM69" s="1060"/>
      <c r="AN69" s="1060"/>
      <c r="AO69" s="1060"/>
      <c r="AP69" s="1060" t="s">
        <v>
578</v>
      </c>
      <c r="AQ69" s="1060"/>
      <c r="AR69" s="1060"/>
      <c r="AS69" s="1060"/>
      <c r="AT69" s="1060"/>
      <c r="AU69" s="1060" t="s">
        <v>
578</v>
      </c>
      <c r="AV69" s="1060"/>
      <c r="AW69" s="1060"/>
      <c r="AX69" s="1060"/>
      <c r="AY69" s="1060"/>
      <c r="AZ69" s="1061" t="s">
        <v>
578</v>
      </c>
      <c r="BA69" s="1061"/>
      <c r="BB69" s="1061"/>
      <c r="BC69" s="1061"/>
      <c r="BD69" s="1062"/>
      <c r="BE69" s="265"/>
      <c r="BF69" s="265"/>
      <c r="BG69" s="265"/>
      <c r="BH69" s="265"/>
      <c r="BI69" s="265"/>
      <c r="BJ69" s="265"/>
      <c r="BK69" s="265"/>
      <c r="BL69" s="265"/>
      <c r="BM69" s="265"/>
      <c r="BN69" s="265"/>
      <c r="BO69" s="265"/>
      <c r="BP69" s="265"/>
      <c r="BQ69" s="262">
        <v>
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
3</v>
      </c>
      <c r="B70" s="1063" t="s">
        <v>
572</v>
      </c>
      <c r="C70" s="1064"/>
      <c r="D70" s="1064"/>
      <c r="E70" s="1064"/>
      <c r="F70" s="1064"/>
      <c r="G70" s="1064"/>
      <c r="H70" s="1064"/>
      <c r="I70" s="1064"/>
      <c r="J70" s="1064"/>
      <c r="K70" s="1064"/>
      <c r="L70" s="1064"/>
      <c r="M70" s="1064"/>
      <c r="N70" s="1064"/>
      <c r="O70" s="1064"/>
      <c r="P70" s="1065"/>
      <c r="Q70" s="1066">
        <v>
859</v>
      </c>
      <c r="R70" s="1060"/>
      <c r="S70" s="1060"/>
      <c r="T70" s="1060"/>
      <c r="U70" s="1060"/>
      <c r="V70" s="1060">
        <v>
837</v>
      </c>
      <c r="W70" s="1060"/>
      <c r="X70" s="1060"/>
      <c r="Y70" s="1060"/>
      <c r="Z70" s="1060"/>
      <c r="AA70" s="1060">
        <v>
22</v>
      </c>
      <c r="AB70" s="1060"/>
      <c r="AC70" s="1060"/>
      <c r="AD70" s="1060"/>
      <c r="AE70" s="1060"/>
      <c r="AF70" s="1060">
        <v>
22</v>
      </c>
      <c r="AG70" s="1060"/>
      <c r="AH70" s="1060"/>
      <c r="AI70" s="1060"/>
      <c r="AJ70" s="1060"/>
      <c r="AK70" s="1060">
        <v>
23</v>
      </c>
      <c r="AL70" s="1060"/>
      <c r="AM70" s="1060"/>
      <c r="AN70" s="1060"/>
      <c r="AO70" s="1060"/>
      <c r="AP70" s="1060" t="s">
        <v>
578</v>
      </c>
      <c r="AQ70" s="1060"/>
      <c r="AR70" s="1060"/>
      <c r="AS70" s="1060"/>
      <c r="AT70" s="1060"/>
      <c r="AU70" s="1060" t="s">
        <v>
578</v>
      </c>
      <c r="AV70" s="1060"/>
      <c r="AW70" s="1060"/>
      <c r="AX70" s="1060"/>
      <c r="AY70" s="1060"/>
      <c r="AZ70" s="1061" t="s">
        <v>
578</v>
      </c>
      <c r="BA70" s="1061"/>
      <c r="BB70" s="1061"/>
      <c r="BC70" s="1061"/>
      <c r="BD70" s="1062"/>
      <c r="BE70" s="265"/>
      <c r="BF70" s="265"/>
      <c r="BG70" s="265"/>
      <c r="BH70" s="265"/>
      <c r="BI70" s="265"/>
      <c r="BJ70" s="265"/>
      <c r="BK70" s="265"/>
      <c r="BL70" s="265"/>
      <c r="BM70" s="265"/>
      <c r="BN70" s="265"/>
      <c r="BO70" s="265"/>
      <c r="BP70" s="265"/>
      <c r="BQ70" s="262">
        <v>
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
4</v>
      </c>
      <c r="B71" s="1063" t="s">
        <v>
573</v>
      </c>
      <c r="C71" s="1064"/>
      <c r="D71" s="1064"/>
      <c r="E71" s="1064"/>
      <c r="F71" s="1064"/>
      <c r="G71" s="1064"/>
      <c r="H71" s="1064"/>
      <c r="I71" s="1064"/>
      <c r="J71" s="1064"/>
      <c r="K71" s="1064"/>
      <c r="L71" s="1064"/>
      <c r="M71" s="1064"/>
      <c r="N71" s="1064"/>
      <c r="O71" s="1064"/>
      <c r="P71" s="1065"/>
      <c r="Q71" s="1066">
        <v>
299</v>
      </c>
      <c r="R71" s="1060"/>
      <c r="S71" s="1060"/>
      <c r="T71" s="1060"/>
      <c r="U71" s="1060"/>
      <c r="V71" s="1060">
        <v>
244</v>
      </c>
      <c r="W71" s="1060"/>
      <c r="X71" s="1060"/>
      <c r="Y71" s="1060"/>
      <c r="Z71" s="1060"/>
      <c r="AA71" s="1060">
        <v>
55</v>
      </c>
      <c r="AB71" s="1060"/>
      <c r="AC71" s="1060"/>
      <c r="AD71" s="1060"/>
      <c r="AE71" s="1060"/>
      <c r="AF71" s="1060">
        <v>
55</v>
      </c>
      <c r="AG71" s="1060"/>
      <c r="AH71" s="1060"/>
      <c r="AI71" s="1060"/>
      <c r="AJ71" s="1060"/>
      <c r="AK71" s="1060" t="s">
        <v>
578</v>
      </c>
      <c r="AL71" s="1060"/>
      <c r="AM71" s="1060"/>
      <c r="AN71" s="1060"/>
      <c r="AO71" s="1060"/>
      <c r="AP71" s="1060" t="s">
        <v>
578</v>
      </c>
      <c r="AQ71" s="1060"/>
      <c r="AR71" s="1060"/>
      <c r="AS71" s="1060"/>
      <c r="AT71" s="1060"/>
      <c r="AU71" s="1060" t="s">
        <v>
578</v>
      </c>
      <c r="AV71" s="1060"/>
      <c r="AW71" s="1060"/>
      <c r="AX71" s="1060"/>
      <c r="AY71" s="1060"/>
      <c r="AZ71" s="1061" t="s">
        <v>
578</v>
      </c>
      <c r="BA71" s="1061"/>
      <c r="BB71" s="1061"/>
      <c r="BC71" s="1061"/>
      <c r="BD71" s="1062"/>
      <c r="BE71" s="265"/>
      <c r="BF71" s="265"/>
      <c r="BG71" s="265"/>
      <c r="BH71" s="265"/>
      <c r="BI71" s="265"/>
      <c r="BJ71" s="265"/>
      <c r="BK71" s="265"/>
      <c r="BL71" s="265"/>
      <c r="BM71" s="265"/>
      <c r="BN71" s="265"/>
      <c r="BO71" s="265"/>
      <c r="BP71" s="265"/>
      <c r="BQ71" s="262">
        <v>
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
5</v>
      </c>
      <c r="B72" s="1063" t="s">
        <v>
574</v>
      </c>
      <c r="C72" s="1064"/>
      <c r="D72" s="1064"/>
      <c r="E72" s="1064"/>
      <c r="F72" s="1064"/>
      <c r="G72" s="1064"/>
      <c r="H72" s="1064"/>
      <c r="I72" s="1064"/>
      <c r="J72" s="1064"/>
      <c r="K72" s="1064"/>
      <c r="L72" s="1064"/>
      <c r="M72" s="1064"/>
      <c r="N72" s="1064"/>
      <c r="O72" s="1064"/>
      <c r="P72" s="1065"/>
      <c r="Q72" s="1066">
        <v>
5713</v>
      </c>
      <c r="R72" s="1060"/>
      <c r="S72" s="1060"/>
      <c r="T72" s="1060"/>
      <c r="U72" s="1060"/>
      <c r="V72" s="1060">
        <v>
5295</v>
      </c>
      <c r="W72" s="1060"/>
      <c r="X72" s="1060"/>
      <c r="Y72" s="1060"/>
      <c r="Z72" s="1060"/>
      <c r="AA72" s="1060">
        <v>
418</v>
      </c>
      <c r="AB72" s="1060"/>
      <c r="AC72" s="1060"/>
      <c r="AD72" s="1060"/>
      <c r="AE72" s="1060"/>
      <c r="AF72" s="1060">
        <v>
418</v>
      </c>
      <c r="AG72" s="1060"/>
      <c r="AH72" s="1060"/>
      <c r="AI72" s="1060"/>
      <c r="AJ72" s="1060"/>
      <c r="AK72" s="1060">
        <v>
1100</v>
      </c>
      <c r="AL72" s="1060"/>
      <c r="AM72" s="1060"/>
      <c r="AN72" s="1060"/>
      <c r="AO72" s="1060"/>
      <c r="AP72" s="1060" t="s">
        <v>
578</v>
      </c>
      <c r="AQ72" s="1060"/>
      <c r="AR72" s="1060"/>
      <c r="AS72" s="1060"/>
      <c r="AT72" s="1060"/>
      <c r="AU72" s="1060" t="s">
        <v>
578</v>
      </c>
      <c r="AV72" s="1060"/>
      <c r="AW72" s="1060"/>
      <c r="AX72" s="1060"/>
      <c r="AY72" s="1060"/>
      <c r="AZ72" s="1061" t="s">
        <v>
578</v>
      </c>
      <c r="BA72" s="1061"/>
      <c r="BB72" s="1061"/>
      <c r="BC72" s="1061"/>
      <c r="BD72" s="1062"/>
      <c r="BE72" s="265"/>
      <c r="BF72" s="265"/>
      <c r="BG72" s="265"/>
      <c r="BH72" s="265"/>
      <c r="BI72" s="265"/>
      <c r="BJ72" s="265"/>
      <c r="BK72" s="265"/>
      <c r="BL72" s="265"/>
      <c r="BM72" s="265"/>
      <c r="BN72" s="265"/>
      <c r="BO72" s="265"/>
      <c r="BP72" s="265"/>
      <c r="BQ72" s="262">
        <v>
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
6</v>
      </c>
      <c r="B73" s="1063" t="s">
        <v>
575</v>
      </c>
      <c r="C73" s="1064"/>
      <c r="D73" s="1064"/>
      <c r="E73" s="1064"/>
      <c r="F73" s="1064"/>
      <c r="G73" s="1064"/>
      <c r="H73" s="1064"/>
      <c r="I73" s="1064"/>
      <c r="J73" s="1064"/>
      <c r="K73" s="1064"/>
      <c r="L73" s="1064"/>
      <c r="M73" s="1064"/>
      <c r="N73" s="1064"/>
      <c r="O73" s="1064"/>
      <c r="P73" s="1065"/>
      <c r="Q73" s="1066">
        <v>
6933</v>
      </c>
      <c r="R73" s="1060"/>
      <c r="S73" s="1060"/>
      <c r="T73" s="1060"/>
      <c r="U73" s="1060"/>
      <c r="V73" s="1060">
        <v>
6850</v>
      </c>
      <c r="W73" s="1060"/>
      <c r="X73" s="1060"/>
      <c r="Y73" s="1060"/>
      <c r="Z73" s="1060"/>
      <c r="AA73" s="1060">
        <v>
82</v>
      </c>
      <c r="AB73" s="1060"/>
      <c r="AC73" s="1060"/>
      <c r="AD73" s="1060"/>
      <c r="AE73" s="1060"/>
      <c r="AF73" s="1060">
        <v>
82</v>
      </c>
      <c r="AG73" s="1060"/>
      <c r="AH73" s="1060"/>
      <c r="AI73" s="1060"/>
      <c r="AJ73" s="1060"/>
      <c r="AK73" s="1060">
        <v>
2485</v>
      </c>
      <c r="AL73" s="1060"/>
      <c r="AM73" s="1060"/>
      <c r="AN73" s="1060"/>
      <c r="AO73" s="1060"/>
      <c r="AP73" s="1060" t="s">
        <v>
579</v>
      </c>
      <c r="AQ73" s="1060"/>
      <c r="AR73" s="1060"/>
      <c r="AS73" s="1060"/>
      <c r="AT73" s="1060"/>
      <c r="AU73" s="1060" t="s">
        <v>
578</v>
      </c>
      <c r="AV73" s="1060"/>
      <c r="AW73" s="1060"/>
      <c r="AX73" s="1060"/>
      <c r="AY73" s="1060"/>
      <c r="AZ73" s="1061" t="s">
        <v>
578</v>
      </c>
      <c r="BA73" s="1061"/>
      <c r="BB73" s="1061"/>
      <c r="BC73" s="1061"/>
      <c r="BD73" s="1062"/>
      <c r="BE73" s="265"/>
      <c r="BF73" s="265"/>
      <c r="BG73" s="265"/>
      <c r="BH73" s="265"/>
      <c r="BI73" s="265"/>
      <c r="BJ73" s="265"/>
      <c r="BK73" s="265"/>
      <c r="BL73" s="265"/>
      <c r="BM73" s="265"/>
      <c r="BN73" s="265"/>
      <c r="BO73" s="265"/>
      <c r="BP73" s="265"/>
      <c r="BQ73" s="262">
        <v>
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
7</v>
      </c>
      <c r="B74" s="1063" t="s">
        <v>
576</v>
      </c>
      <c r="C74" s="1064"/>
      <c r="D74" s="1064"/>
      <c r="E74" s="1064"/>
      <c r="F74" s="1064"/>
      <c r="G74" s="1064"/>
      <c r="H74" s="1064"/>
      <c r="I74" s="1064"/>
      <c r="J74" s="1064"/>
      <c r="K74" s="1064"/>
      <c r="L74" s="1064"/>
      <c r="M74" s="1064"/>
      <c r="N74" s="1064"/>
      <c r="O74" s="1064"/>
      <c r="P74" s="1065"/>
      <c r="Q74" s="1066">
        <v>
1385861</v>
      </c>
      <c r="R74" s="1060"/>
      <c r="S74" s="1060"/>
      <c r="T74" s="1060"/>
      <c r="U74" s="1060"/>
      <c r="V74" s="1060">
        <v>
1346246</v>
      </c>
      <c r="W74" s="1060"/>
      <c r="X74" s="1060"/>
      <c r="Y74" s="1060"/>
      <c r="Z74" s="1060"/>
      <c r="AA74" s="1060">
        <v>
39615</v>
      </c>
      <c r="AB74" s="1060"/>
      <c r="AC74" s="1060"/>
      <c r="AD74" s="1060"/>
      <c r="AE74" s="1060"/>
      <c r="AF74" s="1060">
        <v>
39615</v>
      </c>
      <c r="AG74" s="1060"/>
      <c r="AH74" s="1060"/>
      <c r="AI74" s="1060"/>
      <c r="AJ74" s="1060"/>
      <c r="AK74" s="1060">
        <v>
13582</v>
      </c>
      <c r="AL74" s="1060"/>
      <c r="AM74" s="1060"/>
      <c r="AN74" s="1060"/>
      <c r="AO74" s="1060"/>
      <c r="AP74" s="1060" t="s">
        <v>
578</v>
      </c>
      <c r="AQ74" s="1060"/>
      <c r="AR74" s="1060"/>
      <c r="AS74" s="1060"/>
      <c r="AT74" s="1060"/>
      <c r="AU74" s="1060" t="s">
        <v>
578</v>
      </c>
      <c r="AV74" s="1060"/>
      <c r="AW74" s="1060"/>
      <c r="AX74" s="1060"/>
      <c r="AY74" s="1060"/>
      <c r="AZ74" s="1061" t="s">
        <v>
578</v>
      </c>
      <c r="BA74" s="1061"/>
      <c r="BB74" s="1061"/>
      <c r="BC74" s="1061"/>
      <c r="BD74" s="1062"/>
      <c r="BE74" s="265"/>
      <c r="BF74" s="265"/>
      <c r="BG74" s="265"/>
      <c r="BH74" s="265"/>
      <c r="BI74" s="265"/>
      <c r="BJ74" s="265"/>
      <c r="BK74" s="265"/>
      <c r="BL74" s="265"/>
      <c r="BM74" s="265"/>
      <c r="BN74" s="265"/>
      <c r="BO74" s="265"/>
      <c r="BP74" s="265"/>
      <c r="BQ74" s="262">
        <v>
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
8</v>
      </c>
      <c r="B75" s="1063" t="s">
        <v>
577</v>
      </c>
      <c r="C75" s="1064"/>
      <c r="D75" s="1064"/>
      <c r="E75" s="1064"/>
      <c r="F75" s="1064"/>
      <c r="G75" s="1064"/>
      <c r="H75" s="1064"/>
      <c r="I75" s="1064"/>
      <c r="J75" s="1064"/>
      <c r="K75" s="1064"/>
      <c r="L75" s="1064"/>
      <c r="M75" s="1064"/>
      <c r="N75" s="1064"/>
      <c r="O75" s="1064"/>
      <c r="P75" s="1065"/>
      <c r="Q75" s="1067">
        <v>
2297</v>
      </c>
      <c r="R75" s="1068"/>
      <c r="S75" s="1068"/>
      <c r="T75" s="1068"/>
      <c r="U75" s="1069"/>
      <c r="V75" s="1070">
        <v>
2145</v>
      </c>
      <c r="W75" s="1068"/>
      <c r="X75" s="1068"/>
      <c r="Y75" s="1068"/>
      <c r="Z75" s="1069"/>
      <c r="AA75" s="1070">
        <v>
152</v>
      </c>
      <c r="AB75" s="1068"/>
      <c r="AC75" s="1068"/>
      <c r="AD75" s="1068"/>
      <c r="AE75" s="1069"/>
      <c r="AF75" s="1070">
        <v>
152</v>
      </c>
      <c r="AG75" s="1068"/>
      <c r="AH75" s="1068"/>
      <c r="AI75" s="1068"/>
      <c r="AJ75" s="1069"/>
      <c r="AK75" s="1070" t="s">
        <v>
578</v>
      </c>
      <c r="AL75" s="1068"/>
      <c r="AM75" s="1068"/>
      <c r="AN75" s="1068"/>
      <c r="AO75" s="1069"/>
      <c r="AP75" s="1070">
        <v>
1062</v>
      </c>
      <c r="AQ75" s="1068"/>
      <c r="AR75" s="1068"/>
      <c r="AS75" s="1068"/>
      <c r="AT75" s="1069"/>
      <c r="AU75" s="1070">
        <v>
168</v>
      </c>
      <c r="AV75" s="1068"/>
      <c r="AW75" s="1068"/>
      <c r="AX75" s="1068"/>
      <c r="AY75" s="1069"/>
      <c r="AZ75" s="1061" t="s">
        <v>
578</v>
      </c>
      <c r="BA75" s="1061"/>
      <c r="BB75" s="1061"/>
      <c r="BC75" s="1061"/>
      <c r="BD75" s="1062"/>
      <c r="BE75" s="265"/>
      <c r="BF75" s="265"/>
      <c r="BG75" s="265"/>
      <c r="BH75" s="265"/>
      <c r="BI75" s="265"/>
      <c r="BJ75" s="265"/>
      <c r="BK75" s="265"/>
      <c r="BL75" s="265"/>
      <c r="BM75" s="265"/>
      <c r="BN75" s="265"/>
      <c r="BO75" s="265"/>
      <c r="BP75" s="265"/>
      <c r="BQ75" s="262">
        <v>
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
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
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
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
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
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
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
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
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
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
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
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
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
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
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
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
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
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
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
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
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
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
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
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
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
390</v>
      </c>
      <c r="B88" s="1033" t="s">
        <v>
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
41058</v>
      </c>
      <c r="AG88" s="1048"/>
      <c r="AH88" s="1048"/>
      <c r="AI88" s="1048"/>
      <c r="AJ88" s="1048"/>
      <c r="AK88" s="1052"/>
      <c r="AL88" s="1052"/>
      <c r="AM88" s="1052"/>
      <c r="AN88" s="1052"/>
      <c r="AO88" s="1052"/>
      <c r="AP88" s="1048">
        <v>
3186</v>
      </c>
      <c r="AQ88" s="1048"/>
      <c r="AR88" s="1048"/>
      <c r="AS88" s="1048"/>
      <c r="AT88" s="1048"/>
      <c r="AU88" s="1048">
        <v>
193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
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390</v>
      </c>
      <c r="BR102" s="1033" t="s">
        <v>
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
8</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
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
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
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
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
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
426</v>
      </c>
      <c r="AB109" s="983"/>
      <c r="AC109" s="983"/>
      <c r="AD109" s="983"/>
      <c r="AE109" s="984"/>
      <c r="AF109" s="985" t="s">
        <v>
309</v>
      </c>
      <c r="AG109" s="983"/>
      <c r="AH109" s="983"/>
      <c r="AI109" s="983"/>
      <c r="AJ109" s="984"/>
      <c r="AK109" s="985" t="s">
        <v>
308</v>
      </c>
      <c r="AL109" s="983"/>
      <c r="AM109" s="983"/>
      <c r="AN109" s="983"/>
      <c r="AO109" s="984"/>
      <c r="AP109" s="985" t="s">
        <v>
427</v>
      </c>
      <c r="AQ109" s="983"/>
      <c r="AR109" s="983"/>
      <c r="AS109" s="983"/>
      <c r="AT109" s="1014"/>
      <c r="AU109" s="982" t="s">
        <v>
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
426</v>
      </c>
      <c r="BR109" s="983"/>
      <c r="BS109" s="983"/>
      <c r="BT109" s="983"/>
      <c r="BU109" s="984"/>
      <c r="BV109" s="985" t="s">
        <v>
309</v>
      </c>
      <c r="BW109" s="983"/>
      <c r="BX109" s="983"/>
      <c r="BY109" s="983"/>
      <c r="BZ109" s="984"/>
      <c r="CA109" s="985" t="s">
        <v>
308</v>
      </c>
      <c r="CB109" s="983"/>
      <c r="CC109" s="983"/>
      <c r="CD109" s="983"/>
      <c r="CE109" s="984"/>
      <c r="CF109" s="1021" t="s">
        <v>
427</v>
      </c>
      <c r="CG109" s="1021"/>
      <c r="CH109" s="1021"/>
      <c r="CI109" s="1021"/>
      <c r="CJ109" s="1021"/>
      <c r="CK109" s="985" t="s">
        <v>
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
426</v>
      </c>
      <c r="DH109" s="983"/>
      <c r="DI109" s="983"/>
      <c r="DJ109" s="983"/>
      <c r="DK109" s="984"/>
      <c r="DL109" s="985" t="s">
        <v>
309</v>
      </c>
      <c r="DM109" s="983"/>
      <c r="DN109" s="983"/>
      <c r="DO109" s="983"/>
      <c r="DP109" s="984"/>
      <c r="DQ109" s="985" t="s">
        <v>
308</v>
      </c>
      <c r="DR109" s="983"/>
      <c r="DS109" s="983"/>
      <c r="DT109" s="983"/>
      <c r="DU109" s="984"/>
      <c r="DV109" s="985" t="s">
        <v>
427</v>
      </c>
      <c r="DW109" s="983"/>
      <c r="DX109" s="983"/>
      <c r="DY109" s="983"/>
      <c r="DZ109" s="1014"/>
    </row>
    <row r="110" spans="1:131" s="246" customFormat="1" ht="26.25" customHeight="1" x14ac:dyDescent="0.2">
      <c r="A110" s="885" t="s">
        <v>
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
1950893</v>
      </c>
      <c r="AB110" s="976"/>
      <c r="AC110" s="976"/>
      <c r="AD110" s="976"/>
      <c r="AE110" s="977"/>
      <c r="AF110" s="978">
        <v>
1937518</v>
      </c>
      <c r="AG110" s="976"/>
      <c r="AH110" s="976"/>
      <c r="AI110" s="976"/>
      <c r="AJ110" s="977"/>
      <c r="AK110" s="978">
        <v>
1904719</v>
      </c>
      <c r="AL110" s="976"/>
      <c r="AM110" s="976"/>
      <c r="AN110" s="976"/>
      <c r="AO110" s="977"/>
      <c r="AP110" s="979">
        <v>
13.5</v>
      </c>
      <c r="AQ110" s="980"/>
      <c r="AR110" s="980"/>
      <c r="AS110" s="980"/>
      <c r="AT110" s="981"/>
      <c r="AU110" s="1015" t="s">
        <v>
73</v>
      </c>
      <c r="AV110" s="1016"/>
      <c r="AW110" s="1016"/>
      <c r="AX110" s="1016"/>
      <c r="AY110" s="1016"/>
      <c r="AZ110" s="941" t="s">
        <v>
430</v>
      </c>
      <c r="BA110" s="886"/>
      <c r="BB110" s="886"/>
      <c r="BC110" s="886"/>
      <c r="BD110" s="886"/>
      <c r="BE110" s="886"/>
      <c r="BF110" s="886"/>
      <c r="BG110" s="886"/>
      <c r="BH110" s="886"/>
      <c r="BI110" s="886"/>
      <c r="BJ110" s="886"/>
      <c r="BK110" s="886"/>
      <c r="BL110" s="886"/>
      <c r="BM110" s="886"/>
      <c r="BN110" s="886"/>
      <c r="BO110" s="886"/>
      <c r="BP110" s="887"/>
      <c r="BQ110" s="942">
        <v>
19916823</v>
      </c>
      <c r="BR110" s="923"/>
      <c r="BS110" s="923"/>
      <c r="BT110" s="923"/>
      <c r="BU110" s="923"/>
      <c r="BV110" s="923">
        <v>
19679600</v>
      </c>
      <c r="BW110" s="923"/>
      <c r="BX110" s="923"/>
      <c r="BY110" s="923"/>
      <c r="BZ110" s="923"/>
      <c r="CA110" s="923">
        <v>
19502833</v>
      </c>
      <c r="CB110" s="923"/>
      <c r="CC110" s="923"/>
      <c r="CD110" s="923"/>
      <c r="CE110" s="923"/>
      <c r="CF110" s="947">
        <v>
137.80000000000001</v>
      </c>
      <c r="CG110" s="948"/>
      <c r="CH110" s="948"/>
      <c r="CI110" s="948"/>
      <c r="CJ110" s="948"/>
      <c r="CK110" s="1011" t="s">
        <v>
431</v>
      </c>
      <c r="CL110" s="897"/>
      <c r="CM110" s="972" t="s">
        <v>
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
433</v>
      </c>
      <c r="DH110" s="923"/>
      <c r="DI110" s="923"/>
      <c r="DJ110" s="923"/>
      <c r="DK110" s="923"/>
      <c r="DL110" s="923" t="s">
        <v>
433</v>
      </c>
      <c r="DM110" s="923"/>
      <c r="DN110" s="923"/>
      <c r="DO110" s="923"/>
      <c r="DP110" s="923"/>
      <c r="DQ110" s="923" t="s">
        <v>
433</v>
      </c>
      <c r="DR110" s="923"/>
      <c r="DS110" s="923"/>
      <c r="DT110" s="923"/>
      <c r="DU110" s="923"/>
      <c r="DV110" s="924" t="s">
        <v>
433</v>
      </c>
      <c r="DW110" s="924"/>
      <c r="DX110" s="924"/>
      <c r="DY110" s="924"/>
      <c r="DZ110" s="925"/>
    </row>
    <row r="111" spans="1:131" s="246" customFormat="1" ht="26.25" customHeight="1" x14ac:dyDescent="0.2">
      <c r="A111" s="852" t="s">
        <v>
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
129</v>
      </c>
      <c r="AB111" s="1004"/>
      <c r="AC111" s="1004"/>
      <c r="AD111" s="1004"/>
      <c r="AE111" s="1005"/>
      <c r="AF111" s="1006" t="s">
        <v>
392</v>
      </c>
      <c r="AG111" s="1004"/>
      <c r="AH111" s="1004"/>
      <c r="AI111" s="1004"/>
      <c r="AJ111" s="1005"/>
      <c r="AK111" s="1006" t="s">
        <v>
129</v>
      </c>
      <c r="AL111" s="1004"/>
      <c r="AM111" s="1004"/>
      <c r="AN111" s="1004"/>
      <c r="AO111" s="1005"/>
      <c r="AP111" s="1007" t="s">
        <v>
129</v>
      </c>
      <c r="AQ111" s="1008"/>
      <c r="AR111" s="1008"/>
      <c r="AS111" s="1008"/>
      <c r="AT111" s="1009"/>
      <c r="AU111" s="1017"/>
      <c r="AV111" s="1018"/>
      <c r="AW111" s="1018"/>
      <c r="AX111" s="1018"/>
      <c r="AY111" s="1018"/>
      <c r="AZ111" s="893" t="s">
        <v>
435</v>
      </c>
      <c r="BA111" s="828"/>
      <c r="BB111" s="828"/>
      <c r="BC111" s="828"/>
      <c r="BD111" s="828"/>
      <c r="BE111" s="828"/>
      <c r="BF111" s="828"/>
      <c r="BG111" s="828"/>
      <c r="BH111" s="828"/>
      <c r="BI111" s="828"/>
      <c r="BJ111" s="828"/>
      <c r="BK111" s="828"/>
      <c r="BL111" s="828"/>
      <c r="BM111" s="828"/>
      <c r="BN111" s="828"/>
      <c r="BO111" s="828"/>
      <c r="BP111" s="829"/>
      <c r="BQ111" s="894">
        <v>
143770</v>
      </c>
      <c r="BR111" s="895"/>
      <c r="BS111" s="895"/>
      <c r="BT111" s="895"/>
      <c r="BU111" s="895"/>
      <c r="BV111" s="895">
        <v>
113450</v>
      </c>
      <c r="BW111" s="895"/>
      <c r="BX111" s="895"/>
      <c r="BY111" s="895"/>
      <c r="BZ111" s="895"/>
      <c r="CA111" s="895">
        <v>
83130</v>
      </c>
      <c r="CB111" s="895"/>
      <c r="CC111" s="895"/>
      <c r="CD111" s="895"/>
      <c r="CE111" s="895"/>
      <c r="CF111" s="956">
        <v>
0.6</v>
      </c>
      <c r="CG111" s="957"/>
      <c r="CH111" s="957"/>
      <c r="CI111" s="957"/>
      <c r="CJ111" s="957"/>
      <c r="CK111" s="1012"/>
      <c r="CL111" s="899"/>
      <c r="CM111" s="902" t="s">
        <v>
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
392</v>
      </c>
      <c r="DH111" s="895"/>
      <c r="DI111" s="895"/>
      <c r="DJ111" s="895"/>
      <c r="DK111" s="895"/>
      <c r="DL111" s="895" t="s">
        <v>
392</v>
      </c>
      <c r="DM111" s="895"/>
      <c r="DN111" s="895"/>
      <c r="DO111" s="895"/>
      <c r="DP111" s="895"/>
      <c r="DQ111" s="895" t="s">
        <v>
392</v>
      </c>
      <c r="DR111" s="895"/>
      <c r="DS111" s="895"/>
      <c r="DT111" s="895"/>
      <c r="DU111" s="895"/>
      <c r="DV111" s="872" t="s">
        <v>
437</v>
      </c>
      <c r="DW111" s="872"/>
      <c r="DX111" s="872"/>
      <c r="DY111" s="872"/>
      <c r="DZ111" s="873"/>
    </row>
    <row r="112" spans="1:131" s="246" customFormat="1" ht="26.25" customHeight="1" x14ac:dyDescent="0.2">
      <c r="A112" s="997" t="s">
        <v>
438</v>
      </c>
      <c r="B112" s="998"/>
      <c r="C112" s="828" t="s">
        <v>
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
392</v>
      </c>
      <c r="AB112" s="858"/>
      <c r="AC112" s="858"/>
      <c r="AD112" s="858"/>
      <c r="AE112" s="859"/>
      <c r="AF112" s="860" t="s">
        <v>
392</v>
      </c>
      <c r="AG112" s="858"/>
      <c r="AH112" s="858"/>
      <c r="AI112" s="858"/>
      <c r="AJ112" s="859"/>
      <c r="AK112" s="860" t="s">
        <v>
392</v>
      </c>
      <c r="AL112" s="858"/>
      <c r="AM112" s="858"/>
      <c r="AN112" s="858"/>
      <c r="AO112" s="859"/>
      <c r="AP112" s="905" t="s">
        <v>
129</v>
      </c>
      <c r="AQ112" s="906"/>
      <c r="AR112" s="906"/>
      <c r="AS112" s="906"/>
      <c r="AT112" s="907"/>
      <c r="AU112" s="1017"/>
      <c r="AV112" s="1018"/>
      <c r="AW112" s="1018"/>
      <c r="AX112" s="1018"/>
      <c r="AY112" s="1018"/>
      <c r="AZ112" s="893" t="s">
        <v>
440</v>
      </c>
      <c r="BA112" s="828"/>
      <c r="BB112" s="828"/>
      <c r="BC112" s="828"/>
      <c r="BD112" s="828"/>
      <c r="BE112" s="828"/>
      <c r="BF112" s="828"/>
      <c r="BG112" s="828"/>
      <c r="BH112" s="828"/>
      <c r="BI112" s="828"/>
      <c r="BJ112" s="828"/>
      <c r="BK112" s="828"/>
      <c r="BL112" s="828"/>
      <c r="BM112" s="828"/>
      <c r="BN112" s="828"/>
      <c r="BO112" s="828"/>
      <c r="BP112" s="829"/>
      <c r="BQ112" s="894">
        <v>
3206798</v>
      </c>
      <c r="BR112" s="895"/>
      <c r="BS112" s="895"/>
      <c r="BT112" s="895"/>
      <c r="BU112" s="895"/>
      <c r="BV112" s="895">
        <v>
3198923</v>
      </c>
      <c r="BW112" s="895"/>
      <c r="BX112" s="895"/>
      <c r="BY112" s="895"/>
      <c r="BZ112" s="895"/>
      <c r="CA112" s="895">
        <v>
3209997</v>
      </c>
      <c r="CB112" s="895"/>
      <c r="CC112" s="895"/>
      <c r="CD112" s="895"/>
      <c r="CE112" s="895"/>
      <c r="CF112" s="956">
        <v>
22.7</v>
      </c>
      <c r="CG112" s="957"/>
      <c r="CH112" s="957"/>
      <c r="CI112" s="957"/>
      <c r="CJ112" s="957"/>
      <c r="CK112" s="1012"/>
      <c r="CL112" s="899"/>
      <c r="CM112" s="902" t="s">
        <v>
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
392</v>
      </c>
      <c r="DH112" s="895"/>
      <c r="DI112" s="895"/>
      <c r="DJ112" s="895"/>
      <c r="DK112" s="895"/>
      <c r="DL112" s="895" t="s">
        <v>
392</v>
      </c>
      <c r="DM112" s="895"/>
      <c r="DN112" s="895"/>
      <c r="DO112" s="895"/>
      <c r="DP112" s="895"/>
      <c r="DQ112" s="895" t="s">
        <v>
129</v>
      </c>
      <c r="DR112" s="895"/>
      <c r="DS112" s="895"/>
      <c r="DT112" s="895"/>
      <c r="DU112" s="895"/>
      <c r="DV112" s="872" t="s">
        <v>
392</v>
      </c>
      <c r="DW112" s="872"/>
      <c r="DX112" s="872"/>
      <c r="DY112" s="872"/>
      <c r="DZ112" s="873"/>
    </row>
    <row r="113" spans="1:130" s="246" customFormat="1" ht="26.25" customHeight="1" x14ac:dyDescent="0.2">
      <c r="A113" s="999"/>
      <c r="B113" s="1000"/>
      <c r="C113" s="828" t="s">
        <v>
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
257381</v>
      </c>
      <c r="AB113" s="1004"/>
      <c r="AC113" s="1004"/>
      <c r="AD113" s="1004"/>
      <c r="AE113" s="1005"/>
      <c r="AF113" s="1006">
        <v>
244583</v>
      </c>
      <c r="AG113" s="1004"/>
      <c r="AH113" s="1004"/>
      <c r="AI113" s="1004"/>
      <c r="AJ113" s="1005"/>
      <c r="AK113" s="1006">
        <v>
235288</v>
      </c>
      <c r="AL113" s="1004"/>
      <c r="AM113" s="1004"/>
      <c r="AN113" s="1004"/>
      <c r="AO113" s="1005"/>
      <c r="AP113" s="1007">
        <v>
1.7</v>
      </c>
      <c r="AQ113" s="1008"/>
      <c r="AR113" s="1008"/>
      <c r="AS113" s="1008"/>
      <c r="AT113" s="1009"/>
      <c r="AU113" s="1017"/>
      <c r="AV113" s="1018"/>
      <c r="AW113" s="1018"/>
      <c r="AX113" s="1018"/>
      <c r="AY113" s="1018"/>
      <c r="AZ113" s="893" t="s">
        <v>
443</v>
      </c>
      <c r="BA113" s="828"/>
      <c r="BB113" s="828"/>
      <c r="BC113" s="828"/>
      <c r="BD113" s="828"/>
      <c r="BE113" s="828"/>
      <c r="BF113" s="828"/>
      <c r="BG113" s="828"/>
      <c r="BH113" s="828"/>
      <c r="BI113" s="828"/>
      <c r="BJ113" s="828"/>
      <c r="BK113" s="828"/>
      <c r="BL113" s="828"/>
      <c r="BM113" s="828"/>
      <c r="BN113" s="828"/>
      <c r="BO113" s="828"/>
      <c r="BP113" s="829"/>
      <c r="BQ113" s="894">
        <v>
238795</v>
      </c>
      <c r="BR113" s="895"/>
      <c r="BS113" s="895"/>
      <c r="BT113" s="895"/>
      <c r="BU113" s="895"/>
      <c r="BV113" s="895">
        <v>
215353</v>
      </c>
      <c r="BW113" s="895"/>
      <c r="BX113" s="895"/>
      <c r="BY113" s="895"/>
      <c r="BZ113" s="895"/>
      <c r="CA113" s="895">
        <v>
193320</v>
      </c>
      <c r="CB113" s="895"/>
      <c r="CC113" s="895"/>
      <c r="CD113" s="895"/>
      <c r="CE113" s="895"/>
      <c r="CF113" s="956">
        <v>
1.4</v>
      </c>
      <c r="CG113" s="957"/>
      <c r="CH113" s="957"/>
      <c r="CI113" s="957"/>
      <c r="CJ113" s="957"/>
      <c r="CK113" s="1012"/>
      <c r="CL113" s="899"/>
      <c r="CM113" s="902" t="s">
        <v>
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
392</v>
      </c>
      <c r="DH113" s="858"/>
      <c r="DI113" s="858"/>
      <c r="DJ113" s="858"/>
      <c r="DK113" s="859"/>
      <c r="DL113" s="860" t="s">
        <v>
129</v>
      </c>
      <c r="DM113" s="858"/>
      <c r="DN113" s="858"/>
      <c r="DO113" s="858"/>
      <c r="DP113" s="859"/>
      <c r="DQ113" s="860" t="s">
        <v>
129</v>
      </c>
      <c r="DR113" s="858"/>
      <c r="DS113" s="858"/>
      <c r="DT113" s="858"/>
      <c r="DU113" s="859"/>
      <c r="DV113" s="905" t="s">
        <v>
392</v>
      </c>
      <c r="DW113" s="906"/>
      <c r="DX113" s="906"/>
      <c r="DY113" s="906"/>
      <c r="DZ113" s="907"/>
    </row>
    <row r="114" spans="1:130" s="246" customFormat="1" ht="26.25" customHeight="1" x14ac:dyDescent="0.2">
      <c r="A114" s="999"/>
      <c r="B114" s="1000"/>
      <c r="C114" s="828" t="s">
        <v>
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
437</v>
      </c>
      <c r="AB114" s="858"/>
      <c r="AC114" s="858"/>
      <c r="AD114" s="858"/>
      <c r="AE114" s="859"/>
      <c r="AF114" s="860" t="s">
        <v>
392</v>
      </c>
      <c r="AG114" s="858"/>
      <c r="AH114" s="858"/>
      <c r="AI114" s="858"/>
      <c r="AJ114" s="859"/>
      <c r="AK114" s="860" t="s">
        <v>
392</v>
      </c>
      <c r="AL114" s="858"/>
      <c r="AM114" s="858"/>
      <c r="AN114" s="858"/>
      <c r="AO114" s="859"/>
      <c r="AP114" s="905" t="s">
        <v>
129</v>
      </c>
      <c r="AQ114" s="906"/>
      <c r="AR114" s="906"/>
      <c r="AS114" s="906"/>
      <c r="AT114" s="907"/>
      <c r="AU114" s="1017"/>
      <c r="AV114" s="1018"/>
      <c r="AW114" s="1018"/>
      <c r="AX114" s="1018"/>
      <c r="AY114" s="1018"/>
      <c r="AZ114" s="893" t="s">
        <v>
446</v>
      </c>
      <c r="BA114" s="828"/>
      <c r="BB114" s="828"/>
      <c r="BC114" s="828"/>
      <c r="BD114" s="828"/>
      <c r="BE114" s="828"/>
      <c r="BF114" s="828"/>
      <c r="BG114" s="828"/>
      <c r="BH114" s="828"/>
      <c r="BI114" s="828"/>
      <c r="BJ114" s="828"/>
      <c r="BK114" s="828"/>
      <c r="BL114" s="828"/>
      <c r="BM114" s="828"/>
      <c r="BN114" s="828"/>
      <c r="BO114" s="828"/>
      <c r="BP114" s="829"/>
      <c r="BQ114" s="894">
        <v>
4561546</v>
      </c>
      <c r="BR114" s="895"/>
      <c r="BS114" s="895"/>
      <c r="BT114" s="895"/>
      <c r="BU114" s="895"/>
      <c r="BV114" s="895">
        <v>
4496484</v>
      </c>
      <c r="BW114" s="895"/>
      <c r="BX114" s="895"/>
      <c r="BY114" s="895"/>
      <c r="BZ114" s="895"/>
      <c r="CA114" s="895">
        <v>
4357910</v>
      </c>
      <c r="CB114" s="895"/>
      <c r="CC114" s="895"/>
      <c r="CD114" s="895"/>
      <c r="CE114" s="895"/>
      <c r="CF114" s="956">
        <v>
30.8</v>
      </c>
      <c r="CG114" s="957"/>
      <c r="CH114" s="957"/>
      <c r="CI114" s="957"/>
      <c r="CJ114" s="957"/>
      <c r="CK114" s="1012"/>
      <c r="CL114" s="899"/>
      <c r="CM114" s="902" t="s">
        <v>
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
129</v>
      </c>
      <c r="DH114" s="858"/>
      <c r="DI114" s="858"/>
      <c r="DJ114" s="858"/>
      <c r="DK114" s="859"/>
      <c r="DL114" s="860" t="s">
        <v>
129</v>
      </c>
      <c r="DM114" s="858"/>
      <c r="DN114" s="858"/>
      <c r="DO114" s="858"/>
      <c r="DP114" s="859"/>
      <c r="DQ114" s="860" t="s">
        <v>
392</v>
      </c>
      <c r="DR114" s="858"/>
      <c r="DS114" s="858"/>
      <c r="DT114" s="858"/>
      <c r="DU114" s="859"/>
      <c r="DV114" s="905" t="s">
        <v>
392</v>
      </c>
      <c r="DW114" s="906"/>
      <c r="DX114" s="906"/>
      <c r="DY114" s="906"/>
      <c r="DZ114" s="907"/>
    </row>
    <row r="115" spans="1:130" s="246" customFormat="1" ht="26.25" customHeight="1" x14ac:dyDescent="0.2">
      <c r="A115" s="999"/>
      <c r="B115" s="1000"/>
      <c r="C115" s="828" t="s">
        <v>
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
35164</v>
      </c>
      <c r="AB115" s="1004"/>
      <c r="AC115" s="1004"/>
      <c r="AD115" s="1004"/>
      <c r="AE115" s="1005"/>
      <c r="AF115" s="1006">
        <v>
35244</v>
      </c>
      <c r="AG115" s="1004"/>
      <c r="AH115" s="1004"/>
      <c r="AI115" s="1004"/>
      <c r="AJ115" s="1005"/>
      <c r="AK115" s="1006">
        <v>
35136</v>
      </c>
      <c r="AL115" s="1004"/>
      <c r="AM115" s="1004"/>
      <c r="AN115" s="1004"/>
      <c r="AO115" s="1005"/>
      <c r="AP115" s="1007">
        <v>
0.2</v>
      </c>
      <c r="AQ115" s="1008"/>
      <c r="AR115" s="1008"/>
      <c r="AS115" s="1008"/>
      <c r="AT115" s="1009"/>
      <c r="AU115" s="1017"/>
      <c r="AV115" s="1018"/>
      <c r="AW115" s="1018"/>
      <c r="AX115" s="1018"/>
      <c r="AY115" s="1018"/>
      <c r="AZ115" s="893" t="s">
        <v>
449</v>
      </c>
      <c r="BA115" s="828"/>
      <c r="BB115" s="828"/>
      <c r="BC115" s="828"/>
      <c r="BD115" s="828"/>
      <c r="BE115" s="828"/>
      <c r="BF115" s="828"/>
      <c r="BG115" s="828"/>
      <c r="BH115" s="828"/>
      <c r="BI115" s="828"/>
      <c r="BJ115" s="828"/>
      <c r="BK115" s="828"/>
      <c r="BL115" s="828"/>
      <c r="BM115" s="828"/>
      <c r="BN115" s="828"/>
      <c r="BO115" s="828"/>
      <c r="BP115" s="829"/>
      <c r="BQ115" s="894" t="s">
        <v>
129</v>
      </c>
      <c r="BR115" s="895"/>
      <c r="BS115" s="895"/>
      <c r="BT115" s="895"/>
      <c r="BU115" s="895"/>
      <c r="BV115" s="895" t="s">
        <v>
392</v>
      </c>
      <c r="BW115" s="895"/>
      <c r="BX115" s="895"/>
      <c r="BY115" s="895"/>
      <c r="BZ115" s="895"/>
      <c r="CA115" s="895" t="s">
        <v>
392</v>
      </c>
      <c r="CB115" s="895"/>
      <c r="CC115" s="895"/>
      <c r="CD115" s="895"/>
      <c r="CE115" s="895"/>
      <c r="CF115" s="956" t="s">
        <v>
129</v>
      </c>
      <c r="CG115" s="957"/>
      <c r="CH115" s="957"/>
      <c r="CI115" s="957"/>
      <c r="CJ115" s="957"/>
      <c r="CK115" s="1012"/>
      <c r="CL115" s="899"/>
      <c r="CM115" s="893" t="s">
        <v>
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
129</v>
      </c>
      <c r="DH115" s="858"/>
      <c r="DI115" s="858"/>
      <c r="DJ115" s="858"/>
      <c r="DK115" s="859"/>
      <c r="DL115" s="860" t="s">
        <v>
392</v>
      </c>
      <c r="DM115" s="858"/>
      <c r="DN115" s="858"/>
      <c r="DO115" s="858"/>
      <c r="DP115" s="859"/>
      <c r="DQ115" s="860" t="s">
        <v>
392</v>
      </c>
      <c r="DR115" s="858"/>
      <c r="DS115" s="858"/>
      <c r="DT115" s="858"/>
      <c r="DU115" s="859"/>
      <c r="DV115" s="905" t="s">
        <v>
129</v>
      </c>
      <c r="DW115" s="906"/>
      <c r="DX115" s="906"/>
      <c r="DY115" s="906"/>
      <c r="DZ115" s="907"/>
    </row>
    <row r="116" spans="1:130" s="246" customFormat="1" ht="26.25" customHeight="1" x14ac:dyDescent="0.2">
      <c r="A116" s="1001"/>
      <c r="B116" s="1002"/>
      <c r="C116" s="961" t="s">
        <v>
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
392</v>
      </c>
      <c r="AB116" s="858"/>
      <c r="AC116" s="858"/>
      <c r="AD116" s="858"/>
      <c r="AE116" s="859"/>
      <c r="AF116" s="860" t="s">
        <v>
392</v>
      </c>
      <c r="AG116" s="858"/>
      <c r="AH116" s="858"/>
      <c r="AI116" s="858"/>
      <c r="AJ116" s="859"/>
      <c r="AK116" s="860" t="s">
        <v>
129</v>
      </c>
      <c r="AL116" s="858"/>
      <c r="AM116" s="858"/>
      <c r="AN116" s="858"/>
      <c r="AO116" s="859"/>
      <c r="AP116" s="905" t="s">
        <v>
129</v>
      </c>
      <c r="AQ116" s="906"/>
      <c r="AR116" s="906"/>
      <c r="AS116" s="906"/>
      <c r="AT116" s="907"/>
      <c r="AU116" s="1017"/>
      <c r="AV116" s="1018"/>
      <c r="AW116" s="1018"/>
      <c r="AX116" s="1018"/>
      <c r="AY116" s="1018"/>
      <c r="AZ116" s="944" t="s">
        <v>
452</v>
      </c>
      <c r="BA116" s="945"/>
      <c r="BB116" s="945"/>
      <c r="BC116" s="945"/>
      <c r="BD116" s="945"/>
      <c r="BE116" s="945"/>
      <c r="BF116" s="945"/>
      <c r="BG116" s="945"/>
      <c r="BH116" s="945"/>
      <c r="BI116" s="945"/>
      <c r="BJ116" s="945"/>
      <c r="BK116" s="945"/>
      <c r="BL116" s="945"/>
      <c r="BM116" s="945"/>
      <c r="BN116" s="945"/>
      <c r="BO116" s="945"/>
      <c r="BP116" s="946"/>
      <c r="BQ116" s="894" t="s">
        <v>
129</v>
      </c>
      <c r="BR116" s="895"/>
      <c r="BS116" s="895"/>
      <c r="BT116" s="895"/>
      <c r="BU116" s="895"/>
      <c r="BV116" s="895" t="s">
        <v>
129</v>
      </c>
      <c r="BW116" s="895"/>
      <c r="BX116" s="895"/>
      <c r="BY116" s="895"/>
      <c r="BZ116" s="895"/>
      <c r="CA116" s="895" t="s">
        <v>
129</v>
      </c>
      <c r="CB116" s="895"/>
      <c r="CC116" s="895"/>
      <c r="CD116" s="895"/>
      <c r="CE116" s="895"/>
      <c r="CF116" s="956" t="s">
        <v>
392</v>
      </c>
      <c r="CG116" s="957"/>
      <c r="CH116" s="957"/>
      <c r="CI116" s="957"/>
      <c r="CJ116" s="957"/>
      <c r="CK116" s="1012"/>
      <c r="CL116" s="899"/>
      <c r="CM116" s="902" t="s">
        <v>
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
143770</v>
      </c>
      <c r="DH116" s="858"/>
      <c r="DI116" s="858"/>
      <c r="DJ116" s="858"/>
      <c r="DK116" s="859"/>
      <c r="DL116" s="860">
        <v>
113450</v>
      </c>
      <c r="DM116" s="858"/>
      <c r="DN116" s="858"/>
      <c r="DO116" s="858"/>
      <c r="DP116" s="859"/>
      <c r="DQ116" s="860">
        <v>
83130</v>
      </c>
      <c r="DR116" s="858"/>
      <c r="DS116" s="858"/>
      <c r="DT116" s="858"/>
      <c r="DU116" s="859"/>
      <c r="DV116" s="905">
        <v>
0.6</v>
      </c>
      <c r="DW116" s="906"/>
      <c r="DX116" s="906"/>
      <c r="DY116" s="906"/>
      <c r="DZ116" s="907"/>
    </row>
    <row r="117" spans="1:130" s="246" customFormat="1" ht="26.25" customHeight="1" x14ac:dyDescent="0.2">
      <c r="A117" s="982" t="s">
        <v>
191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
454</v>
      </c>
      <c r="Z117" s="984"/>
      <c r="AA117" s="989">
        <v>
2243438</v>
      </c>
      <c r="AB117" s="990"/>
      <c r="AC117" s="990"/>
      <c r="AD117" s="990"/>
      <c r="AE117" s="991"/>
      <c r="AF117" s="992">
        <v>
2217345</v>
      </c>
      <c r="AG117" s="990"/>
      <c r="AH117" s="990"/>
      <c r="AI117" s="990"/>
      <c r="AJ117" s="991"/>
      <c r="AK117" s="992">
        <v>
2175143</v>
      </c>
      <c r="AL117" s="990"/>
      <c r="AM117" s="990"/>
      <c r="AN117" s="990"/>
      <c r="AO117" s="991"/>
      <c r="AP117" s="993"/>
      <c r="AQ117" s="994"/>
      <c r="AR117" s="994"/>
      <c r="AS117" s="994"/>
      <c r="AT117" s="995"/>
      <c r="AU117" s="1017"/>
      <c r="AV117" s="1018"/>
      <c r="AW117" s="1018"/>
      <c r="AX117" s="1018"/>
      <c r="AY117" s="1018"/>
      <c r="AZ117" s="944" t="s">
        <v>
455</v>
      </c>
      <c r="BA117" s="945"/>
      <c r="BB117" s="945"/>
      <c r="BC117" s="945"/>
      <c r="BD117" s="945"/>
      <c r="BE117" s="945"/>
      <c r="BF117" s="945"/>
      <c r="BG117" s="945"/>
      <c r="BH117" s="945"/>
      <c r="BI117" s="945"/>
      <c r="BJ117" s="945"/>
      <c r="BK117" s="945"/>
      <c r="BL117" s="945"/>
      <c r="BM117" s="945"/>
      <c r="BN117" s="945"/>
      <c r="BO117" s="945"/>
      <c r="BP117" s="946"/>
      <c r="BQ117" s="894" t="s">
        <v>
437</v>
      </c>
      <c r="BR117" s="895"/>
      <c r="BS117" s="895"/>
      <c r="BT117" s="895"/>
      <c r="BU117" s="895"/>
      <c r="BV117" s="895" t="s">
        <v>
392</v>
      </c>
      <c r="BW117" s="895"/>
      <c r="BX117" s="895"/>
      <c r="BY117" s="895"/>
      <c r="BZ117" s="895"/>
      <c r="CA117" s="895" t="s">
        <v>
392</v>
      </c>
      <c r="CB117" s="895"/>
      <c r="CC117" s="895"/>
      <c r="CD117" s="895"/>
      <c r="CE117" s="895"/>
      <c r="CF117" s="956" t="s">
        <v>
392</v>
      </c>
      <c r="CG117" s="957"/>
      <c r="CH117" s="957"/>
      <c r="CI117" s="957"/>
      <c r="CJ117" s="957"/>
      <c r="CK117" s="1012"/>
      <c r="CL117" s="899"/>
      <c r="CM117" s="902" t="s">
        <v>
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
392</v>
      </c>
      <c r="DH117" s="858"/>
      <c r="DI117" s="858"/>
      <c r="DJ117" s="858"/>
      <c r="DK117" s="859"/>
      <c r="DL117" s="860" t="s">
        <v>
392</v>
      </c>
      <c r="DM117" s="858"/>
      <c r="DN117" s="858"/>
      <c r="DO117" s="858"/>
      <c r="DP117" s="859"/>
      <c r="DQ117" s="860" t="s">
        <v>
129</v>
      </c>
      <c r="DR117" s="858"/>
      <c r="DS117" s="858"/>
      <c r="DT117" s="858"/>
      <c r="DU117" s="859"/>
      <c r="DV117" s="905" t="s">
        <v>
392</v>
      </c>
      <c r="DW117" s="906"/>
      <c r="DX117" s="906"/>
      <c r="DY117" s="906"/>
      <c r="DZ117" s="907"/>
    </row>
    <row r="118" spans="1:130" s="246" customFormat="1" ht="26.25" customHeight="1" x14ac:dyDescent="0.2">
      <c r="A118" s="982" t="s">
        <v>
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
426</v>
      </c>
      <c r="AB118" s="983"/>
      <c r="AC118" s="983"/>
      <c r="AD118" s="983"/>
      <c r="AE118" s="984"/>
      <c r="AF118" s="985" t="s">
        <v>
309</v>
      </c>
      <c r="AG118" s="983"/>
      <c r="AH118" s="983"/>
      <c r="AI118" s="983"/>
      <c r="AJ118" s="984"/>
      <c r="AK118" s="985" t="s">
        <v>
308</v>
      </c>
      <c r="AL118" s="983"/>
      <c r="AM118" s="983"/>
      <c r="AN118" s="983"/>
      <c r="AO118" s="984"/>
      <c r="AP118" s="986" t="s">
        <v>
427</v>
      </c>
      <c r="AQ118" s="987"/>
      <c r="AR118" s="987"/>
      <c r="AS118" s="987"/>
      <c r="AT118" s="988"/>
      <c r="AU118" s="1017"/>
      <c r="AV118" s="1018"/>
      <c r="AW118" s="1018"/>
      <c r="AX118" s="1018"/>
      <c r="AY118" s="1018"/>
      <c r="AZ118" s="960" t="s">
        <v>
457</v>
      </c>
      <c r="BA118" s="961"/>
      <c r="BB118" s="961"/>
      <c r="BC118" s="961"/>
      <c r="BD118" s="961"/>
      <c r="BE118" s="961"/>
      <c r="BF118" s="961"/>
      <c r="BG118" s="961"/>
      <c r="BH118" s="961"/>
      <c r="BI118" s="961"/>
      <c r="BJ118" s="961"/>
      <c r="BK118" s="961"/>
      <c r="BL118" s="961"/>
      <c r="BM118" s="961"/>
      <c r="BN118" s="961"/>
      <c r="BO118" s="961"/>
      <c r="BP118" s="962"/>
      <c r="BQ118" s="963" t="s">
        <v>
392</v>
      </c>
      <c r="BR118" s="926"/>
      <c r="BS118" s="926"/>
      <c r="BT118" s="926"/>
      <c r="BU118" s="926"/>
      <c r="BV118" s="926" t="s">
        <v>
392</v>
      </c>
      <c r="BW118" s="926"/>
      <c r="BX118" s="926"/>
      <c r="BY118" s="926"/>
      <c r="BZ118" s="926"/>
      <c r="CA118" s="926" t="s">
        <v>
437</v>
      </c>
      <c r="CB118" s="926"/>
      <c r="CC118" s="926"/>
      <c r="CD118" s="926"/>
      <c r="CE118" s="926"/>
      <c r="CF118" s="956" t="s">
        <v>
392</v>
      </c>
      <c r="CG118" s="957"/>
      <c r="CH118" s="957"/>
      <c r="CI118" s="957"/>
      <c r="CJ118" s="957"/>
      <c r="CK118" s="1012"/>
      <c r="CL118" s="899"/>
      <c r="CM118" s="902" t="s">
        <v>
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
129</v>
      </c>
      <c r="DH118" s="858"/>
      <c r="DI118" s="858"/>
      <c r="DJ118" s="858"/>
      <c r="DK118" s="859"/>
      <c r="DL118" s="860" t="s">
        <v>
129</v>
      </c>
      <c r="DM118" s="858"/>
      <c r="DN118" s="858"/>
      <c r="DO118" s="858"/>
      <c r="DP118" s="859"/>
      <c r="DQ118" s="860" t="s">
        <v>
392</v>
      </c>
      <c r="DR118" s="858"/>
      <c r="DS118" s="858"/>
      <c r="DT118" s="858"/>
      <c r="DU118" s="859"/>
      <c r="DV118" s="905" t="s">
        <v>
129</v>
      </c>
      <c r="DW118" s="906"/>
      <c r="DX118" s="906"/>
      <c r="DY118" s="906"/>
      <c r="DZ118" s="907"/>
    </row>
    <row r="119" spans="1:130" s="246" customFormat="1" ht="26.25" customHeight="1" x14ac:dyDescent="0.2">
      <c r="A119" s="896" t="s">
        <v>
431</v>
      </c>
      <c r="B119" s="897"/>
      <c r="C119" s="972" t="s">
        <v>
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
392</v>
      </c>
      <c r="AB119" s="976"/>
      <c r="AC119" s="976"/>
      <c r="AD119" s="976"/>
      <c r="AE119" s="977"/>
      <c r="AF119" s="978" t="s">
        <v>
392</v>
      </c>
      <c r="AG119" s="976"/>
      <c r="AH119" s="976"/>
      <c r="AI119" s="976"/>
      <c r="AJ119" s="977"/>
      <c r="AK119" s="978" t="s">
        <v>
392</v>
      </c>
      <c r="AL119" s="976"/>
      <c r="AM119" s="976"/>
      <c r="AN119" s="976"/>
      <c r="AO119" s="977"/>
      <c r="AP119" s="979" t="s">
        <v>
129</v>
      </c>
      <c r="AQ119" s="980"/>
      <c r="AR119" s="980"/>
      <c r="AS119" s="980"/>
      <c r="AT119" s="981"/>
      <c r="AU119" s="1019"/>
      <c r="AV119" s="1020"/>
      <c r="AW119" s="1020"/>
      <c r="AX119" s="1020"/>
      <c r="AY119" s="1020"/>
      <c r="AZ119" s="277" t="s">
        <v>
191</v>
      </c>
      <c r="BA119" s="277"/>
      <c r="BB119" s="277"/>
      <c r="BC119" s="277"/>
      <c r="BD119" s="277"/>
      <c r="BE119" s="277"/>
      <c r="BF119" s="277"/>
      <c r="BG119" s="277"/>
      <c r="BH119" s="277"/>
      <c r="BI119" s="277"/>
      <c r="BJ119" s="277"/>
      <c r="BK119" s="277"/>
      <c r="BL119" s="277"/>
      <c r="BM119" s="277"/>
      <c r="BN119" s="277"/>
      <c r="BO119" s="958" t="s">
        <v>
459</v>
      </c>
      <c r="BP119" s="959"/>
      <c r="BQ119" s="963">
        <v>
28067732</v>
      </c>
      <c r="BR119" s="926"/>
      <c r="BS119" s="926"/>
      <c r="BT119" s="926"/>
      <c r="BU119" s="926"/>
      <c r="BV119" s="926">
        <v>
27703810</v>
      </c>
      <c r="BW119" s="926"/>
      <c r="BX119" s="926"/>
      <c r="BY119" s="926"/>
      <c r="BZ119" s="926"/>
      <c r="CA119" s="926">
        <v>
27347190</v>
      </c>
      <c r="CB119" s="926"/>
      <c r="CC119" s="926"/>
      <c r="CD119" s="926"/>
      <c r="CE119" s="926"/>
      <c r="CF119" s="824"/>
      <c r="CG119" s="825"/>
      <c r="CH119" s="825"/>
      <c r="CI119" s="825"/>
      <c r="CJ119" s="915"/>
      <c r="CK119" s="1013"/>
      <c r="CL119" s="901"/>
      <c r="CM119" s="919" t="s">
        <v>
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
129</v>
      </c>
      <c r="DH119" s="841"/>
      <c r="DI119" s="841"/>
      <c r="DJ119" s="841"/>
      <c r="DK119" s="842"/>
      <c r="DL119" s="843" t="s">
        <v>
129</v>
      </c>
      <c r="DM119" s="841"/>
      <c r="DN119" s="841"/>
      <c r="DO119" s="841"/>
      <c r="DP119" s="842"/>
      <c r="DQ119" s="843" t="s">
        <v>
392</v>
      </c>
      <c r="DR119" s="841"/>
      <c r="DS119" s="841"/>
      <c r="DT119" s="841"/>
      <c r="DU119" s="842"/>
      <c r="DV119" s="929" t="s">
        <v>
392</v>
      </c>
      <c r="DW119" s="930"/>
      <c r="DX119" s="930"/>
      <c r="DY119" s="930"/>
      <c r="DZ119" s="931"/>
    </row>
    <row r="120" spans="1:130" s="246" customFormat="1" ht="26.25" customHeight="1" x14ac:dyDescent="0.2">
      <c r="A120" s="898"/>
      <c r="B120" s="899"/>
      <c r="C120" s="902" t="s">
        <v>
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
129</v>
      </c>
      <c r="AB120" s="858"/>
      <c r="AC120" s="858"/>
      <c r="AD120" s="858"/>
      <c r="AE120" s="859"/>
      <c r="AF120" s="860" t="s">
        <v>
392</v>
      </c>
      <c r="AG120" s="858"/>
      <c r="AH120" s="858"/>
      <c r="AI120" s="858"/>
      <c r="AJ120" s="859"/>
      <c r="AK120" s="860" t="s">
        <v>
392</v>
      </c>
      <c r="AL120" s="858"/>
      <c r="AM120" s="858"/>
      <c r="AN120" s="858"/>
      <c r="AO120" s="859"/>
      <c r="AP120" s="905" t="s">
        <v>
392</v>
      </c>
      <c r="AQ120" s="906"/>
      <c r="AR120" s="906"/>
      <c r="AS120" s="906"/>
      <c r="AT120" s="907"/>
      <c r="AU120" s="964" t="s">
        <v>
461</v>
      </c>
      <c r="AV120" s="965"/>
      <c r="AW120" s="965"/>
      <c r="AX120" s="965"/>
      <c r="AY120" s="966"/>
      <c r="AZ120" s="941" t="s">
        <v>
462</v>
      </c>
      <c r="BA120" s="886"/>
      <c r="BB120" s="886"/>
      <c r="BC120" s="886"/>
      <c r="BD120" s="886"/>
      <c r="BE120" s="886"/>
      <c r="BF120" s="886"/>
      <c r="BG120" s="886"/>
      <c r="BH120" s="886"/>
      <c r="BI120" s="886"/>
      <c r="BJ120" s="886"/>
      <c r="BK120" s="886"/>
      <c r="BL120" s="886"/>
      <c r="BM120" s="886"/>
      <c r="BN120" s="886"/>
      <c r="BO120" s="886"/>
      <c r="BP120" s="887"/>
      <c r="BQ120" s="942">
        <v>
3592798</v>
      </c>
      <c r="BR120" s="923"/>
      <c r="BS120" s="923"/>
      <c r="BT120" s="923"/>
      <c r="BU120" s="923"/>
      <c r="BV120" s="923">
        <v>
4227551</v>
      </c>
      <c r="BW120" s="923"/>
      <c r="BX120" s="923"/>
      <c r="BY120" s="923"/>
      <c r="BZ120" s="923"/>
      <c r="CA120" s="923">
        <v>
4488254</v>
      </c>
      <c r="CB120" s="923"/>
      <c r="CC120" s="923"/>
      <c r="CD120" s="923"/>
      <c r="CE120" s="923"/>
      <c r="CF120" s="947">
        <v>
31.7</v>
      </c>
      <c r="CG120" s="948"/>
      <c r="CH120" s="948"/>
      <c r="CI120" s="948"/>
      <c r="CJ120" s="948"/>
      <c r="CK120" s="949" t="s">
        <v>
463</v>
      </c>
      <c r="CL120" s="933"/>
      <c r="CM120" s="933"/>
      <c r="CN120" s="933"/>
      <c r="CO120" s="934"/>
      <c r="CP120" s="953" t="s">
        <v>
464</v>
      </c>
      <c r="CQ120" s="954"/>
      <c r="CR120" s="954"/>
      <c r="CS120" s="954"/>
      <c r="CT120" s="954"/>
      <c r="CU120" s="954"/>
      <c r="CV120" s="954"/>
      <c r="CW120" s="954"/>
      <c r="CX120" s="954"/>
      <c r="CY120" s="954"/>
      <c r="CZ120" s="954"/>
      <c r="DA120" s="954"/>
      <c r="DB120" s="954"/>
      <c r="DC120" s="954"/>
      <c r="DD120" s="954"/>
      <c r="DE120" s="954"/>
      <c r="DF120" s="955"/>
      <c r="DG120" s="942">
        <v>
3206798</v>
      </c>
      <c r="DH120" s="923"/>
      <c r="DI120" s="923"/>
      <c r="DJ120" s="923"/>
      <c r="DK120" s="923"/>
      <c r="DL120" s="923">
        <v>
3198923</v>
      </c>
      <c r="DM120" s="923"/>
      <c r="DN120" s="923"/>
      <c r="DO120" s="923"/>
      <c r="DP120" s="923"/>
      <c r="DQ120" s="923">
        <v>
3209997</v>
      </c>
      <c r="DR120" s="923"/>
      <c r="DS120" s="923"/>
      <c r="DT120" s="923"/>
      <c r="DU120" s="923"/>
      <c r="DV120" s="924">
        <v>
22.7</v>
      </c>
      <c r="DW120" s="924"/>
      <c r="DX120" s="924"/>
      <c r="DY120" s="924"/>
      <c r="DZ120" s="925"/>
    </row>
    <row r="121" spans="1:130" s="246" customFormat="1" ht="26.25" customHeight="1" x14ac:dyDescent="0.2">
      <c r="A121" s="898"/>
      <c r="B121" s="899"/>
      <c r="C121" s="944" t="s">
        <v>
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
392</v>
      </c>
      <c r="AB121" s="858"/>
      <c r="AC121" s="858"/>
      <c r="AD121" s="858"/>
      <c r="AE121" s="859"/>
      <c r="AF121" s="860" t="s">
        <v>
392</v>
      </c>
      <c r="AG121" s="858"/>
      <c r="AH121" s="858"/>
      <c r="AI121" s="858"/>
      <c r="AJ121" s="859"/>
      <c r="AK121" s="860" t="s">
        <v>
392</v>
      </c>
      <c r="AL121" s="858"/>
      <c r="AM121" s="858"/>
      <c r="AN121" s="858"/>
      <c r="AO121" s="859"/>
      <c r="AP121" s="905" t="s">
        <v>
392</v>
      </c>
      <c r="AQ121" s="906"/>
      <c r="AR121" s="906"/>
      <c r="AS121" s="906"/>
      <c r="AT121" s="907"/>
      <c r="AU121" s="967"/>
      <c r="AV121" s="968"/>
      <c r="AW121" s="968"/>
      <c r="AX121" s="968"/>
      <c r="AY121" s="969"/>
      <c r="AZ121" s="893" t="s">
        <v>
466</v>
      </c>
      <c r="BA121" s="828"/>
      <c r="BB121" s="828"/>
      <c r="BC121" s="828"/>
      <c r="BD121" s="828"/>
      <c r="BE121" s="828"/>
      <c r="BF121" s="828"/>
      <c r="BG121" s="828"/>
      <c r="BH121" s="828"/>
      <c r="BI121" s="828"/>
      <c r="BJ121" s="828"/>
      <c r="BK121" s="828"/>
      <c r="BL121" s="828"/>
      <c r="BM121" s="828"/>
      <c r="BN121" s="828"/>
      <c r="BO121" s="828"/>
      <c r="BP121" s="829"/>
      <c r="BQ121" s="894">
        <v>
4326583</v>
      </c>
      <c r="BR121" s="895"/>
      <c r="BS121" s="895"/>
      <c r="BT121" s="895"/>
      <c r="BU121" s="895"/>
      <c r="BV121" s="895">
        <v>
4133254</v>
      </c>
      <c r="BW121" s="895"/>
      <c r="BX121" s="895"/>
      <c r="BY121" s="895"/>
      <c r="BZ121" s="895"/>
      <c r="CA121" s="895">
        <v>
3951241</v>
      </c>
      <c r="CB121" s="895"/>
      <c r="CC121" s="895"/>
      <c r="CD121" s="895"/>
      <c r="CE121" s="895"/>
      <c r="CF121" s="956">
        <v>
27.9</v>
      </c>
      <c r="CG121" s="957"/>
      <c r="CH121" s="957"/>
      <c r="CI121" s="957"/>
      <c r="CJ121" s="957"/>
      <c r="CK121" s="950"/>
      <c r="CL121" s="936"/>
      <c r="CM121" s="936"/>
      <c r="CN121" s="936"/>
      <c r="CO121" s="937"/>
      <c r="CP121" s="916" t="s">
        <v>
406</v>
      </c>
      <c r="CQ121" s="917"/>
      <c r="CR121" s="917"/>
      <c r="CS121" s="917"/>
      <c r="CT121" s="917"/>
      <c r="CU121" s="917"/>
      <c r="CV121" s="917"/>
      <c r="CW121" s="917"/>
      <c r="CX121" s="917"/>
      <c r="CY121" s="917"/>
      <c r="CZ121" s="917"/>
      <c r="DA121" s="917"/>
      <c r="DB121" s="917"/>
      <c r="DC121" s="917"/>
      <c r="DD121" s="917"/>
      <c r="DE121" s="917"/>
      <c r="DF121" s="918"/>
      <c r="DG121" s="894" t="s">
        <v>
392</v>
      </c>
      <c r="DH121" s="895"/>
      <c r="DI121" s="895"/>
      <c r="DJ121" s="895"/>
      <c r="DK121" s="895"/>
      <c r="DL121" s="895" t="s">
        <v>
392</v>
      </c>
      <c r="DM121" s="895"/>
      <c r="DN121" s="895"/>
      <c r="DO121" s="895"/>
      <c r="DP121" s="895"/>
      <c r="DQ121" s="895" t="s">
        <v>
129</v>
      </c>
      <c r="DR121" s="895"/>
      <c r="DS121" s="895"/>
      <c r="DT121" s="895"/>
      <c r="DU121" s="895"/>
      <c r="DV121" s="872" t="s">
        <v>
129</v>
      </c>
      <c r="DW121" s="872"/>
      <c r="DX121" s="872"/>
      <c r="DY121" s="872"/>
      <c r="DZ121" s="873"/>
    </row>
    <row r="122" spans="1:130" s="246" customFormat="1" ht="26.25" customHeight="1" x14ac:dyDescent="0.2">
      <c r="A122" s="898"/>
      <c r="B122" s="899"/>
      <c r="C122" s="902" t="s">
        <v>
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
392</v>
      </c>
      <c r="AB122" s="858"/>
      <c r="AC122" s="858"/>
      <c r="AD122" s="858"/>
      <c r="AE122" s="859"/>
      <c r="AF122" s="860" t="s">
        <v>
392</v>
      </c>
      <c r="AG122" s="858"/>
      <c r="AH122" s="858"/>
      <c r="AI122" s="858"/>
      <c r="AJ122" s="859"/>
      <c r="AK122" s="860" t="s">
        <v>
392</v>
      </c>
      <c r="AL122" s="858"/>
      <c r="AM122" s="858"/>
      <c r="AN122" s="858"/>
      <c r="AO122" s="859"/>
      <c r="AP122" s="905" t="s">
        <v>
129</v>
      </c>
      <c r="AQ122" s="906"/>
      <c r="AR122" s="906"/>
      <c r="AS122" s="906"/>
      <c r="AT122" s="907"/>
      <c r="AU122" s="967"/>
      <c r="AV122" s="968"/>
      <c r="AW122" s="968"/>
      <c r="AX122" s="968"/>
      <c r="AY122" s="969"/>
      <c r="AZ122" s="960" t="s">
        <v>
467</v>
      </c>
      <c r="BA122" s="961"/>
      <c r="BB122" s="961"/>
      <c r="BC122" s="961"/>
      <c r="BD122" s="961"/>
      <c r="BE122" s="961"/>
      <c r="BF122" s="961"/>
      <c r="BG122" s="961"/>
      <c r="BH122" s="961"/>
      <c r="BI122" s="961"/>
      <c r="BJ122" s="961"/>
      <c r="BK122" s="961"/>
      <c r="BL122" s="961"/>
      <c r="BM122" s="961"/>
      <c r="BN122" s="961"/>
      <c r="BO122" s="961"/>
      <c r="BP122" s="962"/>
      <c r="BQ122" s="963">
        <v>
16857672</v>
      </c>
      <c r="BR122" s="926"/>
      <c r="BS122" s="926"/>
      <c r="BT122" s="926"/>
      <c r="BU122" s="926"/>
      <c r="BV122" s="926">
        <v>
16809077</v>
      </c>
      <c r="BW122" s="926"/>
      <c r="BX122" s="926"/>
      <c r="BY122" s="926"/>
      <c r="BZ122" s="926"/>
      <c r="CA122" s="926">
        <v>
16878818</v>
      </c>
      <c r="CB122" s="926"/>
      <c r="CC122" s="926"/>
      <c r="CD122" s="926"/>
      <c r="CE122" s="926"/>
      <c r="CF122" s="927">
        <v>
119.3</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2">
      <c r="A123" s="898"/>
      <c r="B123" s="899"/>
      <c r="C123" s="902" t="s">
        <v>
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
31292</v>
      </c>
      <c r="AB123" s="858"/>
      <c r="AC123" s="858"/>
      <c r="AD123" s="858"/>
      <c r="AE123" s="859"/>
      <c r="AF123" s="860">
        <v>
31291</v>
      </c>
      <c r="AG123" s="858"/>
      <c r="AH123" s="858"/>
      <c r="AI123" s="858"/>
      <c r="AJ123" s="859"/>
      <c r="AK123" s="860">
        <v>
31301</v>
      </c>
      <c r="AL123" s="858"/>
      <c r="AM123" s="858"/>
      <c r="AN123" s="858"/>
      <c r="AO123" s="859"/>
      <c r="AP123" s="905">
        <v>
0.2</v>
      </c>
      <c r="AQ123" s="906"/>
      <c r="AR123" s="906"/>
      <c r="AS123" s="906"/>
      <c r="AT123" s="907"/>
      <c r="AU123" s="970"/>
      <c r="AV123" s="971"/>
      <c r="AW123" s="971"/>
      <c r="AX123" s="971"/>
      <c r="AY123" s="971"/>
      <c r="AZ123" s="277" t="s">
        <v>
191</v>
      </c>
      <c r="BA123" s="277"/>
      <c r="BB123" s="277"/>
      <c r="BC123" s="277"/>
      <c r="BD123" s="277"/>
      <c r="BE123" s="277"/>
      <c r="BF123" s="277"/>
      <c r="BG123" s="277"/>
      <c r="BH123" s="277"/>
      <c r="BI123" s="277"/>
      <c r="BJ123" s="277"/>
      <c r="BK123" s="277"/>
      <c r="BL123" s="277"/>
      <c r="BM123" s="277"/>
      <c r="BN123" s="277"/>
      <c r="BO123" s="958" t="s">
        <v>
468</v>
      </c>
      <c r="BP123" s="959"/>
      <c r="BQ123" s="913">
        <v>
24777053</v>
      </c>
      <c r="BR123" s="914"/>
      <c r="BS123" s="914"/>
      <c r="BT123" s="914"/>
      <c r="BU123" s="914"/>
      <c r="BV123" s="914">
        <v>
25169882</v>
      </c>
      <c r="BW123" s="914"/>
      <c r="BX123" s="914"/>
      <c r="BY123" s="914"/>
      <c r="BZ123" s="914"/>
      <c r="CA123" s="914">
        <v>
25318313</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
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
392</v>
      </c>
      <c r="AB124" s="858"/>
      <c r="AC124" s="858"/>
      <c r="AD124" s="858"/>
      <c r="AE124" s="859"/>
      <c r="AF124" s="860" t="s">
        <v>
392</v>
      </c>
      <c r="AG124" s="858"/>
      <c r="AH124" s="858"/>
      <c r="AI124" s="858"/>
      <c r="AJ124" s="859"/>
      <c r="AK124" s="860" t="s">
        <v>
129</v>
      </c>
      <c r="AL124" s="858"/>
      <c r="AM124" s="858"/>
      <c r="AN124" s="858"/>
      <c r="AO124" s="859"/>
      <c r="AP124" s="905" t="s">
        <v>
392</v>
      </c>
      <c r="AQ124" s="906"/>
      <c r="AR124" s="906"/>
      <c r="AS124" s="906"/>
      <c r="AT124" s="907"/>
      <c r="AU124" s="908" t="s">
        <v>
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
23.5</v>
      </c>
      <c r="BR124" s="912"/>
      <c r="BS124" s="912"/>
      <c r="BT124" s="912"/>
      <c r="BU124" s="912"/>
      <c r="BV124" s="912">
        <v>
17.899999999999999</v>
      </c>
      <c r="BW124" s="912"/>
      <c r="BX124" s="912"/>
      <c r="BY124" s="912"/>
      <c r="BZ124" s="912"/>
      <c r="CA124" s="912">
        <v>
14.3</v>
      </c>
      <c r="CB124" s="912"/>
      <c r="CC124" s="912"/>
      <c r="CD124" s="912"/>
      <c r="CE124" s="912"/>
      <c r="CF124" s="802"/>
      <c r="CG124" s="803"/>
      <c r="CH124" s="803"/>
      <c r="CI124" s="803"/>
      <c r="CJ124" s="943"/>
      <c r="CK124" s="951"/>
      <c r="CL124" s="951"/>
      <c r="CM124" s="951"/>
      <c r="CN124" s="951"/>
      <c r="CO124" s="952"/>
      <c r="CP124" s="916" t="s">
        <v>
470</v>
      </c>
      <c r="CQ124" s="917"/>
      <c r="CR124" s="917"/>
      <c r="CS124" s="917"/>
      <c r="CT124" s="917"/>
      <c r="CU124" s="917"/>
      <c r="CV124" s="917"/>
      <c r="CW124" s="917"/>
      <c r="CX124" s="917"/>
      <c r="CY124" s="917"/>
      <c r="CZ124" s="917"/>
      <c r="DA124" s="917"/>
      <c r="DB124" s="917"/>
      <c r="DC124" s="917"/>
      <c r="DD124" s="917"/>
      <c r="DE124" s="917"/>
      <c r="DF124" s="918"/>
      <c r="DG124" s="840" t="s">
        <v>
392</v>
      </c>
      <c r="DH124" s="841"/>
      <c r="DI124" s="841"/>
      <c r="DJ124" s="841"/>
      <c r="DK124" s="842"/>
      <c r="DL124" s="843" t="s">
        <v>
392</v>
      </c>
      <c r="DM124" s="841"/>
      <c r="DN124" s="841"/>
      <c r="DO124" s="841"/>
      <c r="DP124" s="842"/>
      <c r="DQ124" s="843" t="s">
        <v>
392</v>
      </c>
      <c r="DR124" s="841"/>
      <c r="DS124" s="841"/>
      <c r="DT124" s="841"/>
      <c r="DU124" s="842"/>
      <c r="DV124" s="929" t="s">
        <v>
129</v>
      </c>
      <c r="DW124" s="930"/>
      <c r="DX124" s="930"/>
      <c r="DY124" s="930"/>
      <c r="DZ124" s="931"/>
    </row>
    <row r="125" spans="1:130" s="246" customFormat="1" ht="26.25" customHeight="1" x14ac:dyDescent="0.2">
      <c r="A125" s="898"/>
      <c r="B125" s="899"/>
      <c r="C125" s="902" t="s">
        <v>
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
392</v>
      </c>
      <c r="AB125" s="858"/>
      <c r="AC125" s="858"/>
      <c r="AD125" s="858"/>
      <c r="AE125" s="859"/>
      <c r="AF125" s="860" t="s">
        <v>
392</v>
      </c>
      <c r="AG125" s="858"/>
      <c r="AH125" s="858"/>
      <c r="AI125" s="858"/>
      <c r="AJ125" s="859"/>
      <c r="AK125" s="860" t="s">
        <v>
129</v>
      </c>
      <c r="AL125" s="858"/>
      <c r="AM125" s="858"/>
      <c r="AN125" s="858"/>
      <c r="AO125" s="859"/>
      <c r="AP125" s="905" t="s">
        <v>
392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
471</v>
      </c>
      <c r="CL125" s="933"/>
      <c r="CM125" s="933"/>
      <c r="CN125" s="933"/>
      <c r="CO125" s="934"/>
      <c r="CP125" s="941" t="s">
        <v>
472</v>
      </c>
      <c r="CQ125" s="886"/>
      <c r="CR125" s="886"/>
      <c r="CS125" s="886"/>
      <c r="CT125" s="886"/>
      <c r="CU125" s="886"/>
      <c r="CV125" s="886"/>
      <c r="CW125" s="886"/>
      <c r="CX125" s="886"/>
      <c r="CY125" s="886"/>
      <c r="CZ125" s="886"/>
      <c r="DA125" s="886"/>
      <c r="DB125" s="886"/>
      <c r="DC125" s="886"/>
      <c r="DD125" s="886"/>
      <c r="DE125" s="886"/>
      <c r="DF125" s="887"/>
      <c r="DG125" s="942" t="s">
        <v>
392</v>
      </c>
      <c r="DH125" s="923"/>
      <c r="DI125" s="923"/>
      <c r="DJ125" s="923"/>
      <c r="DK125" s="923"/>
      <c r="DL125" s="923" t="s">
        <v>
392</v>
      </c>
      <c r="DM125" s="923"/>
      <c r="DN125" s="923"/>
      <c r="DO125" s="923"/>
      <c r="DP125" s="923"/>
      <c r="DQ125" s="923" t="s">
        <v>
129</v>
      </c>
      <c r="DR125" s="923"/>
      <c r="DS125" s="923"/>
      <c r="DT125" s="923"/>
      <c r="DU125" s="923"/>
      <c r="DV125" s="924" t="s">
        <v>
392</v>
      </c>
      <c r="DW125" s="924"/>
      <c r="DX125" s="924"/>
      <c r="DY125" s="924"/>
      <c r="DZ125" s="925"/>
    </row>
    <row r="126" spans="1:130" s="246" customFormat="1" ht="26.25" customHeight="1" thickBot="1" x14ac:dyDescent="0.25">
      <c r="A126" s="898"/>
      <c r="B126" s="899"/>
      <c r="C126" s="902" t="s">
        <v>
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
129</v>
      </c>
      <c r="AB126" s="858"/>
      <c r="AC126" s="858"/>
      <c r="AD126" s="858"/>
      <c r="AE126" s="859"/>
      <c r="AF126" s="860" t="s">
        <v>
392</v>
      </c>
      <c r="AG126" s="858"/>
      <c r="AH126" s="858"/>
      <c r="AI126" s="858"/>
      <c r="AJ126" s="859"/>
      <c r="AK126" s="860" t="s">
        <v>
129</v>
      </c>
      <c r="AL126" s="858"/>
      <c r="AM126" s="858"/>
      <c r="AN126" s="858"/>
      <c r="AO126" s="859"/>
      <c r="AP126" s="905" t="s">
        <v>
392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
473</v>
      </c>
      <c r="CQ126" s="828"/>
      <c r="CR126" s="828"/>
      <c r="CS126" s="828"/>
      <c r="CT126" s="828"/>
      <c r="CU126" s="828"/>
      <c r="CV126" s="828"/>
      <c r="CW126" s="828"/>
      <c r="CX126" s="828"/>
      <c r="CY126" s="828"/>
      <c r="CZ126" s="828"/>
      <c r="DA126" s="828"/>
      <c r="DB126" s="828"/>
      <c r="DC126" s="828"/>
      <c r="DD126" s="828"/>
      <c r="DE126" s="828"/>
      <c r="DF126" s="829"/>
      <c r="DG126" s="894" t="s">
        <v>
392</v>
      </c>
      <c r="DH126" s="895"/>
      <c r="DI126" s="895"/>
      <c r="DJ126" s="895"/>
      <c r="DK126" s="895"/>
      <c r="DL126" s="895" t="s">
        <v>
129</v>
      </c>
      <c r="DM126" s="895"/>
      <c r="DN126" s="895"/>
      <c r="DO126" s="895"/>
      <c r="DP126" s="895"/>
      <c r="DQ126" s="895" t="s">
        <v>
129</v>
      </c>
      <c r="DR126" s="895"/>
      <c r="DS126" s="895"/>
      <c r="DT126" s="895"/>
      <c r="DU126" s="895"/>
      <c r="DV126" s="872" t="s">
        <v>
392</v>
      </c>
      <c r="DW126" s="872"/>
      <c r="DX126" s="872"/>
      <c r="DY126" s="872"/>
      <c r="DZ126" s="873"/>
    </row>
    <row r="127" spans="1:130" s="246" customFormat="1" ht="26.25" customHeight="1" x14ac:dyDescent="0.2">
      <c r="A127" s="900"/>
      <c r="B127" s="901"/>
      <c r="C127" s="919" t="s">
        <v>
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
3872</v>
      </c>
      <c r="AB127" s="858"/>
      <c r="AC127" s="858"/>
      <c r="AD127" s="858"/>
      <c r="AE127" s="859"/>
      <c r="AF127" s="860">
        <v>
3953</v>
      </c>
      <c r="AG127" s="858"/>
      <c r="AH127" s="858"/>
      <c r="AI127" s="858"/>
      <c r="AJ127" s="859"/>
      <c r="AK127" s="860">
        <v>
3835</v>
      </c>
      <c r="AL127" s="858"/>
      <c r="AM127" s="858"/>
      <c r="AN127" s="858"/>
      <c r="AO127" s="859"/>
      <c r="AP127" s="905">
        <v>
0</v>
      </c>
      <c r="AQ127" s="906"/>
      <c r="AR127" s="906"/>
      <c r="AS127" s="906"/>
      <c r="AT127" s="907"/>
      <c r="AU127" s="282"/>
      <c r="AV127" s="282"/>
      <c r="AW127" s="282"/>
      <c r="AX127" s="922" t="s">
        <v>
475</v>
      </c>
      <c r="AY127" s="890"/>
      <c r="AZ127" s="890"/>
      <c r="BA127" s="890"/>
      <c r="BB127" s="890"/>
      <c r="BC127" s="890"/>
      <c r="BD127" s="890"/>
      <c r="BE127" s="891"/>
      <c r="BF127" s="889" t="s">
        <v>
476</v>
      </c>
      <c r="BG127" s="890"/>
      <c r="BH127" s="890"/>
      <c r="BI127" s="890"/>
      <c r="BJ127" s="890"/>
      <c r="BK127" s="890"/>
      <c r="BL127" s="891"/>
      <c r="BM127" s="889" t="s">
        <v>
477</v>
      </c>
      <c r="BN127" s="890"/>
      <c r="BO127" s="890"/>
      <c r="BP127" s="890"/>
      <c r="BQ127" s="890"/>
      <c r="BR127" s="890"/>
      <c r="BS127" s="891"/>
      <c r="BT127" s="889" t="s">
        <v>
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
479</v>
      </c>
      <c r="CQ127" s="828"/>
      <c r="CR127" s="828"/>
      <c r="CS127" s="828"/>
      <c r="CT127" s="828"/>
      <c r="CU127" s="828"/>
      <c r="CV127" s="828"/>
      <c r="CW127" s="828"/>
      <c r="CX127" s="828"/>
      <c r="CY127" s="828"/>
      <c r="CZ127" s="828"/>
      <c r="DA127" s="828"/>
      <c r="DB127" s="828"/>
      <c r="DC127" s="828"/>
      <c r="DD127" s="828"/>
      <c r="DE127" s="828"/>
      <c r="DF127" s="829"/>
      <c r="DG127" s="894" t="s">
        <v>
129</v>
      </c>
      <c r="DH127" s="895"/>
      <c r="DI127" s="895"/>
      <c r="DJ127" s="895"/>
      <c r="DK127" s="895"/>
      <c r="DL127" s="895" t="s">
        <v>
437</v>
      </c>
      <c r="DM127" s="895"/>
      <c r="DN127" s="895"/>
      <c r="DO127" s="895"/>
      <c r="DP127" s="895"/>
      <c r="DQ127" s="895" t="s">
        <v>
392</v>
      </c>
      <c r="DR127" s="895"/>
      <c r="DS127" s="895"/>
      <c r="DT127" s="895"/>
      <c r="DU127" s="895"/>
      <c r="DV127" s="872" t="s">
        <v>
437</v>
      </c>
      <c r="DW127" s="872"/>
      <c r="DX127" s="872"/>
      <c r="DY127" s="872"/>
      <c r="DZ127" s="873"/>
    </row>
    <row r="128" spans="1:130" s="246" customFormat="1" ht="26.25" customHeight="1" thickBot="1" x14ac:dyDescent="0.25">
      <c r="A128" s="874" t="s">
        <v>
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
481</v>
      </c>
      <c r="X128" s="876"/>
      <c r="Y128" s="876"/>
      <c r="Z128" s="877"/>
      <c r="AA128" s="878">
        <v>
584993</v>
      </c>
      <c r="AB128" s="879"/>
      <c r="AC128" s="879"/>
      <c r="AD128" s="879"/>
      <c r="AE128" s="880"/>
      <c r="AF128" s="881">
        <v>
529960</v>
      </c>
      <c r="AG128" s="879"/>
      <c r="AH128" s="879"/>
      <c r="AI128" s="879"/>
      <c r="AJ128" s="880"/>
      <c r="AK128" s="881">
        <v>
474485</v>
      </c>
      <c r="AL128" s="879"/>
      <c r="AM128" s="879"/>
      <c r="AN128" s="879"/>
      <c r="AO128" s="880"/>
      <c r="AP128" s="882"/>
      <c r="AQ128" s="883"/>
      <c r="AR128" s="883"/>
      <c r="AS128" s="883"/>
      <c r="AT128" s="884"/>
      <c r="AU128" s="282"/>
      <c r="AV128" s="282"/>
      <c r="AW128" s="282"/>
      <c r="AX128" s="885" t="s">
        <v>
482</v>
      </c>
      <c r="AY128" s="886"/>
      <c r="AZ128" s="886"/>
      <c r="BA128" s="886"/>
      <c r="BB128" s="886"/>
      <c r="BC128" s="886"/>
      <c r="BD128" s="886"/>
      <c r="BE128" s="887"/>
      <c r="BF128" s="864" t="s">
        <v>
129</v>
      </c>
      <c r="BG128" s="865"/>
      <c r="BH128" s="865"/>
      <c r="BI128" s="865"/>
      <c r="BJ128" s="865"/>
      <c r="BK128" s="865"/>
      <c r="BL128" s="888"/>
      <c r="BM128" s="864">
        <v>
12.74</v>
      </c>
      <c r="BN128" s="865"/>
      <c r="BO128" s="865"/>
      <c r="BP128" s="865"/>
      <c r="BQ128" s="865"/>
      <c r="BR128" s="865"/>
      <c r="BS128" s="888"/>
      <c r="BT128" s="864">
        <v>
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
483</v>
      </c>
      <c r="CQ128" s="806"/>
      <c r="CR128" s="806"/>
      <c r="CS128" s="806"/>
      <c r="CT128" s="806"/>
      <c r="CU128" s="806"/>
      <c r="CV128" s="806"/>
      <c r="CW128" s="806"/>
      <c r="CX128" s="806"/>
      <c r="CY128" s="806"/>
      <c r="CZ128" s="806"/>
      <c r="DA128" s="806"/>
      <c r="DB128" s="806"/>
      <c r="DC128" s="806"/>
      <c r="DD128" s="806"/>
      <c r="DE128" s="806"/>
      <c r="DF128" s="807"/>
      <c r="DG128" s="868" t="s">
        <v>
392</v>
      </c>
      <c r="DH128" s="869"/>
      <c r="DI128" s="869"/>
      <c r="DJ128" s="869"/>
      <c r="DK128" s="869"/>
      <c r="DL128" s="869" t="s">
        <v>
129</v>
      </c>
      <c r="DM128" s="869"/>
      <c r="DN128" s="869"/>
      <c r="DO128" s="869"/>
      <c r="DP128" s="869"/>
      <c r="DQ128" s="869" t="s">
        <v>
129</v>
      </c>
      <c r="DR128" s="869"/>
      <c r="DS128" s="869"/>
      <c r="DT128" s="869"/>
      <c r="DU128" s="869"/>
      <c r="DV128" s="870" t="s">
        <v>
392</v>
      </c>
      <c r="DW128" s="870"/>
      <c r="DX128" s="870"/>
      <c r="DY128" s="870"/>
      <c r="DZ128" s="871"/>
    </row>
    <row r="129" spans="1:131" s="246" customFormat="1" ht="26.25" customHeight="1" x14ac:dyDescent="0.2">
      <c r="A129" s="852" t="s">
        <v>
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
484</v>
      </c>
      <c r="X129" s="855"/>
      <c r="Y129" s="855"/>
      <c r="Z129" s="856"/>
      <c r="AA129" s="857">
        <v>
15317478</v>
      </c>
      <c r="AB129" s="858"/>
      <c r="AC129" s="858"/>
      <c r="AD129" s="858"/>
      <c r="AE129" s="859"/>
      <c r="AF129" s="860">
        <v>
15525298</v>
      </c>
      <c r="AG129" s="858"/>
      <c r="AH129" s="858"/>
      <c r="AI129" s="858"/>
      <c r="AJ129" s="859"/>
      <c r="AK129" s="860">
        <v>
15570542</v>
      </c>
      <c r="AL129" s="858"/>
      <c r="AM129" s="858"/>
      <c r="AN129" s="858"/>
      <c r="AO129" s="859"/>
      <c r="AP129" s="861"/>
      <c r="AQ129" s="862"/>
      <c r="AR129" s="862"/>
      <c r="AS129" s="862"/>
      <c r="AT129" s="863"/>
      <c r="AU129" s="284"/>
      <c r="AV129" s="284"/>
      <c r="AW129" s="284"/>
      <c r="AX129" s="827" t="s">
        <v>
485</v>
      </c>
      <c r="AY129" s="828"/>
      <c r="AZ129" s="828"/>
      <c r="BA129" s="828"/>
      <c r="BB129" s="828"/>
      <c r="BC129" s="828"/>
      <c r="BD129" s="828"/>
      <c r="BE129" s="829"/>
      <c r="BF129" s="847" t="s">
        <v>
129</v>
      </c>
      <c r="BG129" s="848"/>
      <c r="BH129" s="848"/>
      <c r="BI129" s="848"/>
      <c r="BJ129" s="848"/>
      <c r="BK129" s="848"/>
      <c r="BL129" s="849"/>
      <c r="BM129" s="847">
        <v>
17.739999999999998</v>
      </c>
      <c r="BN129" s="848"/>
      <c r="BO129" s="848"/>
      <c r="BP129" s="848"/>
      <c r="BQ129" s="848"/>
      <c r="BR129" s="848"/>
      <c r="BS129" s="849"/>
      <c r="BT129" s="847">
        <v>
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
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
487</v>
      </c>
      <c r="X130" s="855"/>
      <c r="Y130" s="855"/>
      <c r="Z130" s="856"/>
      <c r="AA130" s="857">
        <v>
1356347</v>
      </c>
      <c r="AB130" s="858"/>
      <c r="AC130" s="858"/>
      <c r="AD130" s="858"/>
      <c r="AE130" s="859"/>
      <c r="AF130" s="860">
        <v>
1405544</v>
      </c>
      <c r="AG130" s="858"/>
      <c r="AH130" s="858"/>
      <c r="AI130" s="858"/>
      <c r="AJ130" s="859"/>
      <c r="AK130" s="860">
        <v>
1416649</v>
      </c>
      <c r="AL130" s="858"/>
      <c r="AM130" s="858"/>
      <c r="AN130" s="858"/>
      <c r="AO130" s="859"/>
      <c r="AP130" s="861"/>
      <c r="AQ130" s="862"/>
      <c r="AR130" s="862"/>
      <c r="AS130" s="862"/>
      <c r="AT130" s="863"/>
      <c r="AU130" s="284"/>
      <c r="AV130" s="284"/>
      <c r="AW130" s="284"/>
      <c r="AX130" s="827" t="s">
        <v>
488</v>
      </c>
      <c r="AY130" s="828"/>
      <c r="AZ130" s="828"/>
      <c r="BA130" s="828"/>
      <c r="BB130" s="828"/>
      <c r="BC130" s="828"/>
      <c r="BD130" s="828"/>
      <c r="BE130" s="829"/>
      <c r="BF130" s="830">
        <v>
2</v>
      </c>
      <c r="BG130" s="831"/>
      <c r="BH130" s="831"/>
      <c r="BI130" s="831"/>
      <c r="BJ130" s="831"/>
      <c r="BK130" s="831"/>
      <c r="BL130" s="832"/>
      <c r="BM130" s="830">
        <v>
25</v>
      </c>
      <c r="BN130" s="831"/>
      <c r="BO130" s="831"/>
      <c r="BP130" s="831"/>
      <c r="BQ130" s="831"/>
      <c r="BR130" s="831"/>
      <c r="BS130" s="832"/>
      <c r="BT130" s="830">
        <v>
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
489</v>
      </c>
      <c r="X131" s="838"/>
      <c r="Y131" s="838"/>
      <c r="Z131" s="839"/>
      <c r="AA131" s="840">
        <v>
13961131</v>
      </c>
      <c r="AB131" s="841"/>
      <c r="AC131" s="841"/>
      <c r="AD131" s="841"/>
      <c r="AE131" s="842"/>
      <c r="AF131" s="843">
        <v>
14119754</v>
      </c>
      <c r="AG131" s="841"/>
      <c r="AH131" s="841"/>
      <c r="AI131" s="841"/>
      <c r="AJ131" s="842"/>
      <c r="AK131" s="843">
        <v>
14153893</v>
      </c>
      <c r="AL131" s="841"/>
      <c r="AM131" s="841"/>
      <c r="AN131" s="841"/>
      <c r="AO131" s="842"/>
      <c r="AP131" s="844"/>
      <c r="AQ131" s="845"/>
      <c r="AR131" s="845"/>
      <c r="AS131" s="845"/>
      <c r="AT131" s="846"/>
      <c r="AU131" s="284"/>
      <c r="AV131" s="284"/>
      <c r="AW131" s="284"/>
      <c r="AX131" s="805" t="s">
        <v>
490</v>
      </c>
      <c r="AY131" s="806"/>
      <c r="AZ131" s="806"/>
      <c r="BA131" s="806"/>
      <c r="BB131" s="806"/>
      <c r="BC131" s="806"/>
      <c r="BD131" s="806"/>
      <c r="BE131" s="807"/>
      <c r="BF131" s="808">
        <v>
14.3</v>
      </c>
      <c r="BG131" s="809"/>
      <c r="BH131" s="809"/>
      <c r="BI131" s="809"/>
      <c r="BJ131" s="809"/>
      <c r="BK131" s="809"/>
      <c r="BL131" s="810"/>
      <c r="BM131" s="808">
        <v>
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
491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
492</v>
      </c>
      <c r="W132" s="818"/>
      <c r="X132" s="818"/>
      <c r="Y132" s="818"/>
      <c r="Z132" s="819"/>
      <c r="AA132" s="820">
        <v>
2.1638504790000002</v>
      </c>
      <c r="AB132" s="821"/>
      <c r="AC132" s="821"/>
      <c r="AD132" s="821"/>
      <c r="AE132" s="822"/>
      <c r="AF132" s="823">
        <v>
1.9960758519999999</v>
      </c>
      <c r="AG132" s="821"/>
      <c r="AH132" s="821"/>
      <c r="AI132" s="821"/>
      <c r="AJ132" s="822"/>
      <c r="AK132" s="823">
        <v>
2.0065804530000002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
493</v>
      </c>
      <c r="W133" s="797"/>
      <c r="X133" s="797"/>
      <c r="Y133" s="797"/>
      <c r="Z133" s="798"/>
      <c r="AA133" s="799">
        <v>
3</v>
      </c>
      <c r="AB133" s="800"/>
      <c r="AC133" s="800"/>
      <c r="AD133" s="800"/>
      <c r="AE133" s="801"/>
      <c r="AF133" s="799">
        <v>
2.5</v>
      </c>
      <c r="AG133" s="800"/>
      <c r="AH133" s="800"/>
      <c r="AI133" s="800"/>
      <c r="AJ133" s="801"/>
      <c r="AK133" s="799">
        <v>
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JRS4NDhMgpsrafOJ+65cAV8Dx8dHlHhx2ejUedvE0zfvijHiYZEaJAAr25MDBeEH0JvMiMLJFYEBJP3cEBz/Yw==" saltValue="WFaiXkbZoiw2kckHDgl5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494</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ydu5CCSk9iRB3UUsnRYjG3tsMlerHxrNVGXKRawZ1ru0y9jpDDSmrYaRhd+TXPlZDWR2yhc43AzchojwGkH9NQ==" saltValue="3HnKvSYaZh2obelJNT7S5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CZ8rGsv1CvQyIumtkP1pEZOxRXBajADyHhtYK2+GOyUYFlLJVXsCVvvCdWZ5MXW7oElU/NYUdo+s/LBhG1Dcvw==" saltValue="NuE4bU2tFkRvcEZa1yCr5w=="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496</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
497</v>
      </c>
      <c r="AP7" s="303"/>
      <c r="AQ7" s="304" t="s">
        <v>
498</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
499</v>
      </c>
      <c r="AQ8" s="310" t="s">
        <v>
500</v>
      </c>
      <c r="AR8" s="311" t="s">
        <v>
501</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
502</v>
      </c>
      <c r="AL9" s="1228"/>
      <c r="AM9" s="1228"/>
      <c r="AN9" s="1229"/>
      <c r="AO9" s="312">
        <v>
4410687</v>
      </c>
      <c r="AP9" s="312">
        <v>
53475</v>
      </c>
      <c r="AQ9" s="313">
        <v>
72852</v>
      </c>
      <c r="AR9" s="314">
        <v>
-26.6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
503</v>
      </c>
      <c r="AL10" s="1228"/>
      <c r="AM10" s="1228"/>
      <c r="AN10" s="1229"/>
      <c r="AO10" s="315">
        <v>
13142</v>
      </c>
      <c r="AP10" s="315">
        <v>
159</v>
      </c>
      <c r="AQ10" s="316">
        <v>
5779</v>
      </c>
      <c r="AR10" s="317">
        <v>
-97.2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
504</v>
      </c>
      <c r="AL11" s="1228"/>
      <c r="AM11" s="1228"/>
      <c r="AN11" s="1229"/>
      <c r="AO11" s="315">
        <v>
46746</v>
      </c>
      <c r="AP11" s="315">
        <v>
567</v>
      </c>
      <c r="AQ11" s="316">
        <v>
5205</v>
      </c>
      <c r="AR11" s="317">
        <v>
-89.1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
505</v>
      </c>
      <c r="AL12" s="1228"/>
      <c r="AM12" s="1228"/>
      <c r="AN12" s="1229"/>
      <c r="AO12" s="315" t="s">
        <v>
506</v>
      </c>
      <c r="AP12" s="315" t="s">
        <v>
506</v>
      </c>
      <c r="AQ12" s="316">
        <v>
1186</v>
      </c>
      <c r="AR12" s="317" t="s">
        <v>
506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
507</v>
      </c>
      <c r="AL13" s="1228"/>
      <c r="AM13" s="1228"/>
      <c r="AN13" s="1229"/>
      <c r="AO13" s="315" t="s">
        <v>
506</v>
      </c>
      <c r="AP13" s="315" t="s">
        <v>
506</v>
      </c>
      <c r="AQ13" s="316">
        <v>
2</v>
      </c>
      <c r="AR13" s="317" t="s">
        <v>
506</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
508</v>
      </c>
      <c r="AL14" s="1228"/>
      <c r="AM14" s="1228"/>
      <c r="AN14" s="1229"/>
      <c r="AO14" s="315">
        <v>
225937</v>
      </c>
      <c r="AP14" s="315">
        <v>
2739</v>
      </c>
      <c r="AQ14" s="316">
        <v>
3005</v>
      </c>
      <c r="AR14" s="317">
        <v>
-8.9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
509</v>
      </c>
      <c r="AL15" s="1228"/>
      <c r="AM15" s="1228"/>
      <c r="AN15" s="1229"/>
      <c r="AO15" s="315">
        <v>
95060</v>
      </c>
      <c r="AP15" s="315">
        <v>
1153</v>
      </c>
      <c r="AQ15" s="316">
        <v>
1720</v>
      </c>
      <c r="AR15" s="317">
        <v>
-33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
510</v>
      </c>
      <c r="AL16" s="1231"/>
      <c r="AM16" s="1231"/>
      <c r="AN16" s="1232"/>
      <c r="AO16" s="315">
        <v>
-275941</v>
      </c>
      <c r="AP16" s="315">
        <v>
-3346</v>
      </c>
      <c r="AQ16" s="316">
        <v>
-6900</v>
      </c>
      <c r="AR16" s="317">
        <v>
-51.5</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
191</v>
      </c>
      <c r="AL17" s="1231"/>
      <c r="AM17" s="1231"/>
      <c r="AN17" s="1232"/>
      <c r="AO17" s="315">
        <v>
4515631</v>
      </c>
      <c r="AP17" s="315">
        <v>
54748</v>
      </c>
      <c r="AQ17" s="316">
        <v>
82850</v>
      </c>
      <c r="AR17" s="317">
        <v>
-33.9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511</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512</v>
      </c>
      <c r="AP20" s="323" t="s">
        <v>
513</v>
      </c>
      <c r="AQ20" s="324" t="s">
        <v>
514</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
515</v>
      </c>
      <c r="AL21" s="1225"/>
      <c r="AM21" s="1225"/>
      <c r="AN21" s="1226"/>
      <c r="AO21" s="327">
        <v>
4.96</v>
      </c>
      <c r="AP21" s="328">
        <v>
8.1999999999999993</v>
      </c>
      <c r="AQ21" s="329">
        <v>
-3.24</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
516</v>
      </c>
      <c r="AL22" s="1225"/>
      <c r="AM22" s="1225"/>
      <c r="AN22" s="1226"/>
      <c r="AO22" s="332">
        <v>
100.4</v>
      </c>
      <c r="AP22" s="333">
        <v>
97.9</v>
      </c>
      <c r="AQ22" s="334">
        <v>
2.5</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519</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
497</v>
      </c>
      <c r="AP30" s="303"/>
      <c r="AQ30" s="304" t="s">
        <v>
498</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
499</v>
      </c>
      <c r="AQ31" s="310" t="s">
        <v>
500</v>
      </c>
      <c r="AR31" s="311" t="s">
        <v>
501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
520</v>
      </c>
      <c r="AL32" s="1216"/>
      <c r="AM32" s="1216"/>
      <c r="AN32" s="1217"/>
      <c r="AO32" s="342">
        <v>
1904719</v>
      </c>
      <c r="AP32" s="342">
        <v>
23093</v>
      </c>
      <c r="AQ32" s="343">
        <v>
53769</v>
      </c>
      <c r="AR32" s="344">
        <v>
-57.1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
521</v>
      </c>
      <c r="AL33" s="1216"/>
      <c r="AM33" s="1216"/>
      <c r="AN33" s="1217"/>
      <c r="AO33" s="342" t="s">
        <v>
506</v>
      </c>
      <c r="AP33" s="342" t="s">
        <v>
506</v>
      </c>
      <c r="AQ33" s="343" t="s">
        <v>
506</v>
      </c>
      <c r="AR33" s="344" t="s">
        <v>
506</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
522</v>
      </c>
      <c r="AL34" s="1216"/>
      <c r="AM34" s="1216"/>
      <c r="AN34" s="1217"/>
      <c r="AO34" s="342" t="s">
        <v>
506</v>
      </c>
      <c r="AP34" s="342" t="s">
        <v>
506</v>
      </c>
      <c r="AQ34" s="343">
        <v>
30</v>
      </c>
      <c r="AR34" s="344" t="s">
        <v>
506</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
523</v>
      </c>
      <c r="AL35" s="1216"/>
      <c r="AM35" s="1216"/>
      <c r="AN35" s="1217"/>
      <c r="AO35" s="342">
        <v>
235288</v>
      </c>
      <c r="AP35" s="342">
        <v>
2853</v>
      </c>
      <c r="AQ35" s="343">
        <v>
13935</v>
      </c>
      <c r="AR35" s="344">
        <v>
-79.5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
524</v>
      </c>
      <c r="AL36" s="1216"/>
      <c r="AM36" s="1216"/>
      <c r="AN36" s="1217"/>
      <c r="AO36" s="342" t="s">
        <v>
506</v>
      </c>
      <c r="AP36" s="342" t="s">
        <v>
506</v>
      </c>
      <c r="AQ36" s="343">
        <v>
1254</v>
      </c>
      <c r="AR36" s="344" t="s">
        <v>
506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
525</v>
      </c>
      <c r="AL37" s="1216"/>
      <c r="AM37" s="1216"/>
      <c r="AN37" s="1217"/>
      <c r="AO37" s="342">
        <v>
35136</v>
      </c>
      <c r="AP37" s="342">
        <v>
426</v>
      </c>
      <c r="AQ37" s="343">
        <v>
601</v>
      </c>
      <c r="AR37" s="344">
        <v>
-29.1</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
526</v>
      </c>
      <c r="AL38" s="1219"/>
      <c r="AM38" s="1219"/>
      <c r="AN38" s="1220"/>
      <c r="AO38" s="345" t="s">
        <v>
506</v>
      </c>
      <c r="AP38" s="345" t="s">
        <v>
506</v>
      </c>
      <c r="AQ38" s="346">
        <v>
1</v>
      </c>
      <c r="AR38" s="334" t="s">
        <v>
506</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
527</v>
      </c>
      <c r="AL39" s="1219"/>
      <c r="AM39" s="1219"/>
      <c r="AN39" s="1220"/>
      <c r="AO39" s="342">
        <v>
-474485</v>
      </c>
      <c r="AP39" s="342">
        <v>
-5753</v>
      </c>
      <c r="AQ39" s="343">
        <v>
-4013</v>
      </c>
      <c r="AR39" s="344">
        <v>
43.4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
528</v>
      </c>
      <c r="AL40" s="1216"/>
      <c r="AM40" s="1216"/>
      <c r="AN40" s="1217"/>
      <c r="AO40" s="342">
        <v>
-1416649</v>
      </c>
      <c r="AP40" s="342">
        <v>
-17175</v>
      </c>
      <c r="AQ40" s="343">
        <v>
-48341</v>
      </c>
      <c r="AR40" s="344">
        <v>
-64.5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
303</v>
      </c>
      <c r="AL41" s="1222"/>
      <c r="AM41" s="1222"/>
      <c r="AN41" s="1223"/>
      <c r="AO41" s="342">
        <v>
284009</v>
      </c>
      <c r="AP41" s="342">
        <v>
3443</v>
      </c>
      <c r="AQ41" s="343">
        <v>
17235</v>
      </c>
      <c r="AR41" s="344">
        <v>
-80</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529</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
497</v>
      </c>
      <c r="AN49" s="1210" t="s">
        <v>
532</v>
      </c>
      <c r="AO49" s="1211"/>
      <c r="AP49" s="1211"/>
      <c r="AQ49" s="1211"/>
      <c r="AR49" s="121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
533</v>
      </c>
      <c r="AO50" s="359" t="s">
        <v>
534</v>
      </c>
      <c r="AP50" s="360" t="s">
        <v>
535</v>
      </c>
      <c r="AQ50" s="361" t="s">
        <v>
536</v>
      </c>
      <c r="AR50" s="362" t="s">
        <v>
537</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538</v>
      </c>
      <c r="AL51" s="355"/>
      <c r="AM51" s="363">
        <v>
2754700</v>
      </c>
      <c r="AN51" s="364">
        <v>
34827</v>
      </c>
      <c r="AO51" s="365">
        <v>
20.2</v>
      </c>
      <c r="AP51" s="366">
        <v>
66255</v>
      </c>
      <c r="AQ51" s="367">
        <v>
3.6</v>
      </c>
      <c r="AR51" s="368">
        <v>
16.600000000000001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539</v>
      </c>
      <c r="AM52" s="371">
        <v>
2564816</v>
      </c>
      <c r="AN52" s="372">
        <v>
32427</v>
      </c>
      <c r="AO52" s="373">
        <v>
31.8</v>
      </c>
      <c r="AP52" s="374">
        <v>
31822</v>
      </c>
      <c r="AQ52" s="375">
        <v>
8.8000000000000007</v>
      </c>
      <c r="AR52" s="376">
        <v>
23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540</v>
      </c>
      <c r="AL53" s="355"/>
      <c r="AM53" s="363">
        <v>
3006627</v>
      </c>
      <c r="AN53" s="364">
        <v>
37579</v>
      </c>
      <c r="AO53" s="365">
        <v>
7.9</v>
      </c>
      <c r="AP53" s="366">
        <v>
92247</v>
      </c>
      <c r="AQ53" s="367">
        <v>
39.200000000000003</v>
      </c>
      <c r="AR53" s="368">
        <v>
-31.3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539</v>
      </c>
      <c r="AM54" s="371">
        <v>
1792318</v>
      </c>
      <c r="AN54" s="372">
        <v>
22402</v>
      </c>
      <c r="AO54" s="373">
        <v>
-30.9</v>
      </c>
      <c r="AP54" s="374">
        <v>
37204</v>
      </c>
      <c r="AQ54" s="375">
        <v>
16.899999999999999</v>
      </c>
      <c r="AR54" s="376">
        <v>
-47.8</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541</v>
      </c>
      <c r="AL55" s="355"/>
      <c r="AM55" s="363">
        <v>
2735292</v>
      </c>
      <c r="AN55" s="364">
        <v>
33850</v>
      </c>
      <c r="AO55" s="365">
        <v>
-9.9</v>
      </c>
      <c r="AP55" s="366">
        <v>
67319</v>
      </c>
      <c r="AQ55" s="367">
        <v>
-27</v>
      </c>
      <c r="AR55" s="368">
        <v>
17.100000000000001</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539</v>
      </c>
      <c r="AM56" s="371">
        <v>
2015899</v>
      </c>
      <c r="AN56" s="372">
        <v>
24947</v>
      </c>
      <c r="AO56" s="373">
        <v>
11.4</v>
      </c>
      <c r="AP56" s="374">
        <v>
38101</v>
      </c>
      <c r="AQ56" s="375">
        <v>
2.4</v>
      </c>
      <c r="AR56" s="376">
        <v>
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542</v>
      </c>
      <c r="AL57" s="355"/>
      <c r="AM57" s="363">
        <v>
2079162</v>
      </c>
      <c r="AN57" s="364">
        <v>
25421</v>
      </c>
      <c r="AO57" s="365">
        <v>
-24.9</v>
      </c>
      <c r="AP57" s="366">
        <v>
70615</v>
      </c>
      <c r="AQ57" s="367">
        <v>
4.9000000000000004</v>
      </c>
      <c r="AR57" s="368">
        <v>
-29.8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539</v>
      </c>
      <c r="AM58" s="371">
        <v>
1697077</v>
      </c>
      <c r="AN58" s="372">
        <v>
20750</v>
      </c>
      <c r="AO58" s="373">
        <v>
-16.8</v>
      </c>
      <c r="AP58" s="374">
        <v>
37382</v>
      </c>
      <c r="AQ58" s="375">
        <v>
-1.9</v>
      </c>
      <c r="AR58" s="376">
        <v>
-14.9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543</v>
      </c>
      <c r="AL59" s="355"/>
      <c r="AM59" s="363">
        <v>
2967690</v>
      </c>
      <c r="AN59" s="364">
        <v>
35980</v>
      </c>
      <c r="AO59" s="365">
        <v>
41.5</v>
      </c>
      <c r="AP59" s="366">
        <v>
69185</v>
      </c>
      <c r="AQ59" s="367">
        <v>
-2</v>
      </c>
      <c r="AR59" s="368">
        <v>
43.5</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539</v>
      </c>
      <c r="AM60" s="371">
        <v>
2276314</v>
      </c>
      <c r="AN60" s="372">
        <v>
27598</v>
      </c>
      <c r="AO60" s="373">
        <v>
33</v>
      </c>
      <c r="AP60" s="374">
        <v>
38519</v>
      </c>
      <c r="AQ60" s="375">
        <v>
3</v>
      </c>
      <c r="AR60" s="376">
        <v>
30</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544</v>
      </c>
      <c r="AL61" s="377"/>
      <c r="AM61" s="378">
        <v>
2708694</v>
      </c>
      <c r="AN61" s="379">
        <v>
33531</v>
      </c>
      <c r="AO61" s="380">
        <v>
7</v>
      </c>
      <c r="AP61" s="381">
        <v>
73124</v>
      </c>
      <c r="AQ61" s="382">
        <v>
3.7</v>
      </c>
      <c r="AR61" s="368">
        <v>
3.3</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539</v>
      </c>
      <c r="AM62" s="371">
        <v>
2069285</v>
      </c>
      <c r="AN62" s="372">
        <v>
25625</v>
      </c>
      <c r="AO62" s="373">
        <v>
5.7</v>
      </c>
      <c r="AP62" s="374">
        <v>
36606</v>
      </c>
      <c r="AQ62" s="375">
        <v>
5.8</v>
      </c>
      <c r="AR62" s="376">
        <v>
-0.1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Pf6ycK1IXIdCPCyGK7+cFXf7JnB0XairUxjpvHaXtBkQHhCOpJL4E2iGOSKmDLgc6QBz6q4peiLronrpiy/71w==" saltValue="qQSsMLoDKMNQUjfAW+Vd7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sulUn1eOjGJCvDPnYo0Rw1s6ua8ipd7xbWR7i6FUYMXYxHuVbvWFRWSOfcQ05U6VURBt4zfV1K4fIkxX/ZXGw==" saltValue="3CM4/SsqtfNGS3teatewQ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YftulKb/dqpL+0AgFFfjaFgYnfYGUx2Pi//9DdNEJJk0F0lxo9YEUcEDN9IwHmyKNV9CK4KDUW8kQZ62DF/GQ==" saltValue="7Os2UHK5jrGLx9DoWc9a/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548</v>
      </c>
      <c r="G46" s="8" t="s">
        <v>
549</v>
      </c>
      <c r="H46" s="8" t="s">
        <v>
550</v>
      </c>
      <c r="I46" s="8" t="s">
        <v>
551</v>
      </c>
      <c r="J46" s="9" t="s">
        <v>
552</v>
      </c>
    </row>
    <row r="47" spans="2:10" ht="57.75" customHeight="1" x14ac:dyDescent="0.2">
      <c r="B47" s="10"/>
      <c r="C47" s="1233" t="s">
        <v>
3</v>
      </c>
      <c r="D47" s="1233"/>
      <c r="E47" s="1234"/>
      <c r="F47" s="11">
        <v>
7.75</v>
      </c>
      <c r="G47" s="12">
        <v>
11.23</v>
      </c>
      <c r="H47" s="12">
        <v>
9.8000000000000007</v>
      </c>
      <c r="I47" s="12">
        <v>
11.49</v>
      </c>
      <c r="J47" s="13">
        <v>
11.99</v>
      </c>
    </row>
    <row r="48" spans="2:10" ht="57.75" customHeight="1" x14ac:dyDescent="0.2">
      <c r="B48" s="14"/>
      <c r="C48" s="1235" t="s">
        <v>
4</v>
      </c>
      <c r="D48" s="1235"/>
      <c r="E48" s="1236"/>
      <c r="F48" s="15">
        <v>
6.68</v>
      </c>
      <c r="G48" s="16">
        <v>
6.62</v>
      </c>
      <c r="H48" s="16">
        <v>
7.87</v>
      </c>
      <c r="I48" s="16">
        <v>
6.75</v>
      </c>
      <c r="J48" s="17">
        <v>
6.7</v>
      </c>
    </row>
    <row r="49" spans="2:10" ht="57.75" customHeight="1" thickBot="1" x14ac:dyDescent="0.25">
      <c r="B49" s="18"/>
      <c r="C49" s="1237" t="s">
        <v>
5</v>
      </c>
      <c r="D49" s="1237"/>
      <c r="E49" s="1238"/>
      <c r="F49" s="19">
        <v>
0.21</v>
      </c>
      <c r="G49" s="20">
        <v>
3.86</v>
      </c>
      <c r="H49" s="20">
        <v>
0.1</v>
      </c>
      <c r="I49" s="20">
        <v>
0.8</v>
      </c>
      <c r="J49" s="21">
        <v>
0.5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y3VkUr7MfLC48jdW8ShOc6IcFEjz3EVvuxlqP0zw8Q9fOkcY/K/PnKpEbrUZy1kmgyKIqtxVK6XKnqcMDBeA==" saltValue="oQi9ZfypQCjDog/c0csTg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548</v>
      </c>
      <c r="G33" s="29" t="s">
        <v>
549</v>
      </c>
      <c r="H33" s="29" t="s">
        <v>
550</v>
      </c>
      <c r="I33" s="29" t="s">
        <v>
551</v>
      </c>
      <c r="J33" s="30" t="s">
        <v>
552</v>
      </c>
      <c r="K33" s="22"/>
      <c r="L33" s="22"/>
      <c r="M33" s="22"/>
      <c r="N33" s="22"/>
      <c r="O33" s="22"/>
      <c r="P33" s="22"/>
    </row>
    <row r="34" spans="1:16" ht="39" customHeight="1" x14ac:dyDescent="0.2">
      <c r="A34" s="22"/>
      <c r="B34" s="31"/>
      <c r="C34" s="1245" t="s">
        <v>
553</v>
      </c>
      <c r="D34" s="1245"/>
      <c r="E34" s="1246"/>
      <c r="F34" s="32">
        <v>
6.67</v>
      </c>
      <c r="G34" s="33">
        <v>
6.61</v>
      </c>
      <c r="H34" s="33">
        <v>
7.87</v>
      </c>
      <c r="I34" s="33">
        <v>
6.74</v>
      </c>
      <c r="J34" s="34">
        <v>
6.69</v>
      </c>
      <c r="K34" s="22"/>
      <c r="L34" s="22"/>
      <c r="M34" s="22"/>
      <c r="N34" s="22"/>
      <c r="O34" s="22"/>
      <c r="P34" s="22"/>
    </row>
    <row r="35" spans="1:16" ht="39" customHeight="1" x14ac:dyDescent="0.2">
      <c r="A35" s="22"/>
      <c r="B35" s="35"/>
      <c r="C35" s="1239" t="s">
        <v>
554</v>
      </c>
      <c r="D35" s="1240"/>
      <c r="E35" s="1241"/>
      <c r="F35" s="36">
        <v>
1.54</v>
      </c>
      <c r="G35" s="37">
        <v>
1.6</v>
      </c>
      <c r="H35" s="37">
        <v>
1.59</v>
      </c>
      <c r="I35" s="37">
        <v>
1.21</v>
      </c>
      <c r="J35" s="38">
        <v>
1.27</v>
      </c>
      <c r="K35" s="22"/>
      <c r="L35" s="22"/>
      <c r="M35" s="22"/>
      <c r="N35" s="22"/>
      <c r="O35" s="22"/>
      <c r="P35" s="22"/>
    </row>
    <row r="36" spans="1:16" ht="39" customHeight="1" x14ac:dyDescent="0.2">
      <c r="A36" s="22"/>
      <c r="B36" s="35"/>
      <c r="C36" s="1239" t="s">
        <v>
555</v>
      </c>
      <c r="D36" s="1240"/>
      <c r="E36" s="1241"/>
      <c r="F36" s="36">
        <v>
0.44</v>
      </c>
      <c r="G36" s="37">
        <v>
0.13</v>
      </c>
      <c r="H36" s="37">
        <v>
1.45</v>
      </c>
      <c r="I36" s="37">
        <v>
1.1200000000000001</v>
      </c>
      <c r="J36" s="38">
        <v>
1.01</v>
      </c>
      <c r="K36" s="22"/>
      <c r="L36" s="22"/>
      <c r="M36" s="22"/>
      <c r="N36" s="22"/>
      <c r="O36" s="22"/>
      <c r="P36" s="22"/>
    </row>
    <row r="37" spans="1:16" ht="39" customHeight="1" x14ac:dyDescent="0.2">
      <c r="A37" s="22"/>
      <c r="B37" s="35"/>
      <c r="C37" s="1239" t="s">
        <v>
556</v>
      </c>
      <c r="D37" s="1240"/>
      <c r="E37" s="1241"/>
      <c r="F37" s="36" t="s">
        <v>
557</v>
      </c>
      <c r="G37" s="37">
        <v>
0.27</v>
      </c>
      <c r="H37" s="37">
        <v>
0.22</v>
      </c>
      <c r="I37" s="37">
        <v>
1.4</v>
      </c>
      <c r="J37" s="38">
        <v>
0.5</v>
      </c>
      <c r="K37" s="22"/>
      <c r="L37" s="22"/>
      <c r="M37" s="22"/>
      <c r="N37" s="22"/>
      <c r="O37" s="22"/>
      <c r="P37" s="22"/>
    </row>
    <row r="38" spans="1:16" ht="39" customHeight="1" x14ac:dyDescent="0.2">
      <c r="A38" s="22"/>
      <c r="B38" s="35"/>
      <c r="C38" s="1239" t="s">
        <v>
558</v>
      </c>
      <c r="D38" s="1240"/>
      <c r="E38" s="1241"/>
      <c r="F38" s="36">
        <v>
0.02</v>
      </c>
      <c r="G38" s="37">
        <v>
7.0000000000000007E-2</v>
      </c>
      <c r="H38" s="37">
        <v>
0.08</v>
      </c>
      <c r="I38" s="37">
        <v>
0.01</v>
      </c>
      <c r="J38" s="38">
        <v>
0.01</v>
      </c>
      <c r="K38" s="22"/>
      <c r="L38" s="22"/>
      <c r="M38" s="22"/>
      <c r="N38" s="22"/>
      <c r="O38" s="22"/>
      <c r="P38" s="22"/>
    </row>
    <row r="39" spans="1:16" ht="39" customHeight="1" x14ac:dyDescent="0.2">
      <c r="A39" s="22"/>
      <c r="B39" s="35"/>
      <c r="C39" s="1239" t="s">
        <v>
559</v>
      </c>
      <c r="D39" s="1240"/>
      <c r="E39" s="1241"/>
      <c r="F39" s="36">
        <v>
0</v>
      </c>
      <c r="G39" s="37">
        <v>
0</v>
      </c>
      <c r="H39" s="37">
        <v>
0</v>
      </c>
      <c r="I39" s="37">
        <v>
0</v>
      </c>
      <c r="J39" s="38">
        <v>
0</v>
      </c>
      <c r="K39" s="22"/>
      <c r="L39" s="22"/>
      <c r="M39" s="22"/>
      <c r="N39" s="22"/>
      <c r="O39" s="22"/>
      <c r="P39" s="22"/>
    </row>
    <row r="40" spans="1:16" ht="39" customHeight="1" x14ac:dyDescent="0.2">
      <c r="A40" s="22"/>
      <c r="B40" s="35"/>
      <c r="C40" s="1239"/>
      <c r="D40" s="1240"/>
      <c r="E40" s="1241"/>
      <c r="F40" s="36"/>
      <c r="G40" s="37"/>
      <c r="H40" s="37"/>
      <c r="I40" s="37"/>
      <c r="J40" s="38"/>
      <c r="K40" s="22"/>
      <c r="L40" s="22"/>
      <c r="M40" s="22"/>
      <c r="N40" s="22"/>
      <c r="O40" s="22"/>
      <c r="P40" s="22"/>
    </row>
    <row r="41" spans="1:16" ht="39" customHeight="1" x14ac:dyDescent="0.2">
      <c r="A41" s="22"/>
      <c r="B41" s="35"/>
      <c r="C41" s="1239"/>
      <c r="D41" s="1240"/>
      <c r="E41" s="1241"/>
      <c r="F41" s="36"/>
      <c r="G41" s="37"/>
      <c r="H41" s="37"/>
      <c r="I41" s="37"/>
      <c r="J41" s="38"/>
      <c r="K41" s="22"/>
      <c r="L41" s="22"/>
      <c r="M41" s="22"/>
      <c r="N41" s="22"/>
      <c r="O41" s="22"/>
      <c r="P41" s="22"/>
    </row>
    <row r="42" spans="1:16" ht="39" customHeight="1" x14ac:dyDescent="0.2">
      <c r="A42" s="22"/>
      <c r="B42" s="39"/>
      <c r="C42" s="1239" t="s">
        <v>
560</v>
      </c>
      <c r="D42" s="1240"/>
      <c r="E42" s="1241"/>
      <c r="F42" s="36" t="s">
        <v>
506</v>
      </c>
      <c r="G42" s="37" t="s">
        <v>
506</v>
      </c>
      <c r="H42" s="37" t="s">
        <v>
506</v>
      </c>
      <c r="I42" s="37" t="s">
        <v>
506</v>
      </c>
      <c r="J42" s="38" t="s">
        <v>
506</v>
      </c>
      <c r="K42" s="22"/>
      <c r="L42" s="22"/>
      <c r="M42" s="22"/>
      <c r="N42" s="22"/>
      <c r="O42" s="22"/>
      <c r="P42" s="22"/>
    </row>
    <row r="43" spans="1:16" ht="39" customHeight="1" thickBot="1" x14ac:dyDescent="0.25">
      <c r="A43" s="22"/>
      <c r="B43" s="40"/>
      <c r="C43" s="1242" t="s">
        <v>
561</v>
      </c>
      <c r="D43" s="1243"/>
      <c r="E43" s="1244"/>
      <c r="F43" s="41" t="s">
        <v>
506</v>
      </c>
      <c r="G43" s="42" t="s">
        <v>
506</v>
      </c>
      <c r="H43" s="42" t="s">
        <v>
506</v>
      </c>
      <c r="I43" s="42" t="s">
        <v>
506</v>
      </c>
      <c r="J43" s="43" t="s">
        <v>
506</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yUhTfp66k2jXmNeGdzmrDnC2o+cL09/JGLQ76vtbwObzemPL7u87ssZVzaLRm/JV9IsJvtqRe0D3d6QTIpvsQ==" saltValue="0LRK6bNKXyOYXWPlpPl2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548</v>
      </c>
      <c r="L44" s="56" t="s">
        <v>
549</v>
      </c>
      <c r="M44" s="56" t="s">
        <v>
550</v>
      </c>
      <c r="N44" s="56" t="s">
        <v>
551</v>
      </c>
      <c r="O44" s="57" t="s">
        <v>
552</v>
      </c>
      <c r="P44" s="48"/>
      <c r="Q44" s="48"/>
      <c r="R44" s="48"/>
      <c r="S44" s="48"/>
      <c r="T44" s="48"/>
      <c r="U44" s="48"/>
    </row>
    <row r="45" spans="1:21" ht="30.75" customHeight="1" x14ac:dyDescent="0.2">
      <c r="A45" s="48"/>
      <c r="B45" s="1265" t="s">
        <v>
11</v>
      </c>
      <c r="C45" s="1266"/>
      <c r="D45" s="58"/>
      <c r="E45" s="1271" t="s">
        <v>
12</v>
      </c>
      <c r="F45" s="1271"/>
      <c r="G45" s="1271"/>
      <c r="H45" s="1271"/>
      <c r="I45" s="1271"/>
      <c r="J45" s="1272"/>
      <c r="K45" s="59">
        <v>
2317</v>
      </c>
      <c r="L45" s="60">
        <v>
2193</v>
      </c>
      <c r="M45" s="60">
        <v>
1951</v>
      </c>
      <c r="N45" s="60">
        <v>
1938</v>
      </c>
      <c r="O45" s="61">
        <v>
1905</v>
      </c>
      <c r="P45" s="48"/>
      <c r="Q45" s="48"/>
      <c r="R45" s="48"/>
      <c r="S45" s="48"/>
      <c r="T45" s="48"/>
      <c r="U45" s="48"/>
    </row>
    <row r="46" spans="1:21" ht="30.75" customHeight="1" x14ac:dyDescent="0.2">
      <c r="A46" s="48"/>
      <c r="B46" s="1267"/>
      <c r="C46" s="1268"/>
      <c r="D46" s="62"/>
      <c r="E46" s="1249" t="s">
        <v>
13</v>
      </c>
      <c r="F46" s="1249"/>
      <c r="G46" s="1249"/>
      <c r="H46" s="1249"/>
      <c r="I46" s="1249"/>
      <c r="J46" s="1250"/>
      <c r="K46" s="63" t="s">
        <v>
506</v>
      </c>
      <c r="L46" s="64" t="s">
        <v>
506</v>
      </c>
      <c r="M46" s="64" t="s">
        <v>
506</v>
      </c>
      <c r="N46" s="64" t="s">
        <v>
506</v>
      </c>
      <c r="O46" s="65" t="s">
        <v>
506</v>
      </c>
      <c r="P46" s="48"/>
      <c r="Q46" s="48"/>
      <c r="R46" s="48"/>
      <c r="S46" s="48"/>
      <c r="T46" s="48"/>
      <c r="U46" s="48"/>
    </row>
    <row r="47" spans="1:21" ht="30.75" customHeight="1" x14ac:dyDescent="0.2">
      <c r="A47" s="48"/>
      <c r="B47" s="1267"/>
      <c r="C47" s="1268"/>
      <c r="D47" s="62"/>
      <c r="E47" s="1249" t="s">
        <v>
14</v>
      </c>
      <c r="F47" s="1249"/>
      <c r="G47" s="1249"/>
      <c r="H47" s="1249"/>
      <c r="I47" s="1249"/>
      <c r="J47" s="1250"/>
      <c r="K47" s="63" t="s">
        <v>
506</v>
      </c>
      <c r="L47" s="64" t="s">
        <v>
506</v>
      </c>
      <c r="M47" s="64" t="s">
        <v>
506</v>
      </c>
      <c r="N47" s="64" t="s">
        <v>
506</v>
      </c>
      <c r="O47" s="65" t="s">
        <v>
506</v>
      </c>
      <c r="P47" s="48"/>
      <c r="Q47" s="48"/>
      <c r="R47" s="48"/>
      <c r="S47" s="48"/>
      <c r="T47" s="48"/>
      <c r="U47" s="48"/>
    </row>
    <row r="48" spans="1:21" ht="30.75" customHeight="1" x14ac:dyDescent="0.2">
      <c r="A48" s="48"/>
      <c r="B48" s="1267"/>
      <c r="C48" s="1268"/>
      <c r="D48" s="62"/>
      <c r="E48" s="1249" t="s">
        <v>
15</v>
      </c>
      <c r="F48" s="1249"/>
      <c r="G48" s="1249"/>
      <c r="H48" s="1249"/>
      <c r="I48" s="1249"/>
      <c r="J48" s="1250"/>
      <c r="K48" s="63">
        <v>
271</v>
      </c>
      <c r="L48" s="64">
        <v>
265</v>
      </c>
      <c r="M48" s="64">
        <v>
257</v>
      </c>
      <c r="N48" s="64">
        <v>
245</v>
      </c>
      <c r="O48" s="65">
        <v>
235</v>
      </c>
      <c r="P48" s="48"/>
      <c r="Q48" s="48"/>
      <c r="R48" s="48"/>
      <c r="S48" s="48"/>
      <c r="T48" s="48"/>
      <c r="U48" s="48"/>
    </row>
    <row r="49" spans="1:21" ht="30.75" customHeight="1" x14ac:dyDescent="0.2">
      <c r="A49" s="48"/>
      <c r="B49" s="1267"/>
      <c r="C49" s="1268"/>
      <c r="D49" s="62"/>
      <c r="E49" s="1249" t="s">
        <v>
16</v>
      </c>
      <c r="F49" s="1249"/>
      <c r="G49" s="1249"/>
      <c r="H49" s="1249"/>
      <c r="I49" s="1249"/>
      <c r="J49" s="1250"/>
      <c r="K49" s="63" t="s">
        <v>
506</v>
      </c>
      <c r="L49" s="64" t="s">
        <v>
506</v>
      </c>
      <c r="M49" s="64" t="s">
        <v>
506</v>
      </c>
      <c r="N49" s="64" t="s">
        <v>
506</v>
      </c>
      <c r="O49" s="65" t="s">
        <v>
506</v>
      </c>
      <c r="P49" s="48"/>
      <c r="Q49" s="48"/>
      <c r="R49" s="48"/>
      <c r="S49" s="48"/>
      <c r="T49" s="48"/>
      <c r="U49" s="48"/>
    </row>
    <row r="50" spans="1:21" ht="30.75" customHeight="1" x14ac:dyDescent="0.2">
      <c r="A50" s="48"/>
      <c r="B50" s="1267"/>
      <c r="C50" s="1268"/>
      <c r="D50" s="62"/>
      <c r="E50" s="1249" t="s">
        <v>
17</v>
      </c>
      <c r="F50" s="1249"/>
      <c r="G50" s="1249"/>
      <c r="H50" s="1249"/>
      <c r="I50" s="1249"/>
      <c r="J50" s="1250"/>
      <c r="K50" s="63">
        <v>
78</v>
      </c>
      <c r="L50" s="64">
        <v>
35</v>
      </c>
      <c r="M50" s="64">
        <v>
35</v>
      </c>
      <c r="N50" s="64">
        <v>
35</v>
      </c>
      <c r="O50" s="65">
        <v>
35</v>
      </c>
      <c r="P50" s="48"/>
      <c r="Q50" s="48"/>
      <c r="R50" s="48"/>
      <c r="S50" s="48"/>
      <c r="T50" s="48"/>
      <c r="U50" s="48"/>
    </row>
    <row r="51" spans="1:21" ht="30.75" customHeight="1" x14ac:dyDescent="0.2">
      <c r="A51" s="48"/>
      <c r="B51" s="1269"/>
      <c r="C51" s="1270"/>
      <c r="D51" s="66"/>
      <c r="E51" s="1249" t="s">
        <v>
18</v>
      </c>
      <c r="F51" s="1249"/>
      <c r="G51" s="1249"/>
      <c r="H51" s="1249"/>
      <c r="I51" s="1249"/>
      <c r="J51" s="1250"/>
      <c r="K51" s="63" t="s">
        <v>
506</v>
      </c>
      <c r="L51" s="64" t="s">
        <v>
506</v>
      </c>
      <c r="M51" s="64" t="s">
        <v>
506</v>
      </c>
      <c r="N51" s="64" t="s">
        <v>
506</v>
      </c>
      <c r="O51" s="65" t="s">
        <v>
506</v>
      </c>
      <c r="P51" s="48"/>
      <c r="Q51" s="48"/>
      <c r="R51" s="48"/>
      <c r="S51" s="48"/>
      <c r="T51" s="48"/>
      <c r="U51" s="48"/>
    </row>
    <row r="52" spans="1:21" ht="30.75" customHeight="1" x14ac:dyDescent="0.2">
      <c r="A52" s="48"/>
      <c r="B52" s="1247" t="s">
        <v>
19</v>
      </c>
      <c r="C52" s="1248"/>
      <c r="D52" s="66"/>
      <c r="E52" s="1249" t="s">
        <v>
20</v>
      </c>
      <c r="F52" s="1249"/>
      <c r="G52" s="1249"/>
      <c r="H52" s="1249"/>
      <c r="I52" s="1249"/>
      <c r="J52" s="1250"/>
      <c r="K52" s="63">
        <v>
2233</v>
      </c>
      <c r="L52" s="64">
        <v>
1996</v>
      </c>
      <c r="M52" s="64">
        <v>
1941</v>
      </c>
      <c r="N52" s="64">
        <v>
1936</v>
      </c>
      <c r="O52" s="65">
        <v>
1891</v>
      </c>
      <c r="P52" s="48"/>
      <c r="Q52" s="48"/>
      <c r="R52" s="48"/>
      <c r="S52" s="48"/>
      <c r="T52" s="48"/>
      <c r="U52" s="48"/>
    </row>
    <row r="53" spans="1:21" ht="30.75" customHeight="1" thickBot="1" x14ac:dyDescent="0.25">
      <c r="A53" s="48"/>
      <c r="B53" s="1251" t="s">
        <v>
21</v>
      </c>
      <c r="C53" s="1252"/>
      <c r="D53" s="67"/>
      <c r="E53" s="1253" t="s">
        <v>
22</v>
      </c>
      <c r="F53" s="1253"/>
      <c r="G53" s="1253"/>
      <c r="H53" s="1253"/>
      <c r="I53" s="1253"/>
      <c r="J53" s="1254"/>
      <c r="K53" s="68">
        <v>
433</v>
      </c>
      <c r="L53" s="69">
        <v>
497</v>
      </c>
      <c r="M53" s="69">
        <v>
302</v>
      </c>
      <c r="N53" s="69">
        <v>
282</v>
      </c>
      <c r="O53" s="70">
        <v>
284</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562</v>
      </c>
      <c r="L56" s="80" t="s">
        <v>
563</v>
      </c>
      <c r="M56" s="80" t="s">
        <v>
564</v>
      </c>
      <c r="N56" s="80" t="s">
        <v>
565</v>
      </c>
      <c r="O56" s="81" t="s">
        <v>
566</v>
      </c>
      <c r="P56" s="48"/>
      <c r="Q56" s="48"/>
      <c r="R56" s="48"/>
      <c r="S56" s="48"/>
      <c r="T56" s="48"/>
      <c r="U56" s="48"/>
    </row>
    <row r="57" spans="1:21" ht="31.5" customHeight="1" x14ac:dyDescent="0.2">
      <c r="B57" s="1255" t="s">
        <v>
25</v>
      </c>
      <c r="C57" s="1256"/>
      <c r="D57" s="1259" t="s">
        <v>
26</v>
      </c>
      <c r="E57" s="1260"/>
      <c r="F57" s="1260"/>
      <c r="G57" s="1260"/>
      <c r="H57" s="1260"/>
      <c r="I57" s="1260"/>
      <c r="J57" s="1261"/>
      <c r="K57" s="82" t="s">
        <v>
506</v>
      </c>
      <c r="L57" s="83" t="s">
        <v>
506</v>
      </c>
      <c r="M57" s="83" t="s">
        <v>
506</v>
      </c>
      <c r="N57" s="83" t="s">
        <v>
506</v>
      </c>
      <c r="O57" s="84" t="s">
        <v>
506</v>
      </c>
    </row>
    <row r="58" spans="1:21" ht="31.5" customHeight="1" thickBot="1" x14ac:dyDescent="0.25">
      <c r="B58" s="1257"/>
      <c r="C58" s="1258"/>
      <c r="D58" s="1262" t="s">
        <v>
27</v>
      </c>
      <c r="E58" s="1263"/>
      <c r="F58" s="1263"/>
      <c r="G58" s="1263"/>
      <c r="H58" s="1263"/>
      <c r="I58" s="1263"/>
      <c r="J58" s="1264"/>
      <c r="K58" s="85" t="s">
        <v>
506</v>
      </c>
      <c r="L58" s="86" t="s">
        <v>
506</v>
      </c>
      <c r="M58" s="86" t="s">
        <v>
506</v>
      </c>
      <c r="N58" s="86" t="s">
        <v>
506</v>
      </c>
      <c r="O58" s="87" t="s">
        <v>
506</v>
      </c>
    </row>
    <row r="59" spans="1:21" ht="24" customHeight="1" x14ac:dyDescent="0.2">
      <c r="B59" s="88"/>
      <c r="C59" s="88"/>
      <c r="D59" s="89" t="s">
        <v>
28</v>
      </c>
      <c r="E59" s="90"/>
      <c r="F59" s="90"/>
      <c r="G59" s="90"/>
      <c r="H59" s="90"/>
      <c r="I59" s="90"/>
      <c r="J59" s="90"/>
      <c r="K59" s="90"/>
      <c r="L59" s="90"/>
      <c r="M59" s="90"/>
      <c r="N59" s="90"/>
      <c r="O59" s="90"/>
    </row>
    <row r="60" spans="1:21" ht="24" customHeight="1" x14ac:dyDescent="0.2">
      <c r="B60" s="91"/>
      <c r="C60" s="91"/>
      <c r="D60" s="89" t="s">
        <v>
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Y9e0ATS9BdAmSOowEloe0/sEGfebizYb4O3eXjIaWqC+Rw9fnvTs+nW3NwsE6eQ2MaZAmQT8uchlmb12RrkuA==" saltValue="vTEsWvVJPGOcaySbx7+I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9</v>
      </c>
    </row>
    <row r="40" spans="2:13" ht="27.75" customHeight="1" thickBot="1" x14ac:dyDescent="0.25">
      <c r="B40" s="94" t="s">
        <v>
10</v>
      </c>
      <c r="C40" s="95"/>
      <c r="D40" s="95"/>
      <c r="E40" s="96"/>
      <c r="F40" s="96"/>
      <c r="G40" s="96"/>
      <c r="H40" s="97" t="s">
        <v>
2</v>
      </c>
      <c r="I40" s="98" t="s">
        <v>
548</v>
      </c>
      <c r="J40" s="99" t="s">
        <v>
549</v>
      </c>
      <c r="K40" s="99" t="s">
        <v>
550</v>
      </c>
      <c r="L40" s="99" t="s">
        <v>
551</v>
      </c>
      <c r="M40" s="100" t="s">
        <v>
552</v>
      </c>
    </row>
    <row r="41" spans="2:13" ht="27.75" customHeight="1" x14ac:dyDescent="0.2">
      <c r="B41" s="1285" t="s">
        <v>
30</v>
      </c>
      <c r="C41" s="1286"/>
      <c r="D41" s="101"/>
      <c r="E41" s="1287" t="s">
        <v>
31</v>
      </c>
      <c r="F41" s="1287"/>
      <c r="G41" s="1287"/>
      <c r="H41" s="1288"/>
      <c r="I41" s="102">
        <v>
20719</v>
      </c>
      <c r="J41" s="103">
        <v>
20346</v>
      </c>
      <c r="K41" s="103">
        <v>
19917</v>
      </c>
      <c r="L41" s="103">
        <v>
19680</v>
      </c>
      <c r="M41" s="104">
        <v>
19503</v>
      </c>
    </row>
    <row r="42" spans="2:13" ht="27.75" customHeight="1" x14ac:dyDescent="0.2">
      <c r="B42" s="1275"/>
      <c r="C42" s="1276"/>
      <c r="D42" s="105"/>
      <c r="E42" s="1279" t="s">
        <v>
32</v>
      </c>
      <c r="F42" s="1279"/>
      <c r="G42" s="1279"/>
      <c r="H42" s="1280"/>
      <c r="I42" s="106">
        <v>
204</v>
      </c>
      <c r="J42" s="107">
        <v>
174</v>
      </c>
      <c r="K42" s="107">
        <v>
144</v>
      </c>
      <c r="L42" s="107">
        <v>
113</v>
      </c>
      <c r="M42" s="108">
        <v>
83</v>
      </c>
    </row>
    <row r="43" spans="2:13" ht="27.75" customHeight="1" x14ac:dyDescent="0.2">
      <c r="B43" s="1275"/>
      <c r="C43" s="1276"/>
      <c r="D43" s="105"/>
      <c r="E43" s="1279" t="s">
        <v>
33</v>
      </c>
      <c r="F43" s="1279"/>
      <c r="G43" s="1279"/>
      <c r="H43" s="1280"/>
      <c r="I43" s="106">
        <v>
3359</v>
      </c>
      <c r="J43" s="107">
        <v>
3220</v>
      </c>
      <c r="K43" s="107">
        <v>
3207</v>
      </c>
      <c r="L43" s="107">
        <v>
3199</v>
      </c>
      <c r="M43" s="108">
        <v>
3210</v>
      </c>
    </row>
    <row r="44" spans="2:13" ht="27.75" customHeight="1" x14ac:dyDescent="0.2">
      <c r="B44" s="1275"/>
      <c r="C44" s="1276"/>
      <c r="D44" s="105"/>
      <c r="E44" s="1279" t="s">
        <v>
34</v>
      </c>
      <c r="F44" s="1279"/>
      <c r="G44" s="1279"/>
      <c r="H44" s="1280"/>
      <c r="I44" s="106">
        <v>
85</v>
      </c>
      <c r="J44" s="107">
        <v>
170</v>
      </c>
      <c r="K44" s="107">
        <v>
239</v>
      </c>
      <c r="L44" s="107">
        <v>
215</v>
      </c>
      <c r="M44" s="108">
        <v>
193</v>
      </c>
    </row>
    <row r="45" spans="2:13" ht="27.75" customHeight="1" x14ac:dyDescent="0.2">
      <c r="B45" s="1275"/>
      <c r="C45" s="1276"/>
      <c r="D45" s="105"/>
      <c r="E45" s="1279" t="s">
        <v>
35</v>
      </c>
      <c r="F45" s="1279"/>
      <c r="G45" s="1279"/>
      <c r="H45" s="1280"/>
      <c r="I45" s="106">
        <v>
4724</v>
      </c>
      <c r="J45" s="107">
        <v>
4620</v>
      </c>
      <c r="K45" s="107">
        <v>
4562</v>
      </c>
      <c r="L45" s="107">
        <v>
4496</v>
      </c>
      <c r="M45" s="108">
        <v>
4358</v>
      </c>
    </row>
    <row r="46" spans="2:13" ht="27.75" customHeight="1" x14ac:dyDescent="0.2">
      <c r="B46" s="1275"/>
      <c r="C46" s="1276"/>
      <c r="D46" s="109"/>
      <c r="E46" s="1279" t="s">
        <v>
36</v>
      </c>
      <c r="F46" s="1279"/>
      <c r="G46" s="1279"/>
      <c r="H46" s="1280"/>
      <c r="I46" s="106" t="s">
        <v>
506</v>
      </c>
      <c r="J46" s="107" t="s">
        <v>
506</v>
      </c>
      <c r="K46" s="107" t="s">
        <v>
506</v>
      </c>
      <c r="L46" s="107" t="s">
        <v>
506</v>
      </c>
      <c r="M46" s="108" t="s">
        <v>
506</v>
      </c>
    </row>
    <row r="47" spans="2:13" ht="27.75" customHeight="1" x14ac:dyDescent="0.2">
      <c r="B47" s="1275"/>
      <c r="C47" s="1276"/>
      <c r="D47" s="110"/>
      <c r="E47" s="1289" t="s">
        <v>
37</v>
      </c>
      <c r="F47" s="1290"/>
      <c r="G47" s="1290"/>
      <c r="H47" s="1291"/>
      <c r="I47" s="106" t="s">
        <v>
506</v>
      </c>
      <c r="J47" s="107" t="s">
        <v>
506</v>
      </c>
      <c r="K47" s="107" t="s">
        <v>
506</v>
      </c>
      <c r="L47" s="107" t="s">
        <v>
506</v>
      </c>
      <c r="M47" s="108" t="s">
        <v>
506</v>
      </c>
    </row>
    <row r="48" spans="2:13" ht="27.75" customHeight="1" x14ac:dyDescent="0.2">
      <c r="B48" s="1275"/>
      <c r="C48" s="1276"/>
      <c r="D48" s="105"/>
      <c r="E48" s="1279" t="s">
        <v>
38</v>
      </c>
      <c r="F48" s="1279"/>
      <c r="G48" s="1279"/>
      <c r="H48" s="1280"/>
      <c r="I48" s="106" t="s">
        <v>
506</v>
      </c>
      <c r="J48" s="107" t="s">
        <v>
506</v>
      </c>
      <c r="K48" s="107" t="s">
        <v>
506</v>
      </c>
      <c r="L48" s="107" t="s">
        <v>
506</v>
      </c>
      <c r="M48" s="108" t="s">
        <v>
506</v>
      </c>
    </row>
    <row r="49" spans="2:13" ht="27.75" customHeight="1" x14ac:dyDescent="0.2">
      <c r="B49" s="1277"/>
      <c r="C49" s="1278"/>
      <c r="D49" s="105"/>
      <c r="E49" s="1279" t="s">
        <v>
39</v>
      </c>
      <c r="F49" s="1279"/>
      <c r="G49" s="1279"/>
      <c r="H49" s="1280"/>
      <c r="I49" s="106" t="s">
        <v>
506</v>
      </c>
      <c r="J49" s="107" t="s">
        <v>
506</v>
      </c>
      <c r="K49" s="107" t="s">
        <v>
506</v>
      </c>
      <c r="L49" s="107" t="s">
        <v>
506</v>
      </c>
      <c r="M49" s="108" t="s">
        <v>
506</v>
      </c>
    </row>
    <row r="50" spans="2:13" ht="27.75" customHeight="1" x14ac:dyDescent="0.2">
      <c r="B50" s="1273" t="s">
        <v>
40</v>
      </c>
      <c r="C50" s="1274"/>
      <c r="D50" s="111"/>
      <c r="E50" s="1279" t="s">
        <v>
41</v>
      </c>
      <c r="F50" s="1279"/>
      <c r="G50" s="1279"/>
      <c r="H50" s="1280"/>
      <c r="I50" s="106">
        <v>
1883</v>
      </c>
      <c r="J50" s="107">
        <v>
3336</v>
      </c>
      <c r="K50" s="107">
        <v>
3593</v>
      </c>
      <c r="L50" s="107">
        <v>
4228</v>
      </c>
      <c r="M50" s="108">
        <v>
4488</v>
      </c>
    </row>
    <row r="51" spans="2:13" ht="27.75" customHeight="1" x14ac:dyDescent="0.2">
      <c r="B51" s="1275"/>
      <c r="C51" s="1276"/>
      <c r="D51" s="105"/>
      <c r="E51" s="1279" t="s">
        <v>
42</v>
      </c>
      <c r="F51" s="1279"/>
      <c r="G51" s="1279"/>
      <c r="H51" s="1280"/>
      <c r="I51" s="106">
        <v>
4787</v>
      </c>
      <c r="J51" s="107">
        <v>
4561</v>
      </c>
      <c r="K51" s="107">
        <v>
4327</v>
      </c>
      <c r="L51" s="107">
        <v>
4133</v>
      </c>
      <c r="M51" s="108">
        <v>
3951</v>
      </c>
    </row>
    <row r="52" spans="2:13" ht="27.75" customHeight="1" x14ac:dyDescent="0.2">
      <c r="B52" s="1277"/>
      <c r="C52" s="1278"/>
      <c r="D52" s="105"/>
      <c r="E52" s="1279" t="s">
        <v>
43</v>
      </c>
      <c r="F52" s="1279"/>
      <c r="G52" s="1279"/>
      <c r="H52" s="1280"/>
      <c r="I52" s="106">
        <v>
16665</v>
      </c>
      <c r="J52" s="107">
        <v>
16714</v>
      </c>
      <c r="K52" s="107">
        <v>
16858</v>
      </c>
      <c r="L52" s="107">
        <v>
16809</v>
      </c>
      <c r="M52" s="108">
        <v>
16879</v>
      </c>
    </row>
    <row r="53" spans="2:13" ht="27.75" customHeight="1" thickBot="1" x14ac:dyDescent="0.25">
      <c r="B53" s="1281" t="s">
        <v>
44</v>
      </c>
      <c r="C53" s="1282"/>
      <c r="D53" s="112"/>
      <c r="E53" s="1283" t="s">
        <v>
45</v>
      </c>
      <c r="F53" s="1283"/>
      <c r="G53" s="1283"/>
      <c r="H53" s="1284"/>
      <c r="I53" s="113">
        <v>
5757</v>
      </c>
      <c r="J53" s="114">
        <v>
3920</v>
      </c>
      <c r="K53" s="114">
        <v>
3291</v>
      </c>
      <c r="L53" s="114">
        <v>
2534</v>
      </c>
      <c r="M53" s="115">
        <v>
2029</v>
      </c>
    </row>
    <row r="54" spans="2:13" ht="27.75" customHeight="1" x14ac:dyDescent="0.2">
      <c r="B54" s="116" t="s">
        <v>
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oAB5ek7Rxw5mtB8PlvVpYYjYZgFvSvo+GUOSSvWdm+A30X4d3/CD2j7BO5ET61vz5gw4KuEiFZcH6j080Bf2g==" saltValue="0uGmG25iVH6mYKAGSEMb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47</v>
      </c>
    </row>
    <row r="54" spans="2:8" ht="29.25" customHeight="1" thickBot="1" x14ac:dyDescent="0.3">
      <c r="B54" s="121" t="s">
        <v>
1</v>
      </c>
      <c r="C54" s="122"/>
      <c r="D54" s="122"/>
      <c r="E54" s="123" t="s">
        <v>
2</v>
      </c>
      <c r="F54" s="124" t="s">
        <v>
550</v>
      </c>
      <c r="G54" s="124" t="s">
        <v>
551</v>
      </c>
      <c r="H54" s="125" t="s">
        <v>
552</v>
      </c>
    </row>
    <row r="55" spans="2:8" ht="52.5" customHeight="1" x14ac:dyDescent="0.2">
      <c r="B55" s="126"/>
      <c r="C55" s="1300" t="s">
        <v>
48</v>
      </c>
      <c r="D55" s="1300"/>
      <c r="E55" s="1301"/>
      <c r="F55" s="127">
        <v>
1501</v>
      </c>
      <c r="G55" s="127">
        <v>
1784</v>
      </c>
      <c r="H55" s="128">
        <v>
1866</v>
      </c>
    </row>
    <row r="56" spans="2:8" ht="52.5" customHeight="1" x14ac:dyDescent="0.2">
      <c r="B56" s="129"/>
      <c r="C56" s="1302" t="s">
        <v>
49</v>
      </c>
      <c r="D56" s="1302"/>
      <c r="E56" s="1303"/>
      <c r="F56" s="130">
        <v>
0</v>
      </c>
      <c r="G56" s="130">
        <v>
0</v>
      </c>
      <c r="H56" s="131">
        <v>
0</v>
      </c>
    </row>
    <row r="57" spans="2:8" ht="53.25" customHeight="1" x14ac:dyDescent="0.2">
      <c r="B57" s="129"/>
      <c r="C57" s="1304" t="s">
        <v>
50</v>
      </c>
      <c r="D57" s="1304"/>
      <c r="E57" s="1305"/>
      <c r="F57" s="132">
        <v>
1807</v>
      </c>
      <c r="G57" s="132">
        <v>
2172</v>
      </c>
      <c r="H57" s="133">
        <v>
2288</v>
      </c>
    </row>
    <row r="58" spans="2:8" ht="45.75" customHeight="1" x14ac:dyDescent="0.2">
      <c r="B58" s="134"/>
      <c r="C58" s="1292" t="s">
        <v>
580</v>
      </c>
      <c r="D58" s="1293"/>
      <c r="E58" s="1294"/>
      <c r="F58" s="135">
        <v>
548</v>
      </c>
      <c r="G58" s="135">
        <v>
599</v>
      </c>
      <c r="H58" s="136">
        <v>
649</v>
      </c>
    </row>
    <row r="59" spans="2:8" ht="45.75" customHeight="1" x14ac:dyDescent="0.2">
      <c r="B59" s="134"/>
      <c r="C59" s="1292" t="s">
        <v>
581</v>
      </c>
      <c r="D59" s="1293"/>
      <c r="E59" s="1294"/>
      <c r="F59" s="135">
        <v>
251</v>
      </c>
      <c r="G59" s="135">
        <v>
451</v>
      </c>
      <c r="H59" s="136">
        <v>
633</v>
      </c>
    </row>
    <row r="60" spans="2:8" ht="45.75" customHeight="1" x14ac:dyDescent="0.2">
      <c r="B60" s="134"/>
      <c r="C60" s="1292" t="s">
        <v>
582</v>
      </c>
      <c r="D60" s="1293"/>
      <c r="E60" s="1294"/>
      <c r="F60" s="135">
        <v>
358</v>
      </c>
      <c r="G60" s="135">
        <v>
447</v>
      </c>
      <c r="H60" s="136">
        <v>
580</v>
      </c>
    </row>
    <row r="61" spans="2:8" ht="45.75" customHeight="1" x14ac:dyDescent="0.2">
      <c r="B61" s="134"/>
      <c r="C61" s="1292" t="s">
        <v>
583</v>
      </c>
      <c r="D61" s="1293"/>
      <c r="E61" s="1294"/>
      <c r="F61" s="135">
        <v>
651</v>
      </c>
      <c r="G61" s="135">
        <v>
676</v>
      </c>
      <c r="H61" s="136">
        <v>
426</v>
      </c>
    </row>
    <row r="62" spans="2:8" ht="45.75" customHeight="1" thickBot="1" x14ac:dyDescent="0.25">
      <c r="B62" s="137"/>
      <c r="C62" s="1295"/>
      <c r="D62" s="1296"/>
      <c r="E62" s="1297"/>
      <c r="F62" s="138"/>
      <c r="G62" s="138"/>
      <c r="H62" s="139"/>
    </row>
    <row r="63" spans="2:8" ht="52.5" customHeight="1" thickBot="1" x14ac:dyDescent="0.25">
      <c r="B63" s="140"/>
      <c r="C63" s="1298" t="s">
        <v>
51</v>
      </c>
      <c r="D63" s="1298"/>
      <c r="E63" s="1299"/>
      <c r="F63" s="141">
        <v>
3309</v>
      </c>
      <c r="G63" s="141">
        <v>
3956</v>
      </c>
      <c r="H63" s="142">
        <v>
4155</v>
      </c>
    </row>
    <row r="64" spans="2:8" ht="15" customHeight="1" x14ac:dyDescent="0.2"/>
    <row r="65" ht="0" hidden="1" customHeight="1" x14ac:dyDescent="0.2"/>
    <row r="66" ht="0" hidden="1" customHeight="1" x14ac:dyDescent="0.2"/>
  </sheetData>
  <sheetProtection algorithmName="SHA-512" hashValue="hfKmHxj3ZDvLa2zUGrFhnkK5NQ72uja6iJX0XRqE3oUqFCf/PcWYMGfT77bj1bUwXgfN1m4cmbwVY5hNFYGSew==" saltValue="fb5X30K1OHMAEu5OzLaP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
595</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
595</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
594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
589</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20" t="s">
        <v>
598</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ht="13.2" x14ac:dyDescent="0.2">
      <c r="B44" s="386"/>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ht="13.2" x14ac:dyDescent="0.2">
      <c r="B45" s="386"/>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ht="13.2" x14ac:dyDescent="0.2">
      <c r="B46" s="386"/>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ht="13.2" x14ac:dyDescent="0.2">
      <c r="B47" s="386"/>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
588</v>
      </c>
    </row>
    <row r="50" spans="1:109" ht="13.2" x14ac:dyDescent="0.2">
      <c r="B50" s="386"/>
      <c r="G50" s="1312"/>
      <c r="H50" s="1312"/>
      <c r="I50" s="1312"/>
      <c r="J50" s="1312"/>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1" t="s">
        <v>
548</v>
      </c>
      <c r="BQ50" s="1311"/>
      <c r="BR50" s="1311"/>
      <c r="BS50" s="1311"/>
      <c r="BT50" s="1311"/>
      <c r="BU50" s="1311"/>
      <c r="BV50" s="1311"/>
      <c r="BW50" s="1311"/>
      <c r="BX50" s="1311" t="s">
        <v>
549</v>
      </c>
      <c r="BY50" s="1311"/>
      <c r="BZ50" s="1311"/>
      <c r="CA50" s="1311"/>
      <c r="CB50" s="1311"/>
      <c r="CC50" s="1311"/>
      <c r="CD50" s="1311"/>
      <c r="CE50" s="1311"/>
      <c r="CF50" s="1311" t="s">
        <v>
550</v>
      </c>
      <c r="CG50" s="1311"/>
      <c r="CH50" s="1311"/>
      <c r="CI50" s="1311"/>
      <c r="CJ50" s="1311"/>
      <c r="CK50" s="1311"/>
      <c r="CL50" s="1311"/>
      <c r="CM50" s="1311"/>
      <c r="CN50" s="1311" t="s">
        <v>
551</v>
      </c>
      <c r="CO50" s="1311"/>
      <c r="CP50" s="1311"/>
      <c r="CQ50" s="1311"/>
      <c r="CR50" s="1311"/>
      <c r="CS50" s="1311"/>
      <c r="CT50" s="1311"/>
      <c r="CU50" s="1311"/>
      <c r="CV50" s="1311" t="s">
        <v>
552</v>
      </c>
      <c r="CW50" s="1311"/>
      <c r="CX50" s="1311"/>
      <c r="CY50" s="1311"/>
      <c r="CZ50" s="1311"/>
      <c r="DA50" s="1311"/>
      <c r="DB50" s="1311"/>
      <c r="DC50" s="1311"/>
    </row>
    <row r="51" spans="1:109" ht="13.5" customHeight="1" x14ac:dyDescent="0.2">
      <c r="B51" s="386"/>
      <c r="G51" s="1317"/>
      <c r="H51" s="1317"/>
      <c r="I51" s="1318"/>
      <c r="J51" s="1318"/>
      <c r="K51" s="1316"/>
      <c r="L51" s="1316"/>
      <c r="M51" s="1316"/>
      <c r="N51" s="1316"/>
      <c r="AM51" s="393"/>
      <c r="AN51" s="1309" t="s">
        <v>
587</v>
      </c>
      <c r="AO51" s="1309"/>
      <c r="AP51" s="1309"/>
      <c r="AQ51" s="1309"/>
      <c r="AR51" s="1309"/>
      <c r="AS51" s="1309"/>
      <c r="AT51" s="1309"/>
      <c r="AU51" s="1309"/>
      <c r="AV51" s="1309"/>
      <c r="AW51" s="1309"/>
      <c r="AX51" s="1309"/>
      <c r="AY51" s="1309"/>
      <c r="AZ51" s="1309"/>
      <c r="BA51" s="1309"/>
      <c r="BB51" s="1309" t="s">
        <v>
592</v>
      </c>
      <c r="BC51" s="1309"/>
      <c r="BD51" s="1309"/>
      <c r="BE51" s="1309"/>
      <c r="BF51" s="1309"/>
      <c r="BG51" s="1309"/>
      <c r="BH51" s="1309"/>
      <c r="BI51" s="1309"/>
      <c r="BJ51" s="1309"/>
      <c r="BK51" s="1309"/>
      <c r="BL51" s="1309"/>
      <c r="BM51" s="1309"/>
      <c r="BN51" s="1309"/>
      <c r="BO51" s="1309"/>
      <c r="BP51" s="1319"/>
      <c r="BQ51" s="1306"/>
      <c r="BR51" s="1306"/>
      <c r="BS51" s="1306"/>
      <c r="BT51" s="1306"/>
      <c r="BU51" s="1306"/>
      <c r="BV51" s="1306"/>
      <c r="BW51" s="1306"/>
      <c r="BX51" s="1319"/>
      <c r="BY51" s="1306"/>
      <c r="BZ51" s="1306"/>
      <c r="CA51" s="1306"/>
      <c r="CB51" s="1306"/>
      <c r="CC51" s="1306"/>
      <c r="CD51" s="1306"/>
      <c r="CE51" s="1306"/>
      <c r="CF51" s="1306">
        <v>
23.5</v>
      </c>
      <c r="CG51" s="1306"/>
      <c r="CH51" s="1306"/>
      <c r="CI51" s="1306"/>
      <c r="CJ51" s="1306"/>
      <c r="CK51" s="1306"/>
      <c r="CL51" s="1306"/>
      <c r="CM51" s="1306"/>
      <c r="CN51" s="1306">
        <v>
17.899999999999999</v>
      </c>
      <c r="CO51" s="1306"/>
      <c r="CP51" s="1306"/>
      <c r="CQ51" s="1306"/>
      <c r="CR51" s="1306"/>
      <c r="CS51" s="1306"/>
      <c r="CT51" s="1306"/>
      <c r="CU51" s="1306"/>
      <c r="CV51" s="1306">
        <v>
14.3</v>
      </c>
      <c r="CW51" s="1306"/>
      <c r="CX51" s="1306"/>
      <c r="CY51" s="1306"/>
      <c r="CZ51" s="1306"/>
      <c r="DA51" s="1306"/>
      <c r="DB51" s="1306"/>
      <c r="DC51" s="1306"/>
    </row>
    <row r="52" spans="1:109" ht="13.2" x14ac:dyDescent="0.2">
      <c r="B52" s="386"/>
      <c r="G52" s="1317"/>
      <c r="H52" s="1317"/>
      <c r="I52" s="1318"/>
      <c r="J52" s="1318"/>
      <c r="K52" s="1316"/>
      <c r="L52" s="1316"/>
      <c r="M52" s="1316"/>
      <c r="N52" s="1316"/>
      <c r="AM52" s="39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2" x14ac:dyDescent="0.2">
      <c r="A53" s="401"/>
      <c r="B53" s="386"/>
      <c r="G53" s="1317"/>
      <c r="H53" s="1317"/>
      <c r="I53" s="1312"/>
      <c r="J53" s="1312"/>
      <c r="K53" s="1316"/>
      <c r="L53" s="1316"/>
      <c r="M53" s="1316"/>
      <c r="N53" s="1316"/>
      <c r="AM53" s="393"/>
      <c r="AN53" s="1309"/>
      <c r="AO53" s="1309"/>
      <c r="AP53" s="1309"/>
      <c r="AQ53" s="1309"/>
      <c r="AR53" s="1309"/>
      <c r="AS53" s="1309"/>
      <c r="AT53" s="1309"/>
      <c r="AU53" s="1309"/>
      <c r="AV53" s="1309"/>
      <c r="AW53" s="1309"/>
      <c r="AX53" s="1309"/>
      <c r="AY53" s="1309"/>
      <c r="AZ53" s="1309"/>
      <c r="BA53" s="1309"/>
      <c r="BB53" s="1309" t="s">
        <v>
591</v>
      </c>
      <c r="BC53" s="1309"/>
      <c r="BD53" s="1309"/>
      <c r="BE53" s="1309"/>
      <c r="BF53" s="1309"/>
      <c r="BG53" s="1309"/>
      <c r="BH53" s="1309"/>
      <c r="BI53" s="1309"/>
      <c r="BJ53" s="1309"/>
      <c r="BK53" s="1309"/>
      <c r="BL53" s="1309"/>
      <c r="BM53" s="1309"/>
      <c r="BN53" s="1309"/>
      <c r="BO53" s="1309"/>
      <c r="BP53" s="1319"/>
      <c r="BQ53" s="1306"/>
      <c r="BR53" s="1306"/>
      <c r="BS53" s="1306"/>
      <c r="BT53" s="1306"/>
      <c r="BU53" s="1306"/>
      <c r="BV53" s="1306"/>
      <c r="BW53" s="1306"/>
      <c r="BX53" s="1319"/>
      <c r="BY53" s="1306"/>
      <c r="BZ53" s="1306"/>
      <c r="CA53" s="1306"/>
      <c r="CB53" s="1306"/>
      <c r="CC53" s="1306"/>
      <c r="CD53" s="1306"/>
      <c r="CE53" s="1306"/>
      <c r="CF53" s="1306">
        <v>
52.8</v>
      </c>
      <c r="CG53" s="1306"/>
      <c r="CH53" s="1306"/>
      <c r="CI53" s="1306"/>
      <c r="CJ53" s="1306"/>
      <c r="CK53" s="1306"/>
      <c r="CL53" s="1306"/>
      <c r="CM53" s="1306"/>
      <c r="CN53" s="1306">
        <v>
54.1</v>
      </c>
      <c r="CO53" s="1306"/>
      <c r="CP53" s="1306"/>
      <c r="CQ53" s="1306"/>
      <c r="CR53" s="1306"/>
      <c r="CS53" s="1306"/>
      <c r="CT53" s="1306"/>
      <c r="CU53" s="1306"/>
      <c r="CV53" s="1306">
        <v>
53.5</v>
      </c>
      <c r="CW53" s="1306"/>
      <c r="CX53" s="1306"/>
      <c r="CY53" s="1306"/>
      <c r="CZ53" s="1306"/>
      <c r="DA53" s="1306"/>
      <c r="DB53" s="1306"/>
      <c r="DC53" s="1306"/>
    </row>
    <row r="54" spans="1:109" ht="13.2" x14ac:dyDescent="0.2">
      <c r="A54" s="401"/>
      <c r="B54" s="386"/>
      <c r="G54" s="1317"/>
      <c r="H54" s="1317"/>
      <c r="I54" s="1312"/>
      <c r="J54" s="1312"/>
      <c r="K54" s="1316"/>
      <c r="L54" s="1316"/>
      <c r="M54" s="1316"/>
      <c r="N54" s="1316"/>
      <c r="AM54" s="39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2" x14ac:dyDescent="0.2">
      <c r="A55" s="401"/>
      <c r="B55" s="386"/>
      <c r="G55" s="1312"/>
      <c r="H55" s="1312"/>
      <c r="I55" s="1312"/>
      <c r="J55" s="1312"/>
      <c r="K55" s="1316"/>
      <c r="L55" s="1316"/>
      <c r="M55" s="1316"/>
      <c r="N55" s="1316"/>
      <c r="AN55" s="1311" t="s">
        <v>
593</v>
      </c>
      <c r="AO55" s="1311"/>
      <c r="AP55" s="1311"/>
      <c r="AQ55" s="1311"/>
      <c r="AR55" s="1311"/>
      <c r="AS55" s="1311"/>
      <c r="AT55" s="1311"/>
      <c r="AU55" s="1311"/>
      <c r="AV55" s="1311"/>
      <c r="AW55" s="1311"/>
      <c r="AX55" s="1311"/>
      <c r="AY55" s="1311"/>
      <c r="AZ55" s="1311"/>
      <c r="BA55" s="1311"/>
      <c r="BB55" s="1309" t="s">
        <v>
592</v>
      </c>
      <c r="BC55" s="1309"/>
      <c r="BD55" s="1309"/>
      <c r="BE55" s="1309"/>
      <c r="BF55" s="1309"/>
      <c r="BG55" s="1309"/>
      <c r="BH55" s="1309"/>
      <c r="BI55" s="1309"/>
      <c r="BJ55" s="1309"/>
      <c r="BK55" s="1309"/>
      <c r="BL55" s="1309"/>
      <c r="BM55" s="1309"/>
      <c r="BN55" s="1309"/>
      <c r="BO55" s="1309"/>
      <c r="BP55" s="1319"/>
      <c r="BQ55" s="1306"/>
      <c r="BR55" s="1306"/>
      <c r="BS55" s="1306"/>
      <c r="BT55" s="1306"/>
      <c r="BU55" s="1306"/>
      <c r="BV55" s="1306"/>
      <c r="BW55" s="1306"/>
      <c r="BX55" s="1319"/>
      <c r="BY55" s="1306"/>
      <c r="BZ55" s="1306"/>
      <c r="CA55" s="1306"/>
      <c r="CB55" s="1306"/>
      <c r="CC55" s="1306"/>
      <c r="CD55" s="1306"/>
      <c r="CE55" s="1306"/>
      <c r="CF55" s="1306">
        <v>
32.5</v>
      </c>
      <c r="CG55" s="1306"/>
      <c r="CH55" s="1306"/>
      <c r="CI55" s="1306"/>
      <c r="CJ55" s="1306"/>
      <c r="CK55" s="1306"/>
      <c r="CL55" s="1306"/>
      <c r="CM55" s="1306"/>
      <c r="CN55" s="1306">
        <v>
30.2</v>
      </c>
      <c r="CO55" s="1306"/>
      <c r="CP55" s="1306"/>
      <c r="CQ55" s="1306"/>
      <c r="CR55" s="1306"/>
      <c r="CS55" s="1306"/>
      <c r="CT55" s="1306"/>
      <c r="CU55" s="1306"/>
      <c r="CV55" s="1306">
        <v>
25.4</v>
      </c>
      <c r="CW55" s="1306"/>
      <c r="CX55" s="1306"/>
      <c r="CY55" s="1306"/>
      <c r="CZ55" s="1306"/>
      <c r="DA55" s="1306"/>
      <c r="DB55" s="1306"/>
      <c r="DC55" s="1306"/>
    </row>
    <row r="56" spans="1:109" ht="13.2" x14ac:dyDescent="0.2">
      <c r="A56" s="401"/>
      <c r="B56" s="386"/>
      <c r="G56" s="1312"/>
      <c r="H56" s="1312"/>
      <c r="I56" s="1312"/>
      <c r="J56" s="1312"/>
      <c r="K56" s="1316"/>
      <c r="L56" s="1316"/>
      <c r="M56" s="1316"/>
      <c r="N56" s="1316"/>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1" customFormat="1" ht="13.2" x14ac:dyDescent="0.2">
      <c r="B57" s="407"/>
      <c r="G57" s="1312"/>
      <c r="H57" s="1312"/>
      <c r="I57" s="1307"/>
      <c r="J57" s="1307"/>
      <c r="K57" s="1316"/>
      <c r="L57" s="1316"/>
      <c r="M57" s="1316"/>
      <c r="N57" s="1316"/>
      <c r="AM57" s="385"/>
      <c r="AN57" s="1311"/>
      <c r="AO57" s="1311"/>
      <c r="AP57" s="1311"/>
      <c r="AQ57" s="1311"/>
      <c r="AR57" s="1311"/>
      <c r="AS57" s="1311"/>
      <c r="AT57" s="1311"/>
      <c r="AU57" s="1311"/>
      <c r="AV57" s="1311"/>
      <c r="AW57" s="1311"/>
      <c r="AX57" s="1311"/>
      <c r="AY57" s="1311"/>
      <c r="AZ57" s="1311"/>
      <c r="BA57" s="1311"/>
      <c r="BB57" s="1309" t="s">
        <v>
591</v>
      </c>
      <c r="BC57" s="1309"/>
      <c r="BD57" s="1309"/>
      <c r="BE57" s="1309"/>
      <c r="BF57" s="1309"/>
      <c r="BG57" s="1309"/>
      <c r="BH57" s="1309"/>
      <c r="BI57" s="1309"/>
      <c r="BJ57" s="1309"/>
      <c r="BK57" s="1309"/>
      <c r="BL57" s="1309"/>
      <c r="BM57" s="1309"/>
      <c r="BN57" s="1309"/>
      <c r="BO57" s="1309"/>
      <c r="BP57" s="1319"/>
      <c r="BQ57" s="1306"/>
      <c r="BR57" s="1306"/>
      <c r="BS57" s="1306"/>
      <c r="BT57" s="1306"/>
      <c r="BU57" s="1306"/>
      <c r="BV57" s="1306"/>
      <c r="BW57" s="1306"/>
      <c r="BX57" s="1319"/>
      <c r="BY57" s="1306"/>
      <c r="BZ57" s="1306"/>
      <c r="CA57" s="1306"/>
      <c r="CB57" s="1306"/>
      <c r="CC57" s="1306"/>
      <c r="CD57" s="1306"/>
      <c r="CE57" s="1306"/>
      <c r="CF57" s="1306">
        <v>
57</v>
      </c>
      <c r="CG57" s="1306"/>
      <c r="CH57" s="1306"/>
      <c r="CI57" s="1306"/>
      <c r="CJ57" s="1306"/>
      <c r="CK57" s="1306"/>
      <c r="CL57" s="1306"/>
      <c r="CM57" s="1306"/>
      <c r="CN57" s="1306">
        <v>
58.9</v>
      </c>
      <c r="CO57" s="1306"/>
      <c r="CP57" s="1306"/>
      <c r="CQ57" s="1306"/>
      <c r="CR57" s="1306"/>
      <c r="CS57" s="1306"/>
      <c r="CT57" s="1306"/>
      <c r="CU57" s="1306"/>
      <c r="CV57" s="1306">
        <v>
60.2</v>
      </c>
      <c r="CW57" s="1306"/>
      <c r="CX57" s="1306"/>
      <c r="CY57" s="1306"/>
      <c r="CZ57" s="1306"/>
      <c r="DA57" s="1306"/>
      <c r="DB57" s="1306"/>
      <c r="DC57" s="1306"/>
      <c r="DD57" s="412"/>
      <c r="DE57" s="407"/>
    </row>
    <row r="58" spans="1:109" s="401" customFormat="1" ht="13.2" x14ac:dyDescent="0.2">
      <c r="A58" s="385"/>
      <c r="B58" s="407"/>
      <c r="G58" s="1312"/>
      <c r="H58" s="1312"/>
      <c r="I58" s="1307"/>
      <c r="J58" s="1307"/>
      <c r="K58" s="1316"/>
      <c r="L58" s="1316"/>
      <c r="M58" s="1316"/>
      <c r="N58" s="1316"/>
      <c r="AM58" s="385"/>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
590</v>
      </c>
    </row>
    <row r="64" spans="1:109" ht="13.2" x14ac:dyDescent="0.2">
      <c r="B64" s="386"/>
      <c r="G64" s="402"/>
      <c r="I64" s="404"/>
      <c r="J64" s="404"/>
      <c r="K64" s="404"/>
      <c r="L64" s="404"/>
      <c r="M64" s="404"/>
      <c r="N64" s="403"/>
      <c r="AM64" s="402"/>
      <c r="AN64" s="402" t="s">
        <v>
589</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20" t="s">
        <v>
597</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2" x14ac:dyDescent="0.2">
      <c r="B66" s="386"/>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2" x14ac:dyDescent="0.2">
      <c r="B67" s="386"/>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2" x14ac:dyDescent="0.2">
      <c r="B68" s="386"/>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2" x14ac:dyDescent="0.2">
      <c r="B69" s="386"/>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
588</v>
      </c>
    </row>
    <row r="72" spans="2:107" ht="13.2" x14ac:dyDescent="0.2">
      <c r="B72" s="386"/>
      <c r="G72" s="1312"/>
      <c r="H72" s="1312"/>
      <c r="I72" s="1312"/>
      <c r="J72" s="1312"/>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1" t="s">
        <v>
548</v>
      </c>
      <c r="BQ72" s="1311"/>
      <c r="BR72" s="1311"/>
      <c r="BS72" s="1311"/>
      <c r="BT72" s="1311"/>
      <c r="BU72" s="1311"/>
      <c r="BV72" s="1311"/>
      <c r="BW72" s="1311"/>
      <c r="BX72" s="1311" t="s">
        <v>
549</v>
      </c>
      <c r="BY72" s="1311"/>
      <c r="BZ72" s="1311"/>
      <c r="CA72" s="1311"/>
      <c r="CB72" s="1311"/>
      <c r="CC72" s="1311"/>
      <c r="CD72" s="1311"/>
      <c r="CE72" s="1311"/>
      <c r="CF72" s="1311" t="s">
        <v>
550</v>
      </c>
      <c r="CG72" s="1311"/>
      <c r="CH72" s="1311"/>
      <c r="CI72" s="1311"/>
      <c r="CJ72" s="1311"/>
      <c r="CK72" s="1311"/>
      <c r="CL72" s="1311"/>
      <c r="CM72" s="1311"/>
      <c r="CN72" s="1311" t="s">
        <v>
551</v>
      </c>
      <c r="CO72" s="1311"/>
      <c r="CP72" s="1311"/>
      <c r="CQ72" s="1311"/>
      <c r="CR72" s="1311"/>
      <c r="CS72" s="1311"/>
      <c r="CT72" s="1311"/>
      <c r="CU72" s="1311"/>
      <c r="CV72" s="1311" t="s">
        <v>
552</v>
      </c>
      <c r="CW72" s="1311"/>
      <c r="CX72" s="1311"/>
      <c r="CY72" s="1311"/>
      <c r="CZ72" s="1311"/>
      <c r="DA72" s="1311"/>
      <c r="DB72" s="1311"/>
      <c r="DC72" s="1311"/>
    </row>
    <row r="73" spans="2:107" ht="13.2" x14ac:dyDescent="0.2">
      <c r="B73" s="386"/>
      <c r="G73" s="1317"/>
      <c r="H73" s="1317"/>
      <c r="I73" s="1317"/>
      <c r="J73" s="1317"/>
      <c r="K73" s="1310"/>
      <c r="L73" s="1310"/>
      <c r="M73" s="1310"/>
      <c r="N73" s="1310"/>
      <c r="AM73" s="393"/>
      <c r="AN73" s="1309" t="s">
        <v>
587</v>
      </c>
      <c r="AO73" s="1309"/>
      <c r="AP73" s="1309"/>
      <c r="AQ73" s="1309"/>
      <c r="AR73" s="1309"/>
      <c r="AS73" s="1309"/>
      <c r="AT73" s="1309"/>
      <c r="AU73" s="1309"/>
      <c r="AV73" s="1309"/>
      <c r="AW73" s="1309"/>
      <c r="AX73" s="1309"/>
      <c r="AY73" s="1309"/>
      <c r="AZ73" s="1309"/>
      <c r="BA73" s="1309"/>
      <c r="BB73" s="1309" t="s">
        <v>
585</v>
      </c>
      <c r="BC73" s="1309"/>
      <c r="BD73" s="1309"/>
      <c r="BE73" s="1309"/>
      <c r="BF73" s="1309"/>
      <c r="BG73" s="1309"/>
      <c r="BH73" s="1309"/>
      <c r="BI73" s="1309"/>
      <c r="BJ73" s="1309"/>
      <c r="BK73" s="1309"/>
      <c r="BL73" s="1309"/>
      <c r="BM73" s="1309"/>
      <c r="BN73" s="1309"/>
      <c r="BO73" s="1309"/>
      <c r="BP73" s="1306">
        <v>
43.7</v>
      </c>
      <c r="BQ73" s="1306"/>
      <c r="BR73" s="1306"/>
      <c r="BS73" s="1306"/>
      <c r="BT73" s="1306"/>
      <c r="BU73" s="1306"/>
      <c r="BV73" s="1306"/>
      <c r="BW73" s="1306"/>
      <c r="BX73" s="1306">
        <v>
28.4</v>
      </c>
      <c r="BY73" s="1306"/>
      <c r="BZ73" s="1306"/>
      <c r="CA73" s="1306"/>
      <c r="CB73" s="1306"/>
      <c r="CC73" s="1306"/>
      <c r="CD73" s="1306"/>
      <c r="CE73" s="1306"/>
      <c r="CF73" s="1306">
        <v>
23.5</v>
      </c>
      <c r="CG73" s="1306"/>
      <c r="CH73" s="1306"/>
      <c r="CI73" s="1306"/>
      <c r="CJ73" s="1306"/>
      <c r="CK73" s="1306"/>
      <c r="CL73" s="1306"/>
      <c r="CM73" s="1306"/>
      <c r="CN73" s="1306">
        <v>
17.899999999999999</v>
      </c>
      <c r="CO73" s="1306"/>
      <c r="CP73" s="1306"/>
      <c r="CQ73" s="1306"/>
      <c r="CR73" s="1306"/>
      <c r="CS73" s="1306"/>
      <c r="CT73" s="1306"/>
      <c r="CU73" s="1306"/>
      <c r="CV73" s="1306">
        <v>
14.3</v>
      </c>
      <c r="CW73" s="1306"/>
      <c r="CX73" s="1306"/>
      <c r="CY73" s="1306"/>
      <c r="CZ73" s="1306"/>
      <c r="DA73" s="1306"/>
      <c r="DB73" s="1306"/>
      <c r="DC73" s="1306"/>
    </row>
    <row r="74" spans="2:107" ht="13.2" x14ac:dyDescent="0.2">
      <c r="B74" s="386"/>
      <c r="G74" s="1317"/>
      <c r="H74" s="1317"/>
      <c r="I74" s="1317"/>
      <c r="J74" s="1317"/>
      <c r="K74" s="1310"/>
      <c r="L74" s="1310"/>
      <c r="M74" s="1310"/>
      <c r="N74" s="1310"/>
      <c r="AM74" s="39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2" x14ac:dyDescent="0.2">
      <c r="B75" s="386"/>
      <c r="G75" s="1317"/>
      <c r="H75" s="1317"/>
      <c r="I75" s="1312"/>
      <c r="J75" s="1312"/>
      <c r="K75" s="1316"/>
      <c r="L75" s="1316"/>
      <c r="M75" s="1316"/>
      <c r="N75" s="1316"/>
      <c r="AM75" s="393"/>
      <c r="AN75" s="1309"/>
      <c r="AO75" s="1309"/>
      <c r="AP75" s="1309"/>
      <c r="AQ75" s="1309"/>
      <c r="AR75" s="1309"/>
      <c r="AS75" s="1309"/>
      <c r="AT75" s="1309"/>
      <c r="AU75" s="1309"/>
      <c r="AV75" s="1309"/>
      <c r="AW75" s="1309"/>
      <c r="AX75" s="1309"/>
      <c r="AY75" s="1309"/>
      <c r="AZ75" s="1309"/>
      <c r="BA75" s="1309"/>
      <c r="BB75" s="1309" t="s">
        <v>
584</v>
      </c>
      <c r="BC75" s="1309"/>
      <c r="BD75" s="1309"/>
      <c r="BE75" s="1309"/>
      <c r="BF75" s="1309"/>
      <c r="BG75" s="1309"/>
      <c r="BH75" s="1309"/>
      <c r="BI75" s="1309"/>
      <c r="BJ75" s="1309"/>
      <c r="BK75" s="1309"/>
      <c r="BL75" s="1309"/>
      <c r="BM75" s="1309"/>
      <c r="BN75" s="1309"/>
      <c r="BO75" s="1309"/>
      <c r="BP75" s="1306">
        <v>
4.5999999999999996</v>
      </c>
      <c r="BQ75" s="1306"/>
      <c r="BR75" s="1306"/>
      <c r="BS75" s="1306"/>
      <c r="BT75" s="1306"/>
      <c r="BU75" s="1306"/>
      <c r="BV75" s="1306"/>
      <c r="BW75" s="1306"/>
      <c r="BX75" s="1306">
        <v>
3.9</v>
      </c>
      <c r="BY75" s="1306"/>
      <c r="BZ75" s="1306"/>
      <c r="CA75" s="1306"/>
      <c r="CB75" s="1306"/>
      <c r="CC75" s="1306"/>
      <c r="CD75" s="1306"/>
      <c r="CE75" s="1306"/>
      <c r="CF75" s="1306">
        <v>
3</v>
      </c>
      <c r="CG75" s="1306"/>
      <c r="CH75" s="1306"/>
      <c r="CI75" s="1306"/>
      <c r="CJ75" s="1306"/>
      <c r="CK75" s="1306"/>
      <c r="CL75" s="1306"/>
      <c r="CM75" s="1306"/>
      <c r="CN75" s="1306">
        <v>
2.5</v>
      </c>
      <c r="CO75" s="1306"/>
      <c r="CP75" s="1306"/>
      <c r="CQ75" s="1306"/>
      <c r="CR75" s="1306"/>
      <c r="CS75" s="1306"/>
      <c r="CT75" s="1306"/>
      <c r="CU75" s="1306"/>
      <c r="CV75" s="1306">
        <v>
2</v>
      </c>
      <c r="CW75" s="1306"/>
      <c r="CX75" s="1306"/>
      <c r="CY75" s="1306"/>
      <c r="CZ75" s="1306"/>
      <c r="DA75" s="1306"/>
      <c r="DB75" s="1306"/>
      <c r="DC75" s="1306"/>
    </row>
    <row r="76" spans="2:107" ht="13.2" x14ac:dyDescent="0.2">
      <c r="B76" s="386"/>
      <c r="G76" s="1317"/>
      <c r="H76" s="1317"/>
      <c r="I76" s="1312"/>
      <c r="J76" s="1312"/>
      <c r="K76" s="1316"/>
      <c r="L76" s="1316"/>
      <c r="M76" s="1316"/>
      <c r="N76" s="1316"/>
      <c r="AM76" s="39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2" x14ac:dyDescent="0.2">
      <c r="B77" s="386"/>
      <c r="G77" s="1312"/>
      <c r="H77" s="1312"/>
      <c r="I77" s="1312"/>
      <c r="J77" s="1312"/>
      <c r="K77" s="1310"/>
      <c r="L77" s="1310"/>
      <c r="M77" s="1310"/>
      <c r="N77" s="1310"/>
      <c r="AN77" s="1311" t="s">
        <v>
586</v>
      </c>
      <c r="AO77" s="1311"/>
      <c r="AP77" s="1311"/>
      <c r="AQ77" s="1311"/>
      <c r="AR77" s="1311"/>
      <c r="AS77" s="1311"/>
      <c r="AT77" s="1311"/>
      <c r="AU77" s="1311"/>
      <c r="AV77" s="1311"/>
      <c r="AW77" s="1311"/>
      <c r="AX77" s="1311"/>
      <c r="AY77" s="1311"/>
      <c r="AZ77" s="1311"/>
      <c r="BA77" s="1311"/>
      <c r="BB77" s="1309" t="s">
        <v>
585</v>
      </c>
      <c r="BC77" s="1309"/>
      <c r="BD77" s="1309"/>
      <c r="BE77" s="1309"/>
      <c r="BF77" s="1309"/>
      <c r="BG77" s="1309"/>
      <c r="BH77" s="1309"/>
      <c r="BI77" s="1309"/>
      <c r="BJ77" s="1309"/>
      <c r="BK77" s="1309"/>
      <c r="BL77" s="1309"/>
      <c r="BM77" s="1309"/>
      <c r="BN77" s="1309"/>
      <c r="BO77" s="1309"/>
      <c r="BP77" s="1306">
        <v>
45.9</v>
      </c>
      <c r="BQ77" s="1306"/>
      <c r="BR77" s="1306"/>
      <c r="BS77" s="1306"/>
      <c r="BT77" s="1306"/>
      <c r="BU77" s="1306"/>
      <c r="BV77" s="1306"/>
      <c r="BW77" s="1306"/>
      <c r="BX77" s="1306">
        <v>
39</v>
      </c>
      <c r="BY77" s="1306"/>
      <c r="BZ77" s="1306"/>
      <c r="CA77" s="1306"/>
      <c r="CB77" s="1306"/>
      <c r="CC77" s="1306"/>
      <c r="CD77" s="1306"/>
      <c r="CE77" s="1306"/>
      <c r="CF77" s="1306">
        <v>
32.5</v>
      </c>
      <c r="CG77" s="1306"/>
      <c r="CH77" s="1306"/>
      <c r="CI77" s="1306"/>
      <c r="CJ77" s="1306"/>
      <c r="CK77" s="1306"/>
      <c r="CL77" s="1306"/>
      <c r="CM77" s="1306"/>
      <c r="CN77" s="1306">
        <v>
30.2</v>
      </c>
      <c r="CO77" s="1306"/>
      <c r="CP77" s="1306"/>
      <c r="CQ77" s="1306"/>
      <c r="CR77" s="1306"/>
      <c r="CS77" s="1306"/>
      <c r="CT77" s="1306"/>
      <c r="CU77" s="1306"/>
      <c r="CV77" s="1306">
        <v>
25.4</v>
      </c>
      <c r="CW77" s="1306"/>
      <c r="CX77" s="1306"/>
      <c r="CY77" s="1306"/>
      <c r="CZ77" s="1306"/>
      <c r="DA77" s="1306"/>
      <c r="DB77" s="1306"/>
      <c r="DC77" s="1306"/>
    </row>
    <row r="78" spans="2:107" ht="13.2" x14ac:dyDescent="0.2">
      <c r="B78" s="386"/>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2" x14ac:dyDescent="0.2">
      <c r="B79" s="386"/>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
584</v>
      </c>
      <c r="BC79" s="1309"/>
      <c r="BD79" s="1309"/>
      <c r="BE79" s="1309"/>
      <c r="BF79" s="1309"/>
      <c r="BG79" s="1309"/>
      <c r="BH79" s="1309"/>
      <c r="BI79" s="1309"/>
      <c r="BJ79" s="1309"/>
      <c r="BK79" s="1309"/>
      <c r="BL79" s="1309"/>
      <c r="BM79" s="1309"/>
      <c r="BN79" s="1309"/>
      <c r="BO79" s="1309"/>
      <c r="BP79" s="1306">
        <v>
8.8000000000000007</v>
      </c>
      <c r="BQ79" s="1306"/>
      <c r="BR79" s="1306"/>
      <c r="BS79" s="1306"/>
      <c r="BT79" s="1306"/>
      <c r="BU79" s="1306"/>
      <c r="BV79" s="1306"/>
      <c r="BW79" s="1306"/>
      <c r="BX79" s="1306">
        <v>
9</v>
      </c>
      <c r="BY79" s="1306"/>
      <c r="BZ79" s="1306"/>
      <c r="CA79" s="1306"/>
      <c r="CB79" s="1306"/>
      <c r="CC79" s="1306"/>
      <c r="CD79" s="1306"/>
      <c r="CE79" s="1306"/>
      <c r="CF79" s="1306">
        <v>
8.1999999999999993</v>
      </c>
      <c r="CG79" s="1306"/>
      <c r="CH79" s="1306"/>
      <c r="CI79" s="1306"/>
      <c r="CJ79" s="1306"/>
      <c r="CK79" s="1306"/>
      <c r="CL79" s="1306"/>
      <c r="CM79" s="1306"/>
      <c r="CN79" s="1306">
        <v>
8</v>
      </c>
      <c r="CO79" s="1306"/>
      <c r="CP79" s="1306"/>
      <c r="CQ79" s="1306"/>
      <c r="CR79" s="1306"/>
      <c r="CS79" s="1306"/>
      <c r="CT79" s="1306"/>
      <c r="CU79" s="1306"/>
      <c r="CV79" s="1306">
        <v>
7.8</v>
      </c>
      <c r="CW79" s="1306"/>
      <c r="CX79" s="1306"/>
      <c r="CY79" s="1306"/>
      <c r="CZ79" s="1306"/>
      <c r="DA79" s="1306"/>
      <c r="DB79" s="1306"/>
      <c r="DC79" s="1306"/>
    </row>
    <row r="80" spans="2:107" ht="13.2" x14ac:dyDescent="0.2">
      <c r="B80" s="386"/>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DYsitpqs5KE9vA1WiFJnWWq997dtL+tyxc2JNM9RQmk9Kx9dWhK/4NkU1Vsdq7GhQbMBKQHaKRT+lPksPxPO7g==" saltValue="9L52bqW9S708GIWMzaM4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596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4E7mmK2GBemn+P74+Y6mqEmTN1s/KVAEqc0c/0hsz+mkcOikTKOxFUjZBZvDmjLCYaxsrQZCwZI9GbaKL0tLQ==" saltValue="uhg33wEEVZTEy7Dc769xn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494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Qb5cgFgCLbJ1BgjRApOuxj2iW9cowlfiVjrQjf/jMa+SKXNiSJq7vm13XpBIG1o2LVIugtczQw0xVrS8cP1dw==" saltValue="qltENROzDibgh2dizx4MG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52</v>
      </c>
      <c r="E2" s="154"/>
      <c r="F2" s="155" t="s">
        <v>
545</v>
      </c>
      <c r="G2" s="156"/>
      <c r="H2" s="157"/>
    </row>
    <row r="3" spans="1:8" x14ac:dyDescent="0.2">
      <c r="A3" s="153" t="s">
        <v>
538</v>
      </c>
      <c r="B3" s="158"/>
      <c r="C3" s="159"/>
      <c r="D3" s="160">
        <v>
34827</v>
      </c>
      <c r="E3" s="161"/>
      <c r="F3" s="162">
        <v>
66255</v>
      </c>
      <c r="G3" s="163"/>
      <c r="H3" s="164"/>
    </row>
    <row r="4" spans="1:8" x14ac:dyDescent="0.2">
      <c r="A4" s="165"/>
      <c r="B4" s="166"/>
      <c r="C4" s="167"/>
      <c r="D4" s="168">
        <v>
32427</v>
      </c>
      <c r="E4" s="169"/>
      <c r="F4" s="170">
        <v>
31822</v>
      </c>
      <c r="G4" s="171"/>
      <c r="H4" s="172"/>
    </row>
    <row r="5" spans="1:8" x14ac:dyDescent="0.2">
      <c r="A5" s="153" t="s">
        <v>
540</v>
      </c>
      <c r="B5" s="158"/>
      <c r="C5" s="159"/>
      <c r="D5" s="160">
        <v>
37579</v>
      </c>
      <c r="E5" s="161"/>
      <c r="F5" s="162">
        <v>
92247</v>
      </c>
      <c r="G5" s="163"/>
      <c r="H5" s="164"/>
    </row>
    <row r="6" spans="1:8" x14ac:dyDescent="0.2">
      <c r="A6" s="165"/>
      <c r="B6" s="166"/>
      <c r="C6" s="167"/>
      <c r="D6" s="168">
        <v>
22402</v>
      </c>
      <c r="E6" s="169"/>
      <c r="F6" s="170">
        <v>
37204</v>
      </c>
      <c r="G6" s="171"/>
      <c r="H6" s="172"/>
    </row>
    <row r="7" spans="1:8" x14ac:dyDescent="0.2">
      <c r="A7" s="153" t="s">
        <v>
541</v>
      </c>
      <c r="B7" s="158"/>
      <c r="C7" s="159"/>
      <c r="D7" s="160">
        <v>
33850</v>
      </c>
      <c r="E7" s="161"/>
      <c r="F7" s="162">
        <v>
67319</v>
      </c>
      <c r="G7" s="163"/>
      <c r="H7" s="164"/>
    </row>
    <row r="8" spans="1:8" x14ac:dyDescent="0.2">
      <c r="A8" s="165"/>
      <c r="B8" s="166"/>
      <c r="C8" s="167"/>
      <c r="D8" s="168">
        <v>
24947</v>
      </c>
      <c r="E8" s="169"/>
      <c r="F8" s="170">
        <v>
38101</v>
      </c>
      <c r="G8" s="171"/>
      <c r="H8" s="172"/>
    </row>
    <row r="9" spans="1:8" x14ac:dyDescent="0.2">
      <c r="A9" s="153" t="s">
        <v>
542</v>
      </c>
      <c r="B9" s="158"/>
      <c r="C9" s="159"/>
      <c r="D9" s="160">
        <v>
25421</v>
      </c>
      <c r="E9" s="161"/>
      <c r="F9" s="162">
        <v>
70615</v>
      </c>
      <c r="G9" s="163"/>
      <c r="H9" s="164"/>
    </row>
    <row r="10" spans="1:8" x14ac:dyDescent="0.2">
      <c r="A10" s="165"/>
      <c r="B10" s="166"/>
      <c r="C10" s="167"/>
      <c r="D10" s="168">
        <v>
20750</v>
      </c>
      <c r="E10" s="169"/>
      <c r="F10" s="170">
        <v>
37382</v>
      </c>
      <c r="G10" s="171"/>
      <c r="H10" s="172"/>
    </row>
    <row r="11" spans="1:8" x14ac:dyDescent="0.2">
      <c r="A11" s="153" t="s">
        <v>
543</v>
      </c>
      <c r="B11" s="158"/>
      <c r="C11" s="159"/>
      <c r="D11" s="160">
        <v>
35980</v>
      </c>
      <c r="E11" s="161"/>
      <c r="F11" s="162">
        <v>
69185</v>
      </c>
      <c r="G11" s="163"/>
      <c r="H11" s="164"/>
    </row>
    <row r="12" spans="1:8" x14ac:dyDescent="0.2">
      <c r="A12" s="165"/>
      <c r="B12" s="166"/>
      <c r="C12" s="173"/>
      <c r="D12" s="168">
        <v>
27598</v>
      </c>
      <c r="E12" s="169"/>
      <c r="F12" s="170">
        <v>
38519</v>
      </c>
      <c r="G12" s="171"/>
      <c r="H12" s="172"/>
    </row>
    <row r="13" spans="1:8" x14ac:dyDescent="0.2">
      <c r="A13" s="153"/>
      <c r="B13" s="158"/>
      <c r="C13" s="174"/>
      <c r="D13" s="175">
        <v>
33531</v>
      </c>
      <c r="E13" s="176"/>
      <c r="F13" s="177">
        <v>
73124</v>
      </c>
      <c r="G13" s="178"/>
      <c r="H13" s="164"/>
    </row>
    <row r="14" spans="1:8" x14ac:dyDescent="0.2">
      <c r="A14" s="165"/>
      <c r="B14" s="166"/>
      <c r="C14" s="167"/>
      <c r="D14" s="168">
        <v>
25625</v>
      </c>
      <c r="E14" s="169"/>
      <c r="F14" s="170">
        <v>
36606</v>
      </c>
      <c r="G14" s="171"/>
      <c r="H14" s="172"/>
    </row>
    <row r="17" spans="1:11" x14ac:dyDescent="0.2">
      <c r="A17" s="149" t="s">
        <v>
53</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54</v>
      </c>
      <c r="B19" s="179">
        <f>
ROUND(VALUE(SUBSTITUTE(実質収支比率等に係る経年分析!F$48,"▲","-")),2)</f>
        <v>
6.68</v>
      </c>
      <c r="C19" s="179">
        <f>
ROUND(VALUE(SUBSTITUTE(実質収支比率等に係る経年分析!G$48,"▲","-")),2)</f>
        <v>
6.62</v>
      </c>
      <c r="D19" s="179">
        <f>
ROUND(VALUE(SUBSTITUTE(実質収支比率等に係る経年分析!H$48,"▲","-")),2)</f>
        <v>
7.87</v>
      </c>
      <c r="E19" s="179">
        <f>
ROUND(VALUE(SUBSTITUTE(実質収支比率等に係る経年分析!I$48,"▲","-")),2)</f>
        <v>
6.75</v>
      </c>
      <c r="F19" s="179">
        <f>
ROUND(VALUE(SUBSTITUTE(実質収支比率等に係る経年分析!J$48,"▲","-")),2)</f>
        <v>
6.7</v>
      </c>
    </row>
    <row r="20" spans="1:11" x14ac:dyDescent="0.2">
      <c r="A20" s="179" t="s">
        <v>
55</v>
      </c>
      <c r="B20" s="179">
        <f>
ROUND(VALUE(SUBSTITUTE(実質収支比率等に係る経年分析!F$47,"▲","-")),2)</f>
        <v>
7.75</v>
      </c>
      <c r="C20" s="179">
        <f>
ROUND(VALUE(SUBSTITUTE(実質収支比率等に係る経年分析!G$47,"▲","-")),2)</f>
        <v>
11.23</v>
      </c>
      <c r="D20" s="179">
        <f>
ROUND(VALUE(SUBSTITUTE(実質収支比率等に係る経年分析!H$47,"▲","-")),2)</f>
        <v>
9.8000000000000007</v>
      </c>
      <c r="E20" s="179">
        <f>
ROUND(VALUE(SUBSTITUTE(実質収支比率等に係る経年分析!I$47,"▲","-")),2)</f>
        <v>
11.49</v>
      </c>
      <c r="F20" s="179">
        <f>
ROUND(VALUE(SUBSTITUTE(実質収支比率等に係る経年分析!J$47,"▲","-")),2)</f>
        <v>
11.99</v>
      </c>
    </row>
    <row r="21" spans="1:11" x14ac:dyDescent="0.2">
      <c r="A21" s="179" t="s">
        <v>
56</v>
      </c>
      <c r="B21" s="179">
        <f>
IF(ISNUMBER(VALUE(SUBSTITUTE(実質収支比率等に係る経年分析!F$49,"▲","-"))),ROUND(VALUE(SUBSTITUTE(実質収支比率等に係る経年分析!F$49,"▲","-")),2),NA())</f>
        <v>
0.21</v>
      </c>
      <c r="C21" s="179">
        <f>
IF(ISNUMBER(VALUE(SUBSTITUTE(実質収支比率等に係る経年分析!G$49,"▲","-"))),ROUND(VALUE(SUBSTITUTE(実質収支比率等に係る経年分析!G$49,"▲","-")),2),NA())</f>
        <v>
3.86</v>
      </c>
      <c r="D21" s="179">
        <f>
IF(ISNUMBER(VALUE(SUBSTITUTE(実質収支比率等に係る経年分析!H$49,"▲","-"))),ROUND(VALUE(SUBSTITUTE(実質収支比率等に係る経年分析!H$49,"▲","-")),2),NA())</f>
        <v>
0.1</v>
      </c>
      <c r="E21" s="179">
        <f>
IF(ISNUMBER(VALUE(SUBSTITUTE(実質収支比率等に係る経年分析!I$49,"▲","-"))),ROUND(VALUE(SUBSTITUTE(実質収支比率等に係る経年分析!I$49,"▲","-")),2),NA())</f>
        <v>
0.8</v>
      </c>
      <c r="F21" s="179">
        <f>
IF(ISNUMBER(VALUE(SUBSTITUTE(実質収支比率等に係る経年分析!J$49,"▲","-"))),ROUND(VALUE(SUBSTITUTE(実質収支比率等に係る経年分析!J$49,"▲","-")),2),NA())</f>
        <v>
0.5</v>
      </c>
    </row>
    <row r="24" spans="1:11" x14ac:dyDescent="0.2">
      <c r="A24" s="149" t="s">
        <v>
57</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58</v>
      </c>
      <c r="C26" s="180" t="s">
        <v>
59</v>
      </c>
      <c r="D26" s="180" t="s">
        <v>
58</v>
      </c>
      <c r="E26" s="180" t="s">
        <v>
59</v>
      </c>
      <c r="F26" s="180" t="s">
        <v>
58</v>
      </c>
      <c r="G26" s="180" t="s">
        <v>
59</v>
      </c>
      <c r="H26" s="180" t="s">
        <v>
58</v>
      </c>
      <c r="I26" s="180" t="s">
        <v>
59</v>
      </c>
      <c r="J26" s="180" t="s">
        <v>
58</v>
      </c>
      <c r="K26" s="180" t="s">
        <v>
59</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str">
        <f>
IF(連結実質赤字比率に係る赤字・黒字の構成分析!C$39="",NA(),連結実質赤字比率に係る赤字・黒字の構成分析!C$39)</f>
        <v>
駐車場事業特別会計</v>
      </c>
      <c r="B31" s="180" t="e">
        <f>
IF(ROUND(VALUE(SUBSTITUTE(連結実質赤字比率に係る赤字・黒字の構成分析!F$39,"▲", "-")), 2) &lt; 0, ABS(ROUND(VALUE(SUBSTITUTE(連結実質赤字比率に係る赤字・黒字の構成分析!F$39,"▲", "-")), 2)), NA())</f>
        <v>
#N/A</v>
      </c>
      <c r="C31" s="180">
        <f>
IF(ROUND(VALUE(SUBSTITUTE(連結実質赤字比率に係る赤字・黒字の構成分析!F$39,"▲", "-")), 2) &gt;= 0, ABS(ROUND(VALUE(SUBSTITUTE(連結実質赤字比率に係る赤字・黒字の構成分析!F$39,"▲", "-")), 2)), NA())</f>
        <v>
0</v>
      </c>
      <c r="D31" s="180" t="e">
        <f>
IF(ROUND(VALUE(SUBSTITUTE(連結実質赤字比率に係る赤字・黒字の構成分析!G$39,"▲", "-")), 2) &lt; 0, ABS(ROUND(VALUE(SUBSTITUTE(連結実質赤字比率に係る赤字・黒字の構成分析!G$39,"▲", "-")), 2)), NA())</f>
        <v>
#N/A</v>
      </c>
      <c r="E31" s="180">
        <f>
IF(ROUND(VALUE(SUBSTITUTE(連結実質赤字比率に係る赤字・黒字の構成分析!G$39,"▲", "-")), 2) &gt;= 0, ABS(ROUND(VALUE(SUBSTITUTE(連結実質赤字比率に係る赤字・黒字の構成分析!G$39,"▲", "-")), 2)), NA())</f>
        <v>
0</v>
      </c>
      <c r="F31" s="180" t="e">
        <f>
IF(ROUND(VALUE(SUBSTITUTE(連結実質赤字比率に係る赤字・黒字の構成分析!H$39,"▲", "-")), 2) &lt; 0, ABS(ROUND(VALUE(SUBSTITUTE(連結実質赤字比率に係る赤字・黒字の構成分析!H$39,"▲", "-")), 2)), NA())</f>
        <v>
#N/A</v>
      </c>
      <c r="G31" s="180">
        <f>
IF(ROUND(VALUE(SUBSTITUTE(連結実質赤字比率に係る赤字・黒字の構成分析!H$39,"▲", "-")), 2) &gt;= 0, ABS(ROUND(VALUE(SUBSTITUTE(連結実質赤字比率に係る赤字・黒字の構成分析!H$39,"▲", "-")), 2)), NA())</f>
        <v>
0</v>
      </c>
      <c r="H31" s="180" t="e">
        <f>
IF(ROUND(VALUE(SUBSTITUTE(連結実質赤字比率に係る赤字・黒字の構成分析!I$39,"▲", "-")), 2) &lt; 0, ABS(ROUND(VALUE(SUBSTITUTE(連結実質赤字比率に係る赤字・黒字の構成分析!I$39,"▲", "-")), 2)), NA())</f>
        <v>
#N/A</v>
      </c>
      <c r="I31" s="180">
        <f>
IF(ROUND(VALUE(SUBSTITUTE(連結実質赤字比率に係る赤字・黒字の構成分析!I$39,"▲", "-")), 2) &gt;= 0, ABS(ROUND(VALUE(SUBSTITUTE(連結実質赤字比率に係る赤字・黒字の構成分析!I$39,"▲", "-")), 2)), NA())</f>
        <v>
0</v>
      </c>
      <c r="J31" s="180" t="e">
        <f>
IF(ROUND(VALUE(SUBSTITUTE(連結実質赤字比率に係る赤字・黒字の構成分析!J$39,"▲", "-")), 2) &lt; 0, ABS(ROUND(VALUE(SUBSTITUTE(連結実質赤字比率に係る赤字・黒字の構成分析!J$39,"▲", "-")), 2)), NA())</f>
        <v>
#N/A</v>
      </c>
      <c r="K31" s="180">
        <f>
IF(ROUND(VALUE(SUBSTITUTE(連結実質赤字比率に係る赤字・黒字の構成分析!J$39,"▲", "-")), 2) &gt;= 0, ABS(ROUND(VALUE(SUBSTITUTE(連結実質赤字比率に係る赤字・黒字の構成分析!J$39,"▲", "-")), 2)), NA())</f>
        <v>
0</v>
      </c>
    </row>
    <row r="32" spans="1:11" x14ac:dyDescent="0.2">
      <c r="A32" s="180" t="str">
        <f>
IF(連結実質赤字比率に係る赤字・黒字の構成分析!C$38="",NA(),連結実質赤字比率に係る赤字・黒字の構成分析!C$38)</f>
        <v>
後期高齢者医療特別会計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0.02</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7.0000000000000007E-2</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0.08</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0.01</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0.01</v>
      </c>
    </row>
    <row r="33" spans="1:16" x14ac:dyDescent="0.2">
      <c r="A33" s="180" t="str">
        <f>
IF(連結実質赤字比率に係る赤字・黒字の構成分析!C$37="",NA(),連結実質赤字比率に係る赤字・黒字の構成分析!C$37)</f>
        <v>
国民健康保険特別会計</v>
      </c>
      <c r="B33" s="180">
        <f>
IF(ROUND(VALUE(SUBSTITUTE(連結実質赤字比率に係る赤字・黒字の構成分析!F$37,"▲", "-")), 2) &lt; 0, ABS(ROUND(VALUE(SUBSTITUTE(連結実質赤字比率に係る赤字・黒字の構成分析!F$37,"▲", "-")), 2)), NA())</f>
        <v>
1.64</v>
      </c>
      <c r="C33" s="180" t="e">
        <f>
IF(ROUND(VALUE(SUBSTITUTE(連結実質赤字比率に係る赤字・黒字の構成分析!F$37,"▲", "-")), 2) &gt;= 0, ABS(ROUND(VALUE(SUBSTITUTE(連結実質赤字比率に係る赤字・黒字の構成分析!F$37,"▲", "-")), 2)), NA())</f>
        <v>
#N/A</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0.27</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0.22</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1.4</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0.5</v>
      </c>
    </row>
    <row r="34" spans="1:16" x14ac:dyDescent="0.2">
      <c r="A34" s="180" t="str">
        <f>
IF(連結実質赤字比率に係る赤字・黒字の構成分析!C$36="",NA(),連結実質赤字比率に係る赤字・黒字の構成分析!C$36)</f>
        <v>
介護保険特別会計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0.44</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0.13</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1.45</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1.1200000000000001</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1.01</v>
      </c>
    </row>
    <row r="35" spans="1:16" x14ac:dyDescent="0.2">
      <c r="A35" s="180" t="str">
        <f>
IF(連結実質赤字比率に係る赤字・黒字の構成分析!C$35="",NA(),連結実質赤字比率に係る赤字・黒字の構成分析!C$35)</f>
        <v>
公共下水道特別会計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1.54</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1.6</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1.59</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1.21</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1.27</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6.67</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6.61</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7.87</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6.74</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6.69</v>
      </c>
    </row>
    <row r="39" spans="1:16" x14ac:dyDescent="0.2">
      <c r="A39" s="149" t="s">
        <v>
60</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61</v>
      </c>
      <c r="C41" s="181"/>
      <c r="D41" s="181" t="s">
        <v>
62</v>
      </c>
      <c r="E41" s="181" t="s">
        <v>
61</v>
      </c>
      <c r="F41" s="181"/>
      <c r="G41" s="181" t="s">
        <v>
62</v>
      </c>
      <c r="H41" s="181" t="s">
        <v>
61</v>
      </c>
      <c r="I41" s="181"/>
      <c r="J41" s="181" t="s">
        <v>
62</v>
      </c>
      <c r="K41" s="181" t="s">
        <v>
61</v>
      </c>
      <c r="L41" s="181"/>
      <c r="M41" s="181" t="s">
        <v>
62</v>
      </c>
      <c r="N41" s="181" t="s">
        <v>
61</v>
      </c>
      <c r="O41" s="181"/>
      <c r="P41" s="181" t="s">
        <v>
62</v>
      </c>
    </row>
    <row r="42" spans="1:16" x14ac:dyDescent="0.2">
      <c r="A42" s="181" t="s">
        <v>
63</v>
      </c>
      <c r="B42" s="181"/>
      <c r="C42" s="181"/>
      <c r="D42" s="181">
        <f>
'実質公債費比率（分子）の構造'!K$52</f>
        <v>
2233</v>
      </c>
      <c r="E42" s="181"/>
      <c r="F42" s="181"/>
      <c r="G42" s="181">
        <f>
'実質公債費比率（分子）の構造'!L$52</f>
        <v>
1996</v>
      </c>
      <c r="H42" s="181"/>
      <c r="I42" s="181"/>
      <c r="J42" s="181">
        <f>
'実質公債費比率（分子）の構造'!M$52</f>
        <v>
1941</v>
      </c>
      <c r="K42" s="181"/>
      <c r="L42" s="181"/>
      <c r="M42" s="181">
        <f>
'実質公債費比率（分子）の構造'!N$52</f>
        <v>
1936</v>
      </c>
      <c r="N42" s="181"/>
      <c r="O42" s="181"/>
      <c r="P42" s="181">
        <f>
'実質公債費比率（分子）の構造'!O$52</f>
        <v>
1891</v>
      </c>
    </row>
    <row r="43" spans="1:16" x14ac:dyDescent="0.2">
      <c r="A43" s="181" t="s">
        <v>
64</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65</v>
      </c>
      <c r="B44" s="181">
        <f>
'実質公債費比率（分子）の構造'!K$50</f>
        <v>
78</v>
      </c>
      <c r="C44" s="181"/>
      <c r="D44" s="181"/>
      <c r="E44" s="181">
        <f>
'実質公債費比率（分子）の構造'!L$50</f>
        <v>
35</v>
      </c>
      <c r="F44" s="181"/>
      <c r="G44" s="181"/>
      <c r="H44" s="181">
        <f>
'実質公債費比率（分子）の構造'!M$50</f>
        <v>
35</v>
      </c>
      <c r="I44" s="181"/>
      <c r="J44" s="181"/>
      <c r="K44" s="181">
        <f>
'実質公債費比率（分子）の構造'!N$50</f>
        <v>
35</v>
      </c>
      <c r="L44" s="181"/>
      <c r="M44" s="181"/>
      <c r="N44" s="181">
        <f>
'実質公債費比率（分子）の構造'!O$50</f>
        <v>
35</v>
      </c>
      <c r="O44" s="181"/>
      <c r="P44" s="181"/>
    </row>
    <row r="45" spans="1:16" x14ac:dyDescent="0.2">
      <c r="A45" s="181" t="s">
        <v>
66</v>
      </c>
      <c r="B45" s="181" t="str">
        <f>
'実質公債費比率（分子）の構造'!K$49</f>
        <v>
-</v>
      </c>
      <c r="C45" s="181"/>
      <c r="D45" s="181"/>
      <c r="E45" s="181" t="str">
        <f>
'実質公債費比率（分子）の構造'!L$49</f>
        <v>
-</v>
      </c>
      <c r="F45" s="181"/>
      <c r="G45" s="181"/>
      <c r="H45" s="181" t="str">
        <f>
'実質公債費比率（分子）の構造'!M$49</f>
        <v>
-</v>
      </c>
      <c r="I45" s="181"/>
      <c r="J45" s="181"/>
      <c r="K45" s="181" t="str">
        <f>
'実質公債費比率（分子）の構造'!N$49</f>
        <v>
-</v>
      </c>
      <c r="L45" s="181"/>
      <c r="M45" s="181"/>
      <c r="N45" s="181" t="str">
        <f>
'実質公債費比率（分子）の構造'!O$49</f>
        <v>
-</v>
      </c>
      <c r="O45" s="181"/>
      <c r="P45" s="181"/>
    </row>
    <row r="46" spans="1:16" x14ac:dyDescent="0.2">
      <c r="A46" s="181" t="s">
        <v>
67</v>
      </c>
      <c r="B46" s="181">
        <f>
'実質公債費比率（分子）の構造'!K$48</f>
        <v>
271</v>
      </c>
      <c r="C46" s="181"/>
      <c r="D46" s="181"/>
      <c r="E46" s="181">
        <f>
'実質公債費比率（分子）の構造'!L$48</f>
        <v>
265</v>
      </c>
      <c r="F46" s="181"/>
      <c r="G46" s="181"/>
      <c r="H46" s="181">
        <f>
'実質公債費比率（分子）の構造'!M$48</f>
        <v>
257</v>
      </c>
      <c r="I46" s="181"/>
      <c r="J46" s="181"/>
      <c r="K46" s="181">
        <f>
'実質公債費比率（分子）の構造'!N$48</f>
        <v>
245</v>
      </c>
      <c r="L46" s="181"/>
      <c r="M46" s="181"/>
      <c r="N46" s="181">
        <f>
'実質公債費比率（分子）の構造'!O$48</f>
        <v>
235</v>
      </c>
      <c r="O46" s="181"/>
      <c r="P46" s="181"/>
    </row>
    <row r="47" spans="1:16" x14ac:dyDescent="0.2">
      <c r="A47" s="181" t="s">
        <v>
68</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2">
      <c r="A48" s="181" t="s">
        <v>
69</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70</v>
      </c>
      <c r="B49" s="181">
        <f>
'実質公債費比率（分子）の構造'!K$45</f>
        <v>
2317</v>
      </c>
      <c r="C49" s="181"/>
      <c r="D49" s="181"/>
      <c r="E49" s="181">
        <f>
'実質公債費比率（分子）の構造'!L$45</f>
        <v>
2193</v>
      </c>
      <c r="F49" s="181"/>
      <c r="G49" s="181"/>
      <c r="H49" s="181">
        <f>
'実質公債費比率（分子）の構造'!M$45</f>
        <v>
1951</v>
      </c>
      <c r="I49" s="181"/>
      <c r="J49" s="181"/>
      <c r="K49" s="181">
        <f>
'実質公債費比率（分子）の構造'!N$45</f>
        <v>
1938</v>
      </c>
      <c r="L49" s="181"/>
      <c r="M49" s="181"/>
      <c r="N49" s="181">
        <f>
'実質公債費比率（分子）の構造'!O$45</f>
        <v>
1905</v>
      </c>
      <c r="O49" s="181"/>
      <c r="P49" s="181"/>
    </row>
    <row r="50" spans="1:16" x14ac:dyDescent="0.2">
      <c r="A50" s="181" t="s">
        <v>
71</v>
      </c>
      <c r="B50" s="181" t="e">
        <f>
NA()</f>
        <v>
#N/A</v>
      </c>
      <c r="C50" s="181">
        <f>
IF(ISNUMBER('実質公債費比率（分子）の構造'!K$53),'実質公債費比率（分子）の構造'!K$53,NA())</f>
        <v>
433</v>
      </c>
      <c r="D50" s="181" t="e">
        <f>
NA()</f>
        <v>
#N/A</v>
      </c>
      <c r="E50" s="181" t="e">
        <f>
NA()</f>
        <v>
#N/A</v>
      </c>
      <c r="F50" s="181">
        <f>
IF(ISNUMBER('実質公債費比率（分子）の構造'!L$53),'実質公債費比率（分子）の構造'!L$53,NA())</f>
        <v>
497</v>
      </c>
      <c r="G50" s="181" t="e">
        <f>
NA()</f>
        <v>
#N/A</v>
      </c>
      <c r="H50" s="181" t="e">
        <f>
NA()</f>
        <v>
#N/A</v>
      </c>
      <c r="I50" s="181">
        <f>
IF(ISNUMBER('実質公債費比率（分子）の構造'!M$53),'実質公債費比率（分子）の構造'!M$53,NA())</f>
        <v>
302</v>
      </c>
      <c r="J50" s="181" t="e">
        <f>
NA()</f>
        <v>
#N/A</v>
      </c>
      <c r="K50" s="181" t="e">
        <f>
NA()</f>
        <v>
#N/A</v>
      </c>
      <c r="L50" s="181">
        <f>
IF(ISNUMBER('実質公債費比率（分子）の構造'!N$53),'実質公債費比率（分子）の構造'!N$53,NA())</f>
        <v>
282</v>
      </c>
      <c r="M50" s="181" t="e">
        <f>
NA()</f>
        <v>
#N/A</v>
      </c>
      <c r="N50" s="181" t="e">
        <f>
NA()</f>
        <v>
#N/A</v>
      </c>
      <c r="O50" s="181">
        <f>
IF(ISNUMBER('実質公債費比率（分子）の構造'!O$53),'実質公債費比率（分子）の構造'!O$53,NA())</f>
        <v>
284</v>
      </c>
      <c r="P50" s="181" t="e">
        <f>
NA()</f>
        <v>
#N/A</v>
      </c>
    </row>
    <row r="53" spans="1:16" x14ac:dyDescent="0.2">
      <c r="A53" s="149" t="s">
        <v>
72</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73</v>
      </c>
      <c r="C55" s="180"/>
      <c r="D55" s="180" t="s">
        <v>
74</v>
      </c>
      <c r="E55" s="180" t="s">
        <v>
73</v>
      </c>
      <c r="F55" s="180"/>
      <c r="G55" s="180" t="s">
        <v>
74</v>
      </c>
      <c r="H55" s="180" t="s">
        <v>
73</v>
      </c>
      <c r="I55" s="180"/>
      <c r="J55" s="180" t="s">
        <v>
74</v>
      </c>
      <c r="K55" s="180" t="s">
        <v>
73</v>
      </c>
      <c r="L55" s="180"/>
      <c r="M55" s="180" t="s">
        <v>
74</v>
      </c>
      <c r="N55" s="180" t="s">
        <v>
73</v>
      </c>
      <c r="O55" s="180"/>
      <c r="P55" s="180" t="s">
        <v>
74</v>
      </c>
    </row>
    <row r="56" spans="1:16" x14ac:dyDescent="0.2">
      <c r="A56" s="180" t="s">
        <v>
43</v>
      </c>
      <c r="B56" s="180"/>
      <c r="C56" s="180"/>
      <c r="D56" s="180">
        <f>
'将来負担比率（分子）の構造'!I$52</f>
        <v>
16665</v>
      </c>
      <c r="E56" s="180"/>
      <c r="F56" s="180"/>
      <c r="G56" s="180">
        <f>
'将来負担比率（分子）の構造'!J$52</f>
        <v>
16714</v>
      </c>
      <c r="H56" s="180"/>
      <c r="I56" s="180"/>
      <c r="J56" s="180">
        <f>
'将来負担比率（分子）の構造'!K$52</f>
        <v>
16858</v>
      </c>
      <c r="K56" s="180"/>
      <c r="L56" s="180"/>
      <c r="M56" s="180">
        <f>
'将来負担比率（分子）の構造'!L$52</f>
        <v>
16809</v>
      </c>
      <c r="N56" s="180"/>
      <c r="O56" s="180"/>
      <c r="P56" s="180">
        <f>
'将来負担比率（分子）の構造'!M$52</f>
        <v>
16879</v>
      </c>
    </row>
    <row r="57" spans="1:16" x14ac:dyDescent="0.2">
      <c r="A57" s="180" t="s">
        <v>
42</v>
      </c>
      <c r="B57" s="180"/>
      <c r="C57" s="180"/>
      <c r="D57" s="180">
        <f>
'将来負担比率（分子）の構造'!I$51</f>
        <v>
4787</v>
      </c>
      <c r="E57" s="180"/>
      <c r="F57" s="180"/>
      <c r="G57" s="180">
        <f>
'将来負担比率（分子）の構造'!J$51</f>
        <v>
4561</v>
      </c>
      <c r="H57" s="180"/>
      <c r="I57" s="180"/>
      <c r="J57" s="180">
        <f>
'将来負担比率（分子）の構造'!K$51</f>
        <v>
4327</v>
      </c>
      <c r="K57" s="180"/>
      <c r="L57" s="180"/>
      <c r="M57" s="180">
        <f>
'将来負担比率（分子）の構造'!L$51</f>
        <v>
4133</v>
      </c>
      <c r="N57" s="180"/>
      <c r="O57" s="180"/>
      <c r="P57" s="180">
        <f>
'将来負担比率（分子）の構造'!M$51</f>
        <v>
3951</v>
      </c>
    </row>
    <row r="58" spans="1:16" x14ac:dyDescent="0.2">
      <c r="A58" s="180" t="s">
        <v>
41</v>
      </c>
      <c r="B58" s="180"/>
      <c r="C58" s="180"/>
      <c r="D58" s="180">
        <f>
'将来負担比率（分子）の構造'!I$50</f>
        <v>
1883</v>
      </c>
      <c r="E58" s="180"/>
      <c r="F58" s="180"/>
      <c r="G58" s="180">
        <f>
'将来負担比率（分子）の構造'!J$50</f>
        <v>
3336</v>
      </c>
      <c r="H58" s="180"/>
      <c r="I58" s="180"/>
      <c r="J58" s="180">
        <f>
'将来負担比率（分子）の構造'!K$50</f>
        <v>
3593</v>
      </c>
      <c r="K58" s="180"/>
      <c r="L58" s="180"/>
      <c r="M58" s="180">
        <f>
'将来負担比率（分子）の構造'!L$50</f>
        <v>
4228</v>
      </c>
      <c r="N58" s="180"/>
      <c r="O58" s="180"/>
      <c r="P58" s="180">
        <f>
'将来負担比率（分子）の構造'!M$50</f>
        <v>
4488</v>
      </c>
    </row>
    <row r="59" spans="1:16" x14ac:dyDescent="0.2">
      <c r="A59" s="180" t="s">
        <v>
39</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38</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36</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35</v>
      </c>
      <c r="B62" s="180">
        <f>
'将来負担比率（分子）の構造'!I$45</f>
        <v>
4724</v>
      </c>
      <c r="C62" s="180"/>
      <c r="D62" s="180"/>
      <c r="E62" s="180">
        <f>
'将来負担比率（分子）の構造'!J$45</f>
        <v>
4620</v>
      </c>
      <c r="F62" s="180"/>
      <c r="G62" s="180"/>
      <c r="H62" s="180">
        <f>
'将来負担比率（分子）の構造'!K$45</f>
        <v>
4562</v>
      </c>
      <c r="I62" s="180"/>
      <c r="J62" s="180"/>
      <c r="K62" s="180">
        <f>
'将来負担比率（分子）の構造'!L$45</f>
        <v>
4496</v>
      </c>
      <c r="L62" s="180"/>
      <c r="M62" s="180"/>
      <c r="N62" s="180">
        <f>
'将来負担比率（分子）の構造'!M$45</f>
        <v>
4358</v>
      </c>
      <c r="O62" s="180"/>
      <c r="P62" s="180"/>
    </row>
    <row r="63" spans="1:16" x14ac:dyDescent="0.2">
      <c r="A63" s="180" t="s">
        <v>
34</v>
      </c>
      <c r="B63" s="180">
        <f>
'将来負担比率（分子）の構造'!I$44</f>
        <v>
85</v>
      </c>
      <c r="C63" s="180"/>
      <c r="D63" s="180"/>
      <c r="E63" s="180">
        <f>
'将来負担比率（分子）の構造'!J$44</f>
        <v>
170</v>
      </c>
      <c r="F63" s="180"/>
      <c r="G63" s="180"/>
      <c r="H63" s="180">
        <f>
'将来負担比率（分子）の構造'!K$44</f>
        <v>
239</v>
      </c>
      <c r="I63" s="180"/>
      <c r="J63" s="180"/>
      <c r="K63" s="180">
        <f>
'将来負担比率（分子）の構造'!L$44</f>
        <v>
215</v>
      </c>
      <c r="L63" s="180"/>
      <c r="M63" s="180"/>
      <c r="N63" s="180">
        <f>
'将来負担比率（分子）の構造'!M$44</f>
        <v>
193</v>
      </c>
      <c r="O63" s="180"/>
      <c r="P63" s="180"/>
    </row>
    <row r="64" spans="1:16" x14ac:dyDescent="0.2">
      <c r="A64" s="180" t="s">
        <v>
33</v>
      </c>
      <c r="B64" s="180">
        <f>
'将来負担比率（分子）の構造'!I$43</f>
        <v>
3359</v>
      </c>
      <c r="C64" s="180"/>
      <c r="D64" s="180"/>
      <c r="E64" s="180">
        <f>
'将来負担比率（分子）の構造'!J$43</f>
        <v>
3220</v>
      </c>
      <c r="F64" s="180"/>
      <c r="G64" s="180"/>
      <c r="H64" s="180">
        <f>
'将来負担比率（分子）の構造'!K$43</f>
        <v>
3207</v>
      </c>
      <c r="I64" s="180"/>
      <c r="J64" s="180"/>
      <c r="K64" s="180">
        <f>
'将来負担比率（分子）の構造'!L$43</f>
        <v>
3199</v>
      </c>
      <c r="L64" s="180"/>
      <c r="M64" s="180"/>
      <c r="N64" s="180">
        <f>
'将来負担比率（分子）の構造'!M$43</f>
        <v>
3210</v>
      </c>
      <c r="O64" s="180"/>
      <c r="P64" s="180"/>
    </row>
    <row r="65" spans="1:16" x14ac:dyDescent="0.2">
      <c r="A65" s="180" t="s">
        <v>
32</v>
      </c>
      <c r="B65" s="180">
        <f>
'将来負担比率（分子）の構造'!I$42</f>
        <v>
204</v>
      </c>
      <c r="C65" s="180"/>
      <c r="D65" s="180"/>
      <c r="E65" s="180">
        <f>
'将来負担比率（分子）の構造'!J$42</f>
        <v>
174</v>
      </c>
      <c r="F65" s="180"/>
      <c r="G65" s="180"/>
      <c r="H65" s="180">
        <f>
'将来負担比率（分子）の構造'!K$42</f>
        <v>
144</v>
      </c>
      <c r="I65" s="180"/>
      <c r="J65" s="180"/>
      <c r="K65" s="180">
        <f>
'将来負担比率（分子）の構造'!L$42</f>
        <v>
113</v>
      </c>
      <c r="L65" s="180"/>
      <c r="M65" s="180"/>
      <c r="N65" s="180">
        <f>
'将来負担比率（分子）の構造'!M$42</f>
        <v>
83</v>
      </c>
      <c r="O65" s="180"/>
      <c r="P65" s="180"/>
    </row>
    <row r="66" spans="1:16" x14ac:dyDescent="0.2">
      <c r="A66" s="180" t="s">
        <v>
31</v>
      </c>
      <c r="B66" s="180">
        <f>
'将来負担比率（分子）の構造'!I$41</f>
        <v>
20719</v>
      </c>
      <c r="C66" s="180"/>
      <c r="D66" s="180"/>
      <c r="E66" s="180">
        <f>
'将来負担比率（分子）の構造'!J$41</f>
        <v>
20346</v>
      </c>
      <c r="F66" s="180"/>
      <c r="G66" s="180"/>
      <c r="H66" s="180">
        <f>
'将来負担比率（分子）の構造'!K$41</f>
        <v>
19917</v>
      </c>
      <c r="I66" s="180"/>
      <c r="J66" s="180"/>
      <c r="K66" s="180">
        <f>
'将来負担比率（分子）の構造'!L$41</f>
        <v>
19680</v>
      </c>
      <c r="L66" s="180"/>
      <c r="M66" s="180"/>
      <c r="N66" s="180">
        <f>
'将来負担比率（分子）の構造'!M$41</f>
        <v>
19503</v>
      </c>
      <c r="O66" s="180"/>
      <c r="P66" s="180"/>
    </row>
    <row r="67" spans="1:16" x14ac:dyDescent="0.2">
      <c r="A67" s="180" t="s">
        <v>
75</v>
      </c>
      <c r="B67" s="180" t="e">
        <f>
NA()</f>
        <v>
#N/A</v>
      </c>
      <c r="C67" s="180">
        <f>
IF(ISNUMBER('将来負担比率（分子）の構造'!I$53), IF('将来負担比率（分子）の構造'!I$53 &lt; 0, 0, '将来負担比率（分子）の構造'!I$53), NA())</f>
        <v>
5757</v>
      </c>
      <c r="D67" s="180" t="e">
        <f>
NA()</f>
        <v>
#N/A</v>
      </c>
      <c r="E67" s="180" t="e">
        <f>
NA()</f>
        <v>
#N/A</v>
      </c>
      <c r="F67" s="180">
        <f>
IF(ISNUMBER('将来負担比率（分子）の構造'!J$53), IF('将来負担比率（分子）の構造'!J$53 &lt; 0, 0, '将来負担比率（分子）の構造'!J$53), NA())</f>
        <v>
3920</v>
      </c>
      <c r="G67" s="180" t="e">
        <f>
NA()</f>
        <v>
#N/A</v>
      </c>
      <c r="H67" s="180" t="e">
        <f>
NA()</f>
        <v>
#N/A</v>
      </c>
      <c r="I67" s="180">
        <f>
IF(ISNUMBER('将来負担比率（分子）の構造'!K$53), IF('将来負担比率（分子）の構造'!K$53 &lt; 0, 0, '将来負担比率（分子）の構造'!K$53), NA())</f>
        <v>
3291</v>
      </c>
      <c r="J67" s="180" t="e">
        <f>
NA()</f>
        <v>
#N/A</v>
      </c>
      <c r="K67" s="180" t="e">
        <f>
NA()</f>
        <v>
#N/A</v>
      </c>
      <c r="L67" s="180">
        <f>
IF(ISNUMBER('将来負担比率（分子）の構造'!L$53), IF('将来負担比率（分子）の構造'!L$53 &lt; 0, 0, '将来負担比率（分子）の構造'!L$53), NA())</f>
        <v>
2534</v>
      </c>
      <c r="M67" s="180" t="e">
        <f>
NA()</f>
        <v>
#N/A</v>
      </c>
      <c r="N67" s="180" t="e">
        <f>
NA()</f>
        <v>
#N/A</v>
      </c>
      <c r="O67" s="180">
        <f>
IF(ISNUMBER('将来負担比率（分子）の構造'!M$53), IF('将来負担比率（分子）の構造'!M$53 &lt; 0, 0, '将来負担比率（分子）の構造'!M$53), NA())</f>
        <v>
2029</v>
      </c>
      <c r="P67" s="180" t="e">
        <f>
NA()</f>
        <v>
#N/A</v>
      </c>
    </row>
    <row r="70" spans="1:16" x14ac:dyDescent="0.2">
      <c r="A70" s="182" t="s">
        <v>
76</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77</v>
      </c>
      <c r="B72" s="184">
        <f>
基金残高に係る経年分析!F55</f>
        <v>
1501</v>
      </c>
      <c r="C72" s="184">
        <f>
基金残高に係る経年分析!G55</f>
        <v>
1784</v>
      </c>
      <c r="D72" s="184">
        <f>
基金残高に係る経年分析!H55</f>
        <v>
1866</v>
      </c>
    </row>
    <row r="73" spans="1:16" x14ac:dyDescent="0.2">
      <c r="A73" s="183" t="s">
        <v>
78</v>
      </c>
      <c r="B73" s="184">
        <f>
基金残高に係る経年分析!F56</f>
        <v>
0</v>
      </c>
      <c r="C73" s="184">
        <f>
基金残高に係る経年分析!G56</f>
        <v>
0</v>
      </c>
      <c r="D73" s="184">
        <f>
基金残高に係る経年分析!H56</f>
        <v>
0</v>
      </c>
    </row>
    <row r="74" spans="1:16" x14ac:dyDescent="0.2">
      <c r="A74" s="183" t="s">
        <v>
79</v>
      </c>
      <c r="B74" s="184">
        <f>
基金残高に係る経年分析!F57</f>
        <v>
1807</v>
      </c>
      <c r="C74" s="184">
        <f>
基金残高に係る経年分析!G57</f>
        <v>
2172</v>
      </c>
      <c r="D74" s="184">
        <f>
基金残高に係る経年分析!H57</f>
        <v>
2288</v>
      </c>
    </row>
  </sheetData>
  <sheetProtection algorithmName="SHA-512" hashValue="a1zHZDzwCd5C8CrznHlzQDpruVqYUiVR73d7UR6eTlZskb9P44fdKCXAuY+yfnvG72qm1wUTQqzu+oTqf9PUpA==" saltValue="oVaABu56uMu+AKeang7EP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2020-09-25T06:25:44Z</cp:lastPrinted>
  <dcterms:created xsi:type="dcterms:W3CDTF">2020-02-10T03:24:30Z</dcterms:created>
  <dcterms:modified xsi:type="dcterms:W3CDTF">2020-09-28T06:48:39Z</dcterms:modified>
  <cp:category/>
</cp:coreProperties>
</file>