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E40" i="10"/>
  <c r="AM40" i="10"/>
  <c r="U40" i="10"/>
  <c r="C40" i="10"/>
  <c r="BW39" i="10"/>
  <c r="BW40" i="10" s="1"/>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<sst xmlns="http://schemas.openxmlformats.org/spreadsheetml/2006/main" count="1129" uniqueCount="627">
  <si>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</si>
  <si>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</si>
  <si>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</si>
  <si>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</si>
  <si>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</si>
  <si>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</si>
  <si>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</si>
  <si>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</si>
  <si>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</si>
  <si>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</si>
  <si>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</si>
  <si>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</si>
  <si>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</si>
  <si>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</si>
  <si>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</si>
  <si>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</si>
  <si>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</si>
  <si>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</si>
  <si>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</si>
  <si>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</si>
  <si>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</si>
  <si>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</si>
  <si>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</si>
  <si>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</si>
  <si>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</si>
  <si>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</si>
  <si>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</si>
  <si>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</si>
  <si>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</si>
  <si>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</si>
  <si>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</si>
  <si>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</si>
  <si>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</si>
  <si>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</si>
  <si>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</si>
  <si>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</si>
  <si>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</si>
  <si>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</si>
  <si>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</si>
  <si>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</si>
  <si>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</si>
  <si>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</si>
  <si>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</si>
  <si>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</si>
  <si>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</si>
  <si>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</si>
  <si>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</si>
  <si>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</si>
  <si>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</si>
  <si>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</si>
  <si>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</si>
  <si>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</si>
  <si>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</si>
  <si>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</si>
  <si>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</si>
  <si>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</si>
  <si>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</si>
  <si>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</si>
  <si>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</si>
  <si>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</si>
  <si>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</si>
  <si>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</si>
  <si>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</si>
  <si>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</si>
  <si>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</si>
  <si>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</si>
  <si>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</si>
  <si>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</si>
  <si>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</si>
  <si>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</si>
  <si>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</si>
  <si>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</si>
  <si>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</si>
  <si>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</si>
  <si>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</si>
  <si>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</si>
  <si>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</si>
  <si>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</si>
  <si>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</si>
  <si>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</si>
  <si>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</si>
  <si>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</si>
  <si>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</si>
  <si>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</si>
  <si>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</si>
  <si>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</si>
  <si>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</si>
  <si>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</si>
  <si>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</si>
  <si>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</si>
  <si>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</si>
  <si>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</si>
  <si>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</si>
  <si>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</si>
  <si>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</si>
  <si>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</si>
  <si>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</si>
  <si>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</si>
  <si>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調布市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</si>
  <si>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</si>
  <si>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</si>
  <si>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</si>
  <si>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</si>
  <si>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</si>
  <si>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</si>
  <si>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</si>
  <si>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</si>
  <si>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</si>
  <si>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</si>
  <si>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</si>
  <si>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</si>
  <si>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</si>
  <si>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</si>
  <si>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</si>
  <si>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</si>
  <si>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</si>
  <si>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</si>
  <si>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</si>
  <si>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</si>
  <si>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</si>
  <si>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</si>
  <si>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</si>
  <si>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</si>
  <si>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</si>
  <si>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</si>
  <si>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</si>
  <si>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</si>
  <si>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</si>
  <si>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</si>
  <si>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</si>
  <si>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</si>
  <si>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</si>
  <si>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</si>
  <si>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</si>
  <si>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</si>
  <si>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</si>
  <si>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</si>
  <si>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</si>
  <si>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</si>
  <si>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</si>
  <si>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</si>
  <si>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</si>
  <si>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</si>
  <si>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</si>
  <si>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</si>
  <si>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</si>
  <si>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</si>
  <si>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</si>
  <si>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</si>
  <si>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</si>
  <si>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</si>
  <si>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</si>
  <si>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</si>
  <si>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</si>
  <si>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</si>
  <si>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</si>
  <si>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</si>
  <si>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</si>
  <si>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</si>
  <si>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</si>
  <si>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</si>
  <si>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</si>
  <si>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</si>
  <si>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</si>
  <si>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</si>
  <si>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</si>
  <si>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</si>
  <si>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</si>
  <si>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</si>
  <si>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</si>
  <si>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</si>
  <si>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</si>
  <si>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</si>
  <si>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</si>
  <si>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</si>
  <si>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</si>
  <si>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</si>
  <si>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</si>
  <si>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</si>
  <si>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</si>
  <si>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</si>
  <si>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</si>
  <si>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</si>
  <si>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</si>
  <si>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</si>
  <si>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</si>
  <si>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</si>
  <si>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</si>
  <si>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</si>
  <si>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</si>
  <si>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</si>
  <si>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</si>
  <si>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</si>
  <si>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</si>
  <si>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</si>
  <si>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</si>
  <si>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</si>
  <si>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</si>
  <si>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</si>
  <si>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</si>
  <si>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</si>
  <si>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</si>
  <si>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</si>
  <si>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</si>
  <si>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</si>
  <si>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</si>
  <si>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</si>
  <si>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</si>
  <si>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</si>
  <si>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</si>
  <si>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</si>
  <si>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</si>
  <si>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</si>
  <si>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</si>
  <si>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</si>
  <si>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</si>
  <si>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東京都調布市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</si>
  <si>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</si>
  <si>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</si>
  <si>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</si>
  <si>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</si>
  <si>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</si>
  <si>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</si>
  <si>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</si>
  <si>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</si>
  <si>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</si>
  <si>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</si>
  <si>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</si>
  <si>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</si>
  <si>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</si>
  <si>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</si>
  <si>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</si>
  <si>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</si>
  <si>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</si>
  <si>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</si>
  <si>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</si>
  <si>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</si>
  <si>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</si>
  <si>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</si>
  <si>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</si>
  <si>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</si>
  <si>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</si>
  <si>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</si>
  <si>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</si>
  <si>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</si>
  <si>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</si>
  <si>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</si>
  <si>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</si>
  <si>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</si>
  <si>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</si>
  <si>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</si>
  <si>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</si>
  <si>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</si>
  <si>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</si>
  <si>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</si>
  <si>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</si>
  <si>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</si>
  <si>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</si>
  <si>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</si>
  <si>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</si>
  <si>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</si>
  <si>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</si>
  <si>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</si>
  <si>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</si>
  <si>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</si>
  <si>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</si>
  <si>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</si>
  <si>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</si>
  <si>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</si>
  <si>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</si>
  <si>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</si>
  <si>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</si>
  <si>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</si>
  <si>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</si>
  <si>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</si>
  <si>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</si>
  <si>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</si>
  <si>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</si>
  <si>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</si>
  <si>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</si>
  <si>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</si>
  <si>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</si>
  <si>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</si>
  <si>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</si>
  <si>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</si>
  <si>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</si>
  <si>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</si>
  <si>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</si>
  <si>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</si>
  <si>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</si>
  <si>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</si>
  <si>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</si>
  <si>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</si>
  <si>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</si>
  <si>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</si>
  <si>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</si>
  <si>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</si>
  <si>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</si>
  <si>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</si>
  <si>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</si>
  <si>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</si>
  <si>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</si>
  <si>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</si>
  <si>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</si>
  <si>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</si>
  <si>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</si>
  <si>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</si>
  <si>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</si>
  <si>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</si>
  <si>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</si>
  <si>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</si>
  <si>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</si>
  <si>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</si>
  <si>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</si>
  <si>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</si>
  <si>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</si>
  <si>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</si>
  <si>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</si>
  <si>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</si>
  <si>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</si>
  <si>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</si>
  <si>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</si>
  <si>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</si>
  <si>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</si>
  <si>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</si>
  <si>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</si>
  <si>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</si>
  <si>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</si>
  <si>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</si>
  <si>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</si>
  <si>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</si>
  <si>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</si>
  <si>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</si>
  <si>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</si>
  <si>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</si>
  <si>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</si>
  <si>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</si>
  <si>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</si>
  <si>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</si>
  <si>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</si>
  <si>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</si>
  <si>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</si>
  <si>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</si>
  <si>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</si>
  <si>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</si>
  <si>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</si>
  <si>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</si>
  <si>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</si>
  <si>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</si>
  <si>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</si>
  <si>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</si>
  <si>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</si>
  <si>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</si>
  <si>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</si>
  <si>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</si>
  <si>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</si>
  <si>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</si>
  <si>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</si>
  <si>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</si>
  <si>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</si>
  <si>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</si>
  <si>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</si>
  <si>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</si>
  <si>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</si>
  <si>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</si>
  <si>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東京都調布市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</si>
  <si>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</si>
  <si>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</si>
  <si>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</si>
  <si>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</si>
  <si>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</si>
  <si>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</si>
  <si>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</si>
  <si>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</si>
  <si>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</si>
  <si>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</si>
  <si>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</si>
  <si>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</si>
  <si>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</si>
  <si>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</si>
  <si>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</si>
  <si>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</si>
  <si>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</si>
  <si>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</si>
  <si>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</si>
  <si>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</si>
  <si>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</si>
  <si>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</si>
  <si>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</si>
  <si>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</si>
  <si>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</si>
  <si>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</si>
  <si>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</si>
  <si>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</si>
  <si>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</si>
  <si>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</si>
  <si>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</si>
  <si>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</si>
  <si>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</si>
  <si>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</si>
  <si>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</si>
  <si>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</si>
  <si>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</si>
  <si>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</si>
  <si>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</si>
  <si>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</si>
  <si>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</si>
  <si>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</si>
  <si>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</si>
  <si>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</si>
  <si>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</si>
  <si>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</si>
  <si>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</si>
  <si>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</si>
  <si>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</si>
  <si>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</si>
  <si>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</si>
  <si>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</si>
  <si>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</si>
  <si>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</si>
  <si>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</si>
  <si>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</si>
  <si>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</si>
  <si>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</si>
  <si>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</si>
  <si>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</si>
  <si>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</si>
  <si>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</si>
  <si>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</si>
  <si>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</si>
  <si>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</si>
  <si>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</si>
  <si>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</si>
  <si>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</si>
  <si>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</si>
  <si>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</si>
  <si>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</si>
  <si>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</si>
  <si>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</si>
  <si>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</si>
  <si>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</si>
  <si>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</si>
  <si>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</si>
  <si>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</si>
  <si>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</si>
  <si>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</si>
  <si>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</si>
  <si>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</si>
  <si>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</si>
  <si>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</si>
  <si>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</si>
  <si>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</si>
  <si>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</si>
  <si>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</si>
  <si>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</si>
  <si>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</si>
  <si>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</si>
  <si>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</si>
  <si>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</si>
  <si>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</si>
  <si>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</si>
  <si>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</si>
  <si>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</si>
  <si>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</si>
  <si>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</si>
  <si>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</si>
  <si>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</si>
  <si>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</si>
  <si>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</si>
  <si>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</si>
  <si>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</si>
  <si>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</si>
  <si>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</si>
  <si>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</si>
  <si>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</si>
  <si>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</si>
  <si>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</si>
  <si>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</si>
  <si>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</si>
  <si>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</si>
  <si>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</si>
  <si>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</si>
  <si>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</si>
  <si>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</si>
  <si>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</si>
  <si>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</si>
  <si>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</si>
  <si>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</si>
  <si>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</si>
  <si>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</si>
  <si>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</si>
  <si>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</si>
  <si>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</si>
  <si>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</si>
  <si>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</si>
  <si>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</si>
  <si>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</si>
  <si>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</si>
  <si>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</si>
  <si>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</si>
  <si>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</si>
  <si>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</si>
  <si>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</si>
  <si>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</si>
  <si>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</si>
  <si>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</si>
  <si>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</si>
  <si>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</si>
  <si>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</si>
  <si>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</si>
  <si>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</si>
  <si>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</si>
  <si>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</si>
  <si>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</si>
  <si>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</si>
  <si>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</si>
  <si>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</si>
  <si>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</si>
  <si>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</si>
  <si>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</si>
  <si>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</si>
  <si>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</si>
  <si>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</si>
  <si>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</si>
  <si>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</si>
  <si>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</si>
  <si>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</si>
  <si>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</si>
  <si>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</si>
  <si>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</si>
  <si>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</si>
  <si>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</si>
  <si>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</si>
  <si>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</si>
  <si>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</si>
  <si>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</si>
  <si>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</si>
  <si>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</si>
  <si>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</si>
  <si>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</si>
  <si>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</si>
  <si>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</si>
  <si>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</si>
  <si>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</si>
  <si>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</si>
  <si>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</si>
  <si>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</si>
  <si>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</si>
  <si>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</si>
  <si>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</si>
  <si>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</si>
  <si>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</si>
  <si>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</si>
  <si>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</si>
  <si>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</si>
  <si>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</si>
  <si>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4.44</t>
  </si>
  <si>
    <t>▲ 5.22</t>
  </si>
  <si>
    <t>一般会計</t>
  </si>
  <si>
    <t>介護保険事業特別会計</t>
  </si>
  <si>
    <t>国民健康保険事業特別会計</t>
  </si>
  <si>
    <t>下水道事業特別会計</t>
  </si>
  <si>
    <t>後期高齢者医療特別会計</t>
  </si>
  <si>
    <t>用地特別会計</t>
  </si>
  <si>
    <t>その他会計（赤字）</t>
  </si>
  <si>
    <t>その他会計（黒字）</t>
  </si>
  <si>
    <t>H25末</t>
    <phoneticPr fontId="5"/>
  </si>
  <si>
    <t>H26末</t>
    <phoneticPr fontId="5"/>
  </si>
  <si>
    <t>H27末</t>
    <phoneticPr fontId="5"/>
  </si>
  <si>
    <t>H28末</t>
    <phoneticPr fontId="5"/>
  </si>
  <si>
    <t>H29末</t>
    <phoneticPr fontId="5"/>
  </si>
  <si>
    <t>調布エフエム放送</t>
    <rPh sb="0" eb="2">
      <t>チョウフ</t>
    </rPh>
    <rPh sb="6" eb="8">
      <t>ホウソウ</t>
    </rPh>
    <phoneticPr fontId="2"/>
  </si>
  <si>
    <t>調布市土地開発公社</t>
    <rPh sb="0" eb="3">
      <t>チョウフシ</t>
    </rPh>
    <rPh sb="3" eb="5">
      <t>トチ</t>
    </rPh>
    <rPh sb="5" eb="7">
      <t>カイハツ</t>
    </rPh>
    <rPh sb="7" eb="9">
      <t>コウシャ</t>
    </rPh>
    <phoneticPr fontId="2"/>
  </si>
  <si>
    <t>調布市文化・コミュニティー振興財団</t>
    <rPh sb="0" eb="3">
      <t>チョウフシ</t>
    </rPh>
    <rPh sb="3" eb="5">
      <t>ブンカ</t>
    </rPh>
    <rPh sb="13" eb="15">
      <t>シンコウ</t>
    </rPh>
    <rPh sb="15" eb="17">
      <t>ザイダン</t>
    </rPh>
    <phoneticPr fontId="2"/>
  </si>
  <si>
    <t>調布ゆうあい福祉公社</t>
    <rPh sb="0" eb="2">
      <t>チョウフ</t>
    </rPh>
    <rPh sb="6" eb="8">
      <t>フクシ</t>
    </rPh>
    <rPh sb="8" eb="10">
      <t>コウシャ</t>
    </rPh>
    <phoneticPr fontId="2"/>
  </si>
  <si>
    <t>調布市体育協会</t>
    <rPh sb="0" eb="3">
      <t>チョウフシ</t>
    </rPh>
    <rPh sb="3" eb="5">
      <t>タイイク</t>
    </rPh>
    <rPh sb="5" eb="7">
      <t>キョウカイ</t>
    </rPh>
    <phoneticPr fontId="2"/>
  </si>
  <si>
    <t>ココスクエア調布</t>
    <rPh sb="6" eb="8">
      <t>チョウフ</t>
    </rPh>
    <phoneticPr fontId="2"/>
  </si>
  <si>
    <t>調布市市民サービス公社</t>
    <rPh sb="0" eb="3">
      <t>チョウフシ</t>
    </rPh>
    <rPh sb="3" eb="5">
      <t>シミン</t>
    </rPh>
    <rPh sb="9" eb="11">
      <t>コウシャ</t>
    </rPh>
    <phoneticPr fontId="2"/>
  </si>
  <si>
    <t>調布市武者小路実篤記念館</t>
    <rPh sb="0" eb="3">
      <t>チョウフシ</t>
    </rPh>
    <rPh sb="3" eb="5">
      <t>ムシャ</t>
    </rPh>
    <rPh sb="5" eb="7">
      <t>コウジ</t>
    </rPh>
    <rPh sb="7" eb="8">
      <t>ジツ</t>
    </rPh>
    <rPh sb="9" eb="11">
      <t>キネン</t>
    </rPh>
    <rPh sb="11" eb="12">
      <t>カン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</si>
  <si>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</si>
  <si>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</si>
  <si>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</si>
  <si>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</si>
  <si>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</si>
  <si>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</si>
  <si>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</si>
  <si>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</si>
  <si>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</si>
  <si>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ふじみ衛生組合</t>
    <rPh sb="3" eb="5">
      <t>エイセイ</t>
    </rPh>
    <rPh sb="5" eb="7">
      <t>クミアイ</t>
    </rPh>
    <phoneticPr fontId="2"/>
  </si>
  <si>
    <t>東京たま広域資源循環組合</t>
    <rPh sb="0" eb="2">
      <t>トウキョウ</t>
    </rPh>
    <rPh sb="4" eb="6">
      <t>コウイキ</t>
    </rPh>
    <rPh sb="6" eb="10">
      <t>シゲンジュンカン</t>
    </rPh>
    <rPh sb="10" eb="12">
      <t>クミアイ</t>
    </rPh>
    <phoneticPr fontId="2"/>
  </si>
  <si>
    <t>東京都十一市競輪事業組合</t>
    <rPh sb="0" eb="3">
      <t>トウキョウト</t>
    </rPh>
    <rPh sb="3" eb="5">
      <t>ジュウイッ</t>
    </rPh>
    <rPh sb="5" eb="6">
      <t>シ</t>
    </rPh>
    <rPh sb="6" eb="8">
      <t>ケイリン</t>
    </rPh>
    <rPh sb="8" eb="10">
      <t>ジギョウ</t>
    </rPh>
    <rPh sb="10" eb="12">
      <t>クミアイ</t>
    </rPh>
    <phoneticPr fontId="2"/>
  </si>
  <si>
    <t>東京都六市競艇事業組合</t>
    <rPh sb="0" eb="11">
      <t>トウキョウトロクシキョウテイジギョウクミアイ</t>
    </rPh>
    <phoneticPr fontId="2"/>
  </si>
  <si>
    <t>-</t>
    <phoneticPr fontId="2"/>
  </si>
  <si>
    <t>東京市町村総合事務組合(一般会計)</t>
    <rPh sb="0" eb="2">
      <t>トウキョウ</t>
    </rPh>
    <rPh sb="2" eb="5">
      <t>シチョウソン</t>
    </rPh>
    <rPh sb="5" eb="7">
      <t>ソウゴウ</t>
    </rPh>
    <rPh sb="7" eb="9">
      <t>ジム</t>
    </rPh>
    <rPh sb="9" eb="11">
      <t>クミアイ</t>
    </rPh>
    <rPh sb="12" eb="16">
      <t>イッパンカイケイ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</si>
  <si>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8">
      <t>コウツウサイガイキョウサイ</t>
    </rPh>
    <rPh sb="18" eb="22">
      <t>ジギョウトクベツ</t>
    </rPh>
    <rPh sb="22" eb="24">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</si>
  <si>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9">
      <t>イッパンカイケイ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</si>
  <si>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22">
      <t>コウキコウレイシャイリョウ</t>
    </rPh>
    <rPh sb="22" eb="26">
      <t>トクベツカイケイ</t>
    </rPh>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</si>
  <si>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</si>
  <si>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</si>
  <si>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</si>
  <si>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</si>
  <si>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</si>
  <si>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</si>
  <si>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</si>
  <si>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都市基盤整備事業基金</t>
    <rPh sb="0" eb="2">
      <t>トシ</t>
    </rPh>
    <rPh sb="2" eb="4">
      <t>キバン</t>
    </rPh>
    <rPh sb="4" eb="6">
      <t>セイビ</t>
    </rPh>
    <rPh sb="6" eb="8">
      <t>ジギョウ</t>
    </rPh>
    <rPh sb="8" eb="10">
      <t>キキン</t>
    </rPh>
    <phoneticPr fontId="2"/>
  </si>
  <si>
    <t>ふるさとのみどりと環境を守り育てる基金</t>
    <rPh sb="9" eb="11">
      <t>カンキョウ</t>
    </rPh>
    <rPh sb="12" eb="13">
      <t>マモ</t>
    </rPh>
    <rPh sb="14" eb="15">
      <t>ソダ</t>
    </rPh>
    <rPh sb="17" eb="19">
      <t>キキン</t>
    </rPh>
    <phoneticPr fontId="2"/>
  </si>
  <si>
    <t>井上欣一社会福祉事業基金</t>
    <rPh sb="0" eb="12">
      <t>イノウエキンイチシャカイフクシジギョウキキン</t>
    </rPh>
    <phoneticPr fontId="2"/>
  </si>
  <si>
    <t>子ども・若者基金</t>
    <rPh sb="0" eb="1">
      <t>コ</t>
    </rPh>
    <rPh sb="4" eb="6">
      <t>ワカモノ</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</si>
  <si>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</si>
  <si>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</si>
  <si>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</si>
  <si>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</si>
  <si>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</si>
  <si>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</si>
  <si>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</si>
  <si>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</si>
  <si>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</si>
  <si>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</si>
  <si>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</si>
  <si>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</si>
  <si>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</si>
  <si>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</si>
  <si>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</si>
  <si>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</si>
  <si>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</si>
  <si>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調布市の将来負担比率は，平成30年度は6.8％であり，基準財政需要額算入見込額の減等により前年度比で6.1ポイント上昇しているものの，類似団体内平均を大きく下回っている。一方，有形固定資産減価償却率は全国平均・東京都平均より上回っており，老朽化の進捗度合いが比較的高い状況にある。老朽化に伴う施設の改修等による地方債の増加に留意しつつ，各施設の特性に応じて計画的に更新・維持保全し，財政負担の平準化に努める必要がある。</t>
    <rPh sb="0" eb="3">
      <t>チョウフシ</t>
    </rPh>
    <rPh sb="4" eb="6">
      <t>ショウライ</t>
    </rPh>
    <rPh sb="6" eb="8">
      <t>フタン</t>
    </rPh>
    <rPh sb="8" eb="10">
      <t>ヒリツ</t>
    </rPh>
    <rPh sb="12" eb="14">
      <t>ヘイセイ</t>
    </rPh>
    <rPh sb="16" eb="18">
      <t>ネンド</t>
    </rPh>
    <rPh sb="27" eb="29">
      <t>キジュン</t>
    </rPh>
    <rPh sb="29" eb="31">
      <t>ザイセイ</t>
    </rPh>
    <rPh sb="31" eb="33">
      <t>ジュヨウ</t>
    </rPh>
    <rPh sb="33" eb="34">
      <t>ガク</t>
    </rPh>
    <rPh sb="34" eb="36">
      <t>サンニュウ</t>
    </rPh>
    <rPh sb="36" eb="38">
      <t>ミコミ</t>
    </rPh>
    <rPh sb="38" eb="39">
      <t>ガク</t>
    </rPh>
    <rPh sb="40" eb="41">
      <t>ゲン</t>
    </rPh>
    <rPh sb="41" eb="42">
      <t>トウ</t>
    </rPh>
    <rPh sb="45" eb="49">
      <t>ゼンネンドヒ</t>
    </rPh>
    <rPh sb="57" eb="59">
      <t>ジョウショウ</t>
    </rPh>
    <rPh sb="67" eb="69">
      <t>ルイジ</t>
    </rPh>
    <rPh sb="69" eb="71">
      <t>ダンタイ</t>
    </rPh>
    <rPh sb="71" eb="72">
      <t>ナイ</t>
    </rPh>
    <rPh sb="72" eb="74">
      <t>ヘイキン</t>
    </rPh>
    <rPh sb="75" eb="76">
      <t>オオ</t>
    </rPh>
    <rPh sb="78" eb="80">
      <t>シタマワ</t>
    </rPh>
    <rPh sb="85" eb="87">
      <t>イッポウ</t>
    </rPh>
    <rPh sb="88" eb="90">
      <t>ユウケイ</t>
    </rPh>
    <rPh sb="90" eb="92">
      <t>コテイ</t>
    </rPh>
    <rPh sb="92" eb="94">
      <t>シサン</t>
    </rPh>
    <rPh sb="94" eb="96">
      <t>ゲンカ</t>
    </rPh>
    <rPh sb="96" eb="98">
      <t>ショウキャク</t>
    </rPh>
    <rPh sb="98" eb="99">
      <t>リツ</t>
    </rPh>
    <rPh sb="100" eb="102">
      <t>ゼンコク</t>
    </rPh>
    <rPh sb="102" eb="104">
      <t>ヘイキン</t>
    </rPh>
    <rPh sb="105" eb="108">
      <t>トウキョウト</t>
    </rPh>
    <rPh sb="108" eb="110">
      <t>ヘイキン</t>
    </rPh>
    <rPh sb="112" eb="114">
      <t>ウワマワ</t>
    </rPh>
    <rPh sb="119" eb="122">
      <t>ロウキュウカ</t>
    </rPh>
    <rPh sb="123" eb="125">
      <t>シンチョク</t>
    </rPh>
    <rPh sb="125" eb="127">
      <t>ドア</t>
    </rPh>
    <rPh sb="129" eb="132">
      <t>ヒカクテキ</t>
    </rPh>
    <rPh sb="132" eb="133">
      <t>タカ</t>
    </rPh>
    <rPh sb="134" eb="136">
      <t>ジョウキョウ</t>
    </rPh>
    <rPh sb="140" eb="143">
      <t>ロウキュウカ</t>
    </rPh>
    <rPh sb="144" eb="145">
      <t>トモナ</t>
    </rPh>
    <rPh sb="146" eb="148">
      <t>シセツ</t>
    </rPh>
    <rPh sb="149" eb="151">
      <t>カイシュウ</t>
    </rPh>
    <rPh sb="151" eb="152">
      <t>トウ</t>
    </rPh>
    <rPh sb="155" eb="158">
      <t>チホウサイ</t>
    </rPh>
    <rPh sb="159" eb="161">
      <t>ゾウカ</t>
    </rPh>
    <rPh sb="162" eb="164">
      <t>リュウイ</t>
    </rPh>
    <rPh sb="168" eb="169">
      <t>カク</t>
    </rPh>
    <rPh sb="169" eb="171">
      <t>シセツ</t>
    </rPh>
    <rPh sb="172" eb="174">
      <t>トクセイ</t>
    </rPh>
    <rPh sb="175" eb="176">
      <t>オウ</t>
    </rPh>
    <rPh sb="178" eb="181">
      <t>ケイカクテキ</t>
    </rPh>
    <rPh sb="182" eb="184">
      <t>コウシン</t>
    </rPh>
    <rPh sb="185" eb="187">
      <t>イジ</t>
    </rPh>
    <rPh sb="187" eb="189">
      <t>ホゼン</t>
    </rPh>
    <rPh sb="191" eb="193">
      <t>ザイセイ</t>
    </rPh>
    <rPh sb="193" eb="195">
      <t>フタン</t>
    </rPh>
    <rPh sb="196" eb="199">
      <t>ヘイジュンカ</t>
    </rPh>
    <rPh sb="200" eb="201">
      <t>ツト</t>
    </rPh>
    <rPh sb="203" eb="205">
      <t>ヒツヨウ</t>
    </rPh>
    <phoneticPr fontId="5"/>
  </si>
  <si>
    <t>平成30年度決算において将来負担比率は6.8％となり，基準財政需要額算入見込額の減等により，前年度比で6.1ポイント上昇した。実質公債費比率は0.5％となり，単年度の比率では，元利償還金額の減等により，前年度と比較して▲0.07ポイント改善し，三か年平均では🔺0.2ポイント改善した。また，類似団体内平均を大きく下回っている。今後も引き続き，中長期的な視点から健全な財政運営を行っていく。</t>
    <rPh sb="0" eb="2">
      <t>ヘイセイ</t>
    </rPh>
    <rPh sb="4" eb="6">
      <t>ネンド</t>
    </rPh>
    <rPh sb="6" eb="8">
      <t>ケッサン</t>
    </rPh>
    <rPh sb="12" eb="14">
      <t>ショウライ</t>
    </rPh>
    <rPh sb="14" eb="16">
      <t>フタン</t>
    </rPh>
    <rPh sb="16" eb="18">
      <t>ヒリツ</t>
    </rPh>
    <rPh sb="27" eb="29">
      <t>キジュン</t>
    </rPh>
    <rPh sb="29" eb="31">
      <t>ザイセイ</t>
    </rPh>
    <rPh sb="31" eb="33">
      <t>ジュヨウ</t>
    </rPh>
    <rPh sb="33" eb="34">
      <t>ガク</t>
    </rPh>
    <rPh sb="34" eb="36">
      <t>サンニュウ</t>
    </rPh>
    <rPh sb="36" eb="38">
      <t>ミコミ</t>
    </rPh>
    <rPh sb="38" eb="39">
      <t>ガク</t>
    </rPh>
    <rPh sb="40" eb="41">
      <t>ゲン</t>
    </rPh>
    <rPh sb="41" eb="42">
      <t>トウ</t>
    </rPh>
    <rPh sb="46" eb="50">
      <t>ゼンネンドヒ</t>
    </rPh>
    <rPh sb="58" eb="60">
      <t>ジョウショウ</t>
    </rPh>
    <rPh sb="63" eb="65">
      <t>ジッシツ</t>
    </rPh>
    <rPh sb="65" eb="68">
      <t>コウサイヒ</t>
    </rPh>
    <rPh sb="68" eb="70">
      <t>ヒリツ</t>
    </rPh>
    <rPh sb="79" eb="82">
      <t>タンネンド</t>
    </rPh>
    <rPh sb="83" eb="85">
      <t>ヒリツ</t>
    </rPh>
    <rPh sb="88" eb="90">
      <t>ガンリ</t>
    </rPh>
    <rPh sb="90" eb="93">
      <t>ショウカンキン</t>
    </rPh>
    <rPh sb="93" eb="94">
      <t>ガク</t>
    </rPh>
    <rPh sb="95" eb="96">
      <t>ゲン</t>
    </rPh>
    <rPh sb="96" eb="97">
      <t>トウ</t>
    </rPh>
    <rPh sb="101" eb="104">
      <t>ゼンネンド</t>
    </rPh>
    <rPh sb="105" eb="107">
      <t>ヒカク</t>
    </rPh>
    <rPh sb="118" eb="120">
      <t>カイゼン</t>
    </rPh>
    <rPh sb="122" eb="123">
      <t>サン</t>
    </rPh>
    <rPh sb="124" eb="125">
      <t>ネン</t>
    </rPh>
    <rPh sb="125" eb="127">
      <t>ヘイキン</t>
    </rPh>
    <rPh sb="138" eb="140">
      <t>カイゼン</t>
    </rPh>
    <rPh sb="146" eb="148">
      <t>ルイジ</t>
    </rPh>
    <rPh sb="148" eb="150">
      <t>ダンタイ</t>
    </rPh>
    <rPh sb="150" eb="151">
      <t>ナイ</t>
    </rPh>
    <rPh sb="151" eb="153">
      <t>ヘイキン</t>
    </rPh>
    <rPh sb="154" eb="155">
      <t>オオ</t>
    </rPh>
    <rPh sb="157" eb="159">
      <t>シタマワ</t>
    </rPh>
    <rPh sb="164" eb="166">
      <t>コンゴ</t>
    </rPh>
    <rPh sb="167" eb="168">
      <t>ヒ</t>
    </rPh>
    <rPh sb="169" eb="170">
      <t>ツヅ</t>
    </rPh>
    <rPh sb="172" eb="176">
      <t>チュウチョウキテキ</t>
    </rPh>
    <rPh sb="177" eb="179">
      <t>シテン</t>
    </rPh>
    <rPh sb="181" eb="183">
      <t>ケンゼン</t>
    </rPh>
    <rPh sb="184" eb="186">
      <t>ザイセイ</t>
    </rPh>
    <rPh sb="186" eb="188">
      <t>ウンエイ</t>
    </rPh>
    <rPh sb="189" eb="19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</si>
</sst>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43532</c:v>
                </c:pt>
                <c:pt idx="2">
                  <c:v>47673</c:v>
                </c:pt>
                <c:pt idx="3">
                  <c:v>54233</c:v>
                </c:pt>
                <c:pt idx="4">
                  <c:v>44366</c:v>
                </c:pt>
              </c:numCache>
            </c:numRef>
          </c:val>
          <c:smooth val="0"/>
          <c:extLst>
            <c:ext xmlns:c16="http://schemas.microsoft.com/office/drawing/2014/chart" uri="{C3380CC4-5D6E-409C-BE32-E72D297353CC}">
              <c16:uniqueId val="{00000000-AF43-484F-8887-231B9F29DC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45450</c:v>
                </c:pt>
                <c:pt idx="1">
                  <c:v>44987</c:v>
                </c:pt>
                <c:pt idx="2">
                  <c:v>45658</c:v>
                </c:pt>
                <c:pt idx="3">
                  <c:v>48312</c:v>
                </c:pt>
                <c:pt idx="4">
                  <c:v>49512</c:v>
                </c:pt>
              </c:numCache>
            </c:numRef>
          </c:val>
          <c:smooth val="0"/>
          <c:extLst>
            <c:ext xmlns:c16="http://schemas.microsoft.com/office/drawing/2014/chart" uri="{C3380CC4-5D6E-409C-BE32-E72D297353CC}">
              <c16:uniqueId val="{00000001-AF43-484F-8887-231B9F29DC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12.21</c:v>
                </c:pt>
                <c:pt idx="1">
                  <c:v>11.02</c:v>
                </c:pt>
                <c:pt idx="2">
                  <c:v>6.79</c:v>
                </c:pt>
                <c:pt idx="3">
                  <c:v>8.16</c:v>
                </c:pt>
                <c:pt idx="4">
                  <c:v>7.41</c:v>
                </c:pt>
              </c:numCache>
            </c:numRef>
          </c:val>
          <c:extLst>
            <c:ext xmlns:c16="http://schemas.microsoft.com/office/drawing/2014/chart" uri="{C3380CC4-5D6E-409C-BE32-E72D297353CC}">
              <c16:uniqueId val="{00000000-854D-45B4-958E-52B8CD6D3D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9.61</c:v>
                </c:pt>
                <c:pt idx="1">
                  <c:v>10.86</c:v>
                </c:pt>
                <c:pt idx="2">
                  <c:v>10.45</c:v>
                </c:pt>
                <c:pt idx="3">
                  <c:v>12.12</c:v>
                </c:pt>
                <c:pt idx="4">
                  <c:v>7.65</c:v>
                </c:pt>
              </c:numCache>
            </c:numRef>
          </c:val>
          <c:extLst>
            <c:ext xmlns:c16="http://schemas.microsoft.com/office/drawing/2014/chart" uri="{C3380CC4-5D6E-409C-BE32-E72D297353CC}">
              <c16:uniqueId val="{00000001-854D-45B4-958E-52B8CD6D3D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5.21</c:v>
                </c:pt>
                <c:pt idx="1">
                  <c:v>1.37</c:v>
                </c:pt>
                <c:pt idx="2">
                  <c:v>-4.4400000000000004</c:v>
                </c:pt>
                <c:pt idx="3">
                  <c:v>2.2799999999999998</c:v>
                </c:pt>
                <c:pt idx="4">
                  <c:v>-5.22</c:v>
                </c:pt>
              </c:numCache>
            </c:numRef>
          </c:val>
          <c:smooth val="0"/>
          <c:extLst>
            <c:ext xmlns:c16="http://schemas.microsoft.com/office/drawing/2014/chart" uri="{C3380CC4-5D6E-409C-BE32-E72D297353CC}">
              <c16:uniqueId val="{00000002-854D-45B4-958E-52B8CD6D3D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BCB-4F36-9859-6D8E81D7F9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CB-4F36-9859-6D8E81D7F9C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BCB-4F36-9859-6D8E81D7F9C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BCB-4F36-9859-6D8E81D7F9C7}"/>
            </c:ext>
          </c:extLst>
        </c:ser>
        <c:ser>
          <c:idx val="4"/>
          <c:order val="4"/>
          <c:tx>
            <c:strRef>
              <c:f>データシート!$A$31</c:f>
              <c:strCache>
                <c:ptCount val="1"/>
                <c:pt idx="0">
                  <c:v>用地特別会計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BCB-4F36-9859-6D8E81D7F9C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0.04</c:v>
                </c:pt>
                <c:pt idx="4">
                  <c:v>#N/A</c:v>
                </c:pt>
                <c:pt idx="5">
                  <c:v>0.03</c:v>
                </c:pt>
                <c:pt idx="6">
                  <c:v>#N/A</c:v>
                </c:pt>
                <c:pt idx="7">
                  <c:v>0.02</c:v>
                </c:pt>
                <c:pt idx="8">
                  <c:v>#N/A</c:v>
                </c:pt>
                <c:pt idx="9">
                  <c:v>0.03</c:v>
                </c:pt>
              </c:numCache>
            </c:numRef>
          </c:val>
          <c:extLst>
            <c:ext xmlns:c16="http://schemas.microsoft.com/office/drawing/2014/chart" uri="{C3380CC4-5D6E-409C-BE32-E72D297353CC}">
              <c16:uniqueId val="{00000005-4BCB-4F36-9859-6D8E81D7F9C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0.17</c:v>
                </c:pt>
                <c:pt idx="2">
                  <c:v>#N/A</c:v>
                </c:pt>
                <c:pt idx="3">
                  <c:v>0.04</c:v>
                </c:pt>
                <c:pt idx="4">
                  <c:v>#N/A</c:v>
                </c:pt>
                <c:pt idx="5">
                  <c:v>0.17</c:v>
                </c:pt>
                <c:pt idx="6">
                  <c:v>#N/A</c:v>
                </c:pt>
                <c:pt idx="7">
                  <c:v>0.13</c:v>
                </c:pt>
                <c:pt idx="8">
                  <c:v>#N/A</c:v>
                </c:pt>
                <c:pt idx="9">
                  <c:v>0.1</c:v>
                </c:pt>
              </c:numCache>
            </c:numRef>
          </c:val>
          <c:extLst>
            <c:ext xmlns:c16="http://schemas.microsoft.com/office/drawing/2014/chart" uri="{C3380CC4-5D6E-409C-BE32-E72D297353CC}">
              <c16:uniqueId val="{00000006-4BCB-4F36-9859-6D8E81D7F9C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0.11</c:v>
                </c:pt>
                <c:pt idx="2">
                  <c:v>#N/A</c:v>
                </c:pt>
                <c:pt idx="3">
                  <c:v>0.2</c:v>
                </c:pt>
                <c:pt idx="4">
                  <c:v>#N/A</c:v>
                </c:pt>
                <c:pt idx="5">
                  <c:v>0.15</c:v>
                </c:pt>
                <c:pt idx="6">
                  <c:v>#N/A</c:v>
                </c:pt>
                <c:pt idx="7">
                  <c:v>0.1</c:v>
                </c:pt>
                <c:pt idx="8">
                  <c:v>#N/A</c:v>
                </c:pt>
                <c:pt idx="9">
                  <c:v>0.14000000000000001</c:v>
                </c:pt>
              </c:numCache>
            </c:numRef>
          </c:val>
          <c:extLst>
            <c:ext xmlns:c16="http://schemas.microsoft.com/office/drawing/2014/chart" uri="{C3380CC4-5D6E-409C-BE32-E72D297353CC}">
              <c16:uniqueId val="{00000007-4BCB-4F36-9859-6D8E81D7F9C7}"/>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0.49</c:v>
                </c:pt>
                <c:pt idx="2">
                  <c:v>#N/A</c:v>
                </c:pt>
                <c:pt idx="3">
                  <c:v>1.06</c:v>
                </c:pt>
                <c:pt idx="4">
                  <c:v>#N/A</c:v>
                </c:pt>
                <c:pt idx="5">
                  <c:v>0.7</c:v>
                </c:pt>
                <c:pt idx="6">
                  <c:v>#N/A</c:v>
                </c:pt>
                <c:pt idx="7">
                  <c:v>0.52</c:v>
                </c:pt>
                <c:pt idx="8">
                  <c:v>#N/A</c:v>
                </c:pt>
                <c:pt idx="9">
                  <c:v>1.1299999999999999</c:v>
                </c:pt>
              </c:numCache>
            </c:numRef>
          </c:val>
          <c:extLst>
            <c:ext xmlns:c16="http://schemas.microsoft.com/office/drawing/2014/chart" uri="{C3380CC4-5D6E-409C-BE32-E72D297353CC}">
              <c16:uniqueId val="{00000008-4BCB-4F36-9859-6D8E81D7F9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12.21</c:v>
                </c:pt>
                <c:pt idx="2">
                  <c:v>#N/A</c:v>
                </c:pt>
                <c:pt idx="3">
                  <c:v>11.02</c:v>
                </c:pt>
                <c:pt idx="4">
                  <c:v>#N/A</c:v>
                </c:pt>
                <c:pt idx="5">
                  <c:v>6.78</c:v>
                </c:pt>
                <c:pt idx="6">
                  <c:v>#N/A</c:v>
                </c:pt>
                <c:pt idx="7">
                  <c:v>8.16</c:v>
                </c:pt>
                <c:pt idx="8">
                  <c:v>#N/A</c:v>
                </c:pt>
                <c:pt idx="9">
                  <c:v>7.4</c:v>
                </c:pt>
              </c:numCache>
            </c:numRef>
          </c:val>
          <c:extLst>
            <c:ext xmlns:c16="http://schemas.microsoft.com/office/drawing/2014/chart" uri="{C3380CC4-5D6E-409C-BE32-E72D297353CC}">
              <c16:uniqueId val="{00000009-4BCB-4F36-9859-6D8E81D7F9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4349</c:v>
                </c:pt>
                <c:pt idx="5">
                  <c:v>3925</c:v>
                </c:pt>
                <c:pt idx="8">
                  <c:v>3970</c:v>
                </c:pt>
                <c:pt idx="11">
                  <c:v>3991</c:v>
                </c:pt>
                <c:pt idx="14">
                  <c:v>3963</c:v>
                </c:pt>
              </c:numCache>
            </c:numRef>
          </c:val>
          <c:extLst>
            <c:ext xmlns:c16="http://schemas.microsoft.com/office/drawing/2014/chart" uri="{C3380CC4-5D6E-409C-BE32-E72D297353CC}">
              <c16:uniqueId val="{00000000-AD6F-4C7D-B6D5-1A4010281F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6F-4C7D-B6D5-1A4010281F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604</c:v>
                </c:pt>
                <c:pt idx="3">
                  <c:v>304</c:v>
                </c:pt>
                <c:pt idx="6">
                  <c:v>316</c:v>
                </c:pt>
                <c:pt idx="9">
                  <c:v>55</c:v>
                </c:pt>
                <c:pt idx="12">
                  <c:v>58</c:v>
                </c:pt>
              </c:numCache>
            </c:numRef>
          </c:val>
          <c:extLst>
            <c:ext xmlns:c16="http://schemas.microsoft.com/office/drawing/2014/chart" uri="{C3380CC4-5D6E-409C-BE32-E72D297353CC}">
              <c16:uniqueId val="{00000002-AD6F-4C7D-B6D5-1A4010281F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89</c:v>
                </c:pt>
                <c:pt idx="3">
                  <c:v>149</c:v>
                </c:pt>
                <c:pt idx="6">
                  <c:v>204</c:v>
                </c:pt>
                <c:pt idx="9">
                  <c:v>188</c:v>
                </c:pt>
                <c:pt idx="12">
                  <c:v>170</c:v>
                </c:pt>
              </c:numCache>
            </c:numRef>
          </c:val>
          <c:extLst>
            <c:ext xmlns:c16="http://schemas.microsoft.com/office/drawing/2014/chart" uri="{C3380CC4-5D6E-409C-BE32-E72D297353CC}">
              <c16:uniqueId val="{00000003-AD6F-4C7D-B6D5-1A4010281F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167</c:v>
                </c:pt>
                <c:pt idx="3">
                  <c:v>212</c:v>
                </c:pt>
                <c:pt idx="6">
                  <c:v>244</c:v>
                </c:pt>
                <c:pt idx="9">
                  <c:v>295</c:v>
                </c:pt>
                <c:pt idx="12">
                  <c:v>324</c:v>
                </c:pt>
              </c:numCache>
            </c:numRef>
          </c:val>
          <c:extLst>
            <c:ext xmlns:c16="http://schemas.microsoft.com/office/drawing/2014/chart" uri="{C3380CC4-5D6E-409C-BE32-E72D297353CC}">
              <c16:uniqueId val="{00000004-AD6F-4C7D-B6D5-1A4010281F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6F-4C7D-B6D5-1A4010281F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6F-4C7D-B6D5-1A4010281F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4423</c:v>
                </c:pt>
                <c:pt idx="3">
                  <c:v>3731</c:v>
                </c:pt>
                <c:pt idx="6">
                  <c:v>3585</c:v>
                </c:pt>
                <c:pt idx="9">
                  <c:v>3651</c:v>
                </c:pt>
                <c:pt idx="12">
                  <c:v>3581</c:v>
                </c:pt>
              </c:numCache>
            </c:numRef>
          </c:val>
          <c:extLst>
            <c:ext xmlns:c16="http://schemas.microsoft.com/office/drawing/2014/chart" uri="{C3380CC4-5D6E-409C-BE32-E72D297353CC}">
              <c16:uniqueId val="{00000007-AD6F-4C7D-B6D5-1A4010281F7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934</c:v>
                </c:pt>
                <c:pt idx="2">
                  <c:v>#N/A</c:v>
                </c:pt>
                <c:pt idx="3">
                  <c:v>#N/A</c:v>
                </c:pt>
                <c:pt idx="4">
                  <c:v>471</c:v>
                </c:pt>
                <c:pt idx="5">
                  <c:v>#N/A</c:v>
                </c:pt>
                <c:pt idx="6">
                  <c:v>#N/A</c:v>
                </c:pt>
                <c:pt idx="7">
                  <c:v>379</c:v>
                </c:pt>
                <c:pt idx="8">
                  <c:v>#N/A</c:v>
                </c:pt>
                <c:pt idx="9">
                  <c:v>#N/A</c:v>
                </c:pt>
                <c:pt idx="10">
                  <c:v>198</c:v>
                </c:pt>
                <c:pt idx="11">
                  <c:v>#N/A</c:v>
                </c:pt>
                <c:pt idx="12">
                  <c:v>#N/A</c:v>
                </c:pt>
                <c:pt idx="13">
                  <c:v>170</c:v>
                </c:pt>
                <c:pt idx="14">
                  <c:v>#N/A</c:v>
                </c:pt>
              </c:numCache>
            </c:numRef>
          </c:val>
          <c:smooth val="0"/>
          <c:extLst>
            <c:ext xmlns:c16="http://schemas.microsoft.com/office/drawing/2014/chart" uri="{C3380CC4-5D6E-409C-BE32-E72D297353CC}">
              <c16:uniqueId val="{00000008-AD6F-4C7D-B6D5-1A4010281F7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24208</c:v>
                </c:pt>
                <c:pt idx="5">
                  <c:v>22148</c:v>
                </c:pt>
                <c:pt idx="8">
                  <c:v>20281</c:v>
                </c:pt>
                <c:pt idx="11">
                  <c:v>18350</c:v>
                </c:pt>
                <c:pt idx="14">
                  <c:v>16351</c:v>
                </c:pt>
              </c:numCache>
            </c:numRef>
          </c:val>
          <c:extLst>
            <c:ext xmlns:c16="http://schemas.microsoft.com/office/drawing/2014/chart" uri="{C3380CC4-5D6E-409C-BE32-E72D297353CC}">
              <c16:uniqueId val="{00000000-F692-4AFE-A9AA-847E3D83F3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20331</c:v>
                </c:pt>
                <c:pt idx="5">
                  <c:v>20806</c:v>
                </c:pt>
                <c:pt idx="8">
                  <c:v>21060</c:v>
                </c:pt>
                <c:pt idx="11">
                  <c:v>20860</c:v>
                </c:pt>
                <c:pt idx="14">
                  <c:v>22874</c:v>
                </c:pt>
              </c:numCache>
            </c:numRef>
          </c:val>
          <c:extLst>
            <c:ext xmlns:c16="http://schemas.microsoft.com/office/drawing/2014/chart" uri="{C3380CC4-5D6E-409C-BE32-E72D297353CC}">
              <c16:uniqueId val="{00000001-F692-4AFE-A9AA-847E3D83F3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10737</c:v>
                </c:pt>
                <c:pt idx="5">
                  <c:v>14582</c:v>
                </c:pt>
                <c:pt idx="8">
                  <c:v>17739</c:v>
                </c:pt>
                <c:pt idx="11">
                  <c:v>18936</c:v>
                </c:pt>
                <c:pt idx="14">
                  <c:v>18377</c:v>
                </c:pt>
              </c:numCache>
            </c:numRef>
          </c:val>
          <c:extLst>
            <c:ext xmlns:c16="http://schemas.microsoft.com/office/drawing/2014/chart" uri="{C3380CC4-5D6E-409C-BE32-E72D297353CC}">
              <c16:uniqueId val="{00000002-F692-4AFE-A9AA-847E3D83F3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92-4AFE-A9AA-847E3D83F3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92-4AFE-A9AA-847E3D83F3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92-4AFE-A9AA-847E3D83F3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8186</c:v>
                </c:pt>
                <c:pt idx="3">
                  <c:v>8171</c:v>
                </c:pt>
                <c:pt idx="6">
                  <c:v>8350</c:v>
                </c:pt>
                <c:pt idx="9">
                  <c:v>8046</c:v>
                </c:pt>
                <c:pt idx="12">
                  <c:v>7983</c:v>
                </c:pt>
              </c:numCache>
            </c:numRef>
          </c:val>
          <c:extLst>
            <c:ext xmlns:c16="http://schemas.microsoft.com/office/drawing/2014/chart" uri="{C3380CC4-5D6E-409C-BE32-E72D297353CC}">
              <c16:uniqueId val="{00000006-F692-4AFE-A9AA-847E3D83F3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2122</c:v>
                </c:pt>
                <c:pt idx="3">
                  <c:v>1965</c:v>
                </c:pt>
                <c:pt idx="6">
                  <c:v>1759</c:v>
                </c:pt>
                <c:pt idx="9">
                  <c:v>1507</c:v>
                </c:pt>
                <c:pt idx="12">
                  <c:v>1301</c:v>
                </c:pt>
              </c:numCache>
            </c:numRef>
          </c:val>
          <c:extLst>
            <c:ext xmlns:c16="http://schemas.microsoft.com/office/drawing/2014/chart" uri="{C3380CC4-5D6E-409C-BE32-E72D297353CC}">
              <c16:uniqueId val="{00000007-F692-4AFE-A9AA-847E3D83F3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3206</c:v>
                </c:pt>
                <c:pt idx="3">
                  <c:v>4145</c:v>
                </c:pt>
                <c:pt idx="6">
                  <c:v>4986</c:v>
                </c:pt>
                <c:pt idx="9">
                  <c:v>5886</c:v>
                </c:pt>
                <c:pt idx="12">
                  <c:v>6521</c:v>
                </c:pt>
              </c:numCache>
            </c:numRef>
          </c:val>
          <c:extLst>
            <c:ext xmlns:c16="http://schemas.microsoft.com/office/drawing/2014/chart" uri="{C3380CC4-5D6E-409C-BE32-E72D297353CC}">
              <c16:uniqueId val="{00000008-F692-4AFE-A9AA-847E3D83F3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3712</c:v>
                </c:pt>
                <c:pt idx="3">
                  <c:v>2890</c:v>
                </c:pt>
                <c:pt idx="6">
                  <c:v>2878</c:v>
                </c:pt>
                <c:pt idx="9">
                  <c:v>3536</c:v>
                </c:pt>
                <c:pt idx="12">
                  <c:v>4061</c:v>
                </c:pt>
              </c:numCache>
            </c:numRef>
          </c:val>
          <c:extLst>
            <c:ext xmlns:c16="http://schemas.microsoft.com/office/drawing/2014/chart" uri="{C3380CC4-5D6E-409C-BE32-E72D297353CC}">
              <c16:uniqueId val="{00000009-F692-4AFE-A9AA-847E3D83F3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39725</c:v>
                </c:pt>
                <c:pt idx="3">
                  <c:v>39028</c:v>
                </c:pt>
                <c:pt idx="6">
                  <c:v>39576</c:v>
                </c:pt>
                <c:pt idx="9">
                  <c:v>39484</c:v>
                </c:pt>
                <c:pt idx="12">
                  <c:v>40815</c:v>
                </c:pt>
              </c:numCache>
            </c:numRef>
          </c:val>
          <c:extLst>
            <c:ext xmlns:c16="http://schemas.microsoft.com/office/drawing/2014/chart" uri="{C3380CC4-5D6E-409C-BE32-E72D297353CC}">
              <c16:uniqueId val="{0000000A-F692-4AFE-A9AA-847E3D83F3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1676</c:v>
                </c:pt>
                <c:pt idx="2">
                  <c:v>#N/A</c:v>
                </c:pt>
                <c:pt idx="3">
                  <c:v>#N/A</c:v>
                </c:pt>
                <c:pt idx="4">
                  <c:v>0</c:v>
                </c:pt>
                <c:pt idx="5">
                  <c:v>#N/A</c:v>
                </c:pt>
                <c:pt idx="6">
                  <c:v>#N/A</c:v>
                </c:pt>
                <c:pt idx="7">
                  <c:v>0</c:v>
                </c:pt>
                <c:pt idx="8">
                  <c:v>#N/A</c:v>
                </c:pt>
                <c:pt idx="9">
                  <c:v>#N/A</c:v>
                </c:pt>
                <c:pt idx="10">
                  <c:v>314</c:v>
                </c:pt>
                <c:pt idx="11">
                  <c:v>#N/A</c:v>
                </c:pt>
                <c:pt idx="12">
                  <c:v>#N/A</c:v>
                </c:pt>
                <c:pt idx="13">
                  <c:v>3078</c:v>
                </c:pt>
                <c:pt idx="14">
                  <c:v>#N/A</c:v>
                </c:pt>
              </c:numCache>
            </c:numRef>
          </c:val>
          <c:smooth val="0"/>
          <c:extLst>
            <c:ext xmlns:c16="http://schemas.microsoft.com/office/drawing/2014/chart" uri="{C3380CC4-5D6E-409C-BE32-E72D297353CC}">
              <c16:uniqueId val="{0000000B-F692-4AFE-A9AA-847E3D83F3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5133</c:v>
                </c:pt>
                <c:pt idx="1">
                  <c:v>5701</c:v>
                </c:pt>
                <c:pt idx="2">
                  <c:v>3601</c:v>
                </c:pt>
              </c:numCache>
            </c:numRef>
          </c:val>
          <c:extLst>
            <c:ext xmlns:c16="http://schemas.microsoft.com/office/drawing/2014/chart" uri="{C3380CC4-5D6E-409C-BE32-E72D297353CC}">
              <c16:uniqueId val="{00000000-905E-42B2-AEAF-748758EB68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43</c:v>
                </c:pt>
                <c:pt idx="1">
                  <c:v>43</c:v>
                </c:pt>
                <c:pt idx="2">
                  <c:v>43</c:v>
                </c:pt>
              </c:numCache>
            </c:numRef>
          </c:val>
          <c:extLst>
            <c:ext xmlns:c16="http://schemas.microsoft.com/office/drawing/2014/chart" uri="{C3380CC4-5D6E-409C-BE32-E72D297353CC}">
              <c16:uniqueId val="{00000001-905E-42B2-AEAF-748758EB68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11148</c:v>
                </c:pt>
                <c:pt idx="1">
                  <c:v>11658</c:v>
                </c:pt>
                <c:pt idx="2">
                  <c:v>13252</c:v>
                </c:pt>
              </c:numCache>
            </c:numRef>
          </c:val>
          <c:extLst>
            <c:ext xmlns:c16="http://schemas.microsoft.com/office/drawing/2014/chart" uri="{C3380CC4-5D6E-409C-BE32-E72D297353CC}">
              <c16:uniqueId val="{00000002-905E-42B2-AEAF-748758EB68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{C497E2DF-1A8C-4251-AEF0-D9554F4353D7}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5F5-4905-9263-A4C497B6F4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{D5B01917-BC66-4A2E-914D-2B66A585BE41}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F5-4905-9263-A4C497B6F4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{405625AE-CAF8-4635-8251-E59041DD377A}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F5-4905-9263-A4C497B6F4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{85875712-05D1-41A1-9DA7-32D4EAE91F2A}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F5-4905-9263-A4C497B6F4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{C3955F14-3102-4038-9282-F7AF60AC60B1}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F5-4905-9263-A4C497B6F40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{F57FBB00-5436-48F7-A64F-093CC424FEC7}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5F5-4905-9263-A4C497B6F40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{E0D529EB-48AA-420F-994B-53C4A331AE94}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5F5-4905-9263-A4C497B6F408}"/>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{DC9AB2DF-D11A-44DC-97B8-7EA542D0AD94}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5F5-4905-9263-A4C497B6F408}"/>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{BBA21115-358E-4B5F-8F8C-83857D3A893B}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5F5-4905-9263-A4C497B6F4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62.8</c:v>
                </c:pt>
                <c:pt idx="24">
                  <c:v>63.2</c:v>
                </c:pt>
                <c:pt idx="32">
                  <c:v>63.1</c:v>
                </c:pt>
              </c:numCache>
            </c:numRef>
          </c:xVal>
          <c:yVal>
            <c:numRef>
              <c:f>公会計指標分析・財政指標組合せ分析表!$BP$51:$DC$51</c:f>
              <c:numCache>
                <c:formatCode>#,##0.0;"▲ "#,##0.0</c:formatCode>
                <c:ptCount val="40"/>
                <c:pt idx="24">
                  <c:v>0.7</c:v>
                </c:pt>
                <c:pt idx="32">
                  <c:v>6.8</c:v>
                </c:pt>
              </c:numCache>
            </c:numRef>
          </c:yVal>
          <c:smooth val="0"/>
          <c:extLst>
            <c:ext xmlns:c16="http://schemas.microsoft.com/office/drawing/2014/chart" uri="{C3380CC4-5D6E-409C-BE32-E72D297353CC}">
              <c16:uniqueId val="{00000009-55F5-4905-9263-A4C497B6F4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{AEE3214B-9B4E-49BC-9B68-8F88155BB4DB}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5F5-4905-9263-A4C497B6F4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{D972E1BA-75F3-4FC0-AD19-FF746643954A}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F5-4905-9263-A4C497B6F4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{F9A0A9BD-E806-4A02-B5E9-C2B9C50A83F7}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F5-4905-9263-A4C497B6F4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{E6CF0BAC-2958-4E70-A0A7-6A388FDCEDFB}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F5-4905-9263-A4C497B6F4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{043D7832-7801-4975-A3D2-524DB7614AE6}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F5-4905-9263-A4C497B6F40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{F916BFB0-4B97-4900-AE8D-660387E51963}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5F5-4905-9263-A4C497B6F40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{E7565BC4-4D99-4E73-9AB9-1F3243FBB13A}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5F5-4905-9263-A4C497B6F40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{4BCC16CA-5B68-4734-8C67-C489AC297423}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5F5-4905-9263-A4C497B6F40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{184C11A7-6A6E-4C75-A233-C7025F0F0C33}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5F5-4905-9263-A4C497B6F4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pt idx="24">
                  <c:v>59.6</c:v>
                </c:pt>
                <c:pt idx="32">
                  <c:v>58.5</c:v>
                </c:pt>
              </c:numCache>
            </c:numRef>
          </c:xVal>
          <c:yVal>
            <c:numRef>
              <c:f>公会計指標分析・財政指標組合せ分析表!$BP$55:$DC$55</c:f>
              <c:numCache>
                <c:formatCode>#,##0.0;"▲ "#,##0.0</c:formatCode>
                <c:ptCount val="40"/>
                <c:pt idx="16">
                  <c:v>27.1</c:v>
                </c:pt>
                <c:pt idx="24">
                  <c:v>24.5</c:v>
                </c:pt>
                <c:pt idx="32">
                  <c:v>23.9</c:v>
                </c:pt>
              </c:numCache>
            </c:numRef>
          </c:yVal>
          <c:smooth val="0"/>
          <c:extLst>
            <c:ext xmlns:c16="http://schemas.microsoft.com/office/drawing/2014/chart" uri="{C3380CC4-5D6E-409C-BE32-E72D297353CC}">
              <c16:uniqueId val="{00000013-55F5-4905-9263-A4C497B6F408}"/>
            </c:ext>
          </c:extLst>
        </c:ser>
        <c:dLbls>
          <c:showLegendKey val="0"/>
          <c:showVal val="1"/>
          <c:showCatName val="0"/>
          <c:showSerName val="0"/>
          <c:showPercent val="0"/>
          <c:showBubbleSize val="0"/>
        </c:dLbls>
        <c:axId val="46179840"/>
        <c:axId val="46181760"/>
      </c:scatterChart>
      <c:valAx>
        <c:axId val="46179840"/>
        <c:scaling>
          <c:orientation val="minMax"/>
          <c:max val="63.6"/>
          <c:min val="5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{C0FCA11B-9070-40E7-90F9-C54DC59C983E}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DF1-4903-BB76-B005A73AA3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{BC07A179-DAFB-4AAD-8B71-9DF34DA2DB85}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F1-4903-BB76-B005A73AA3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{2D51E6A9-114A-4787-99D0-138980BF39F8}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F1-4903-BB76-B005A73AA3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{779A11E9-DD75-44B4-A1D4-7723633BF7B7}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F1-4903-BB76-B005A73AA3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{4ABD7D2E-2964-4E18-8EA1-62065E61CEC0}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F1-4903-BB76-B005A73AA3F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{480860F2-F43C-40B4-81B5-5632231A9ABC}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DF1-4903-BB76-B005A73AA3F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{FEC19E4E-6E41-4F57-AD9B-66D9D3B69406}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DF1-4903-BB76-B005A73AA3F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{9C1A7216-A66F-45A6-ABDC-D9D5E09AEC6B}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DF1-4903-BB76-B005A73AA3F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{7FE634DC-8A2C-4A07-96C7-D62A0DB50ABA}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DF1-4903-BB76-B005A73AA3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1.8</c:v>
                </c:pt>
                <c:pt idx="16">
                  <c:v>1.3</c:v>
                </c:pt>
                <c:pt idx="24">
                  <c:v>0.7</c:v>
                </c:pt>
                <c:pt idx="32">
                  <c:v>0.5</c:v>
                </c:pt>
              </c:numCache>
            </c:numRef>
          </c:xVal>
          <c:yVal>
            <c:numRef>
              <c:f>公会計指標分析・財政指標組合せ分析表!$BP$73:$DC$73</c:f>
              <c:numCache>
                <c:formatCode>#,##0.0;"▲ "#,##0.0</c:formatCode>
                <c:ptCount val="40"/>
                <c:pt idx="0">
                  <c:v>3.9</c:v>
                </c:pt>
                <c:pt idx="24">
                  <c:v>0.7</c:v>
                </c:pt>
                <c:pt idx="32">
                  <c:v>6.8</c:v>
                </c:pt>
              </c:numCache>
            </c:numRef>
          </c:yVal>
          <c:smooth val="0"/>
          <c:extLst>
            <c:ext xmlns:c16="http://schemas.microsoft.com/office/drawing/2014/chart" uri="{C3380CC4-5D6E-409C-BE32-E72D297353CC}">
              <c16:uniqueId val="{00000009-4DF1-4903-BB76-B005A73AA3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{B81842FB-04AE-4F2E-849A-338A3DB3770F}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DF1-4903-BB76-B005A73AA3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{152F41C2-547A-4BB1-BB41-2BA376300406}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F1-4903-BB76-B005A73AA3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{2CEEAF07-9550-4120-BF39-10F982879828}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F1-4903-BB76-B005A73AA3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{51456428-180C-43A6-8FCC-E3F243AD601D}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F1-4903-BB76-B005A73AA3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{935E6BCF-BB0F-450A-8F72-970494AFAA08}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F1-4903-BB76-B005A73AA3F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{F8646B34-A2BD-484E-8F30-80E3ED6CFFEC}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DF1-4903-BB76-B005A73AA3F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{60621A3B-4932-4082-B980-AB045456315F}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DF1-4903-BB76-B005A73AA3F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{F00D5751-9D4F-48B6-87B3-E1E318A0A037}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DF1-4903-BB76-B005A73AA3F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{B3A77E1C-7A64-40D4-B195-A0EDF1C5842A}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DF1-4903-BB76-B005A73AA3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4.0999999999999996</c:v>
                </c:pt>
                <c:pt idx="16">
                  <c:v>5.2</c:v>
                </c:pt>
                <c:pt idx="24">
                  <c:v>5</c:v>
                </c:pt>
                <c:pt idx="32">
                  <c:v>4.5999999999999996</c:v>
                </c:pt>
              </c:numCache>
            </c:numRef>
          </c:xVal>
          <c:yVal>
            <c:numRef>
              <c:f>公会計指標分析・財政指標組合せ分析表!$BP$77:$DC$77</c:f>
              <c:numCache>
                <c:formatCode>#,##0.0;"▲ "#,##0.0</c:formatCode>
                <c:ptCount val="40"/>
                <c:pt idx="0">
                  <c:v>30.5</c:v>
                </c:pt>
                <c:pt idx="8">
                  <c:v>21.2</c:v>
                </c:pt>
                <c:pt idx="16">
                  <c:v>27.1</c:v>
                </c:pt>
                <c:pt idx="24">
                  <c:v>24.5</c:v>
                </c:pt>
                <c:pt idx="32">
                  <c:v>23.9</c:v>
                </c:pt>
              </c:numCache>
            </c:numRef>
          </c:yVal>
          <c:smooth val="0"/>
          <c:extLst>
            <c:ext xmlns:c16="http://schemas.microsoft.com/office/drawing/2014/chart" uri="{C3380CC4-5D6E-409C-BE32-E72D297353CC}">
              <c16:uniqueId val="{00000013-4DF1-4903-BB76-B005A73AA3FF}"/>
            </c:ext>
          </c:extLst>
        </c:ser>
        <c:dLbls>
          <c:showLegendKey val="0"/>
          <c:showVal val="1"/>
          <c:showCatName val="0"/>
          <c:showSerName val="0"/>
          <c:showPercent val="0"/>
          <c:showBubbleSize val="0"/>
        </c:dLbls>
        <c:axId val="84219776"/>
        <c:axId val="84234240"/>
      </c:scatterChart>
      <c:valAx>
        <c:axId val="84219776"/>
        <c:scaling>
          <c:orientation val="minMax"/>
          <c:max val="5.6"/>
          <c:min val="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実質公債費比率における分子について，前年度と比較して減となった。</a:t>
          </a:r>
        </a:p>
        <a:p>
          <a:r>
            <a:rPr kumimoji="1" lang="ja-JP" altLang="en-US" sz="1400">
              <a:solidFill>
                <a:sysClr val="windowText" lastClr="000000"/>
              </a:solidFill>
              <a:latin typeface="ＭＳ ゴシック" pitchFamily="49" charset="-128"/>
              <a:ea typeface="ＭＳ ゴシック" pitchFamily="49" charset="-128"/>
            </a:rPr>
            <a:t>　主な減要因は，臨時財政対策債や臨時税収補填債が減となったことから元利償還金が減となったことがあげられる。</a:t>
          </a:r>
          <a:endParaRPr kumimoji="1" lang="ja-JP" altLang="en-US" sz="1400">
            <a:solidFill>
              <a:srgbClr val="0070C0"/>
            </a:solidFill>
            <a:latin typeface="ＭＳ ゴシック" pitchFamily="49" charset="-128"/>
            <a:ea typeface="ＭＳ ゴシック" pitchFamily="49" charset="-128"/>
          </a:endParaRPr>
        </a:p>
        <a:p>
          <a:r>
            <a:rPr kumimoji="1" lang="ja-JP" altLang="en-US" sz="1400">
              <a:solidFill>
                <a:srgbClr val="0070C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今後も引き続き，世代負担の公平化と将来負担のバランスを見据えた市債適用や最良な資金調達の検討を行い，中長期的な視点から健全な財政運営を行っていく。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将来負担比率における分子について，前年度と比較して増となった。</a:t>
          </a:r>
        </a:p>
        <a:p>
          <a:r>
            <a:rPr kumimoji="1" lang="ja-JP" altLang="en-US" sz="1400">
              <a:solidFill>
                <a:srgbClr val="0070C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主な要因として，充当可能基金が</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5800</a:t>
          </a:r>
          <a:r>
            <a:rPr kumimoji="1" lang="ja-JP" altLang="en-US" sz="1400">
              <a:solidFill>
                <a:sysClr val="windowText" lastClr="000000"/>
              </a:solidFill>
              <a:latin typeface="ＭＳ ゴシック" pitchFamily="49" charset="-128"/>
              <a:ea typeface="ＭＳ ゴシック" pitchFamily="49" charset="-128"/>
            </a:rPr>
            <a:t>万円余の減，基準財政需要額の算入見込が</a:t>
          </a:r>
          <a:r>
            <a:rPr kumimoji="1" lang="en-US" altLang="ja-JP" sz="1400">
              <a:solidFill>
                <a:sysClr val="windowText" lastClr="000000"/>
              </a:solidFill>
              <a:latin typeface="ＭＳ ゴシック" pitchFamily="49" charset="-128"/>
              <a:ea typeface="ＭＳ ゴシック" pitchFamily="49" charset="-128"/>
            </a:rPr>
            <a:t>19</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9900</a:t>
          </a:r>
          <a:r>
            <a:rPr kumimoji="1" lang="ja-JP" altLang="en-US" sz="1400">
              <a:solidFill>
                <a:sysClr val="windowText" lastClr="000000"/>
              </a:solidFill>
              <a:latin typeface="ＭＳ ゴシック" pitchFamily="49" charset="-128"/>
              <a:ea typeface="ＭＳ ゴシック" pitchFamily="49" charset="-128"/>
            </a:rPr>
            <a:t>万円余の減となり，債務負担行為に基づく支出予定額が土地開発公社の事業用地取得の増などにより，</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2400</a:t>
          </a:r>
          <a:r>
            <a:rPr kumimoji="1" lang="ja-JP" altLang="en-US" sz="1400">
              <a:solidFill>
                <a:sysClr val="windowText" lastClr="000000"/>
              </a:solidFill>
              <a:latin typeface="ＭＳ ゴシック" pitchFamily="49" charset="-128"/>
              <a:ea typeface="ＭＳ ゴシック" pitchFamily="49" charset="-128"/>
            </a:rPr>
            <a:t>万円余増加していることが挙げられる。</a:t>
          </a:r>
        </a:p>
        <a:p>
          <a:r>
            <a:rPr kumimoji="1" lang="ja-JP" altLang="en-US" sz="1400">
              <a:solidFill>
                <a:srgbClr val="0070C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今後も引き続き，後年度負担の抑制を基本とし，基金積立てに優先的に財源配分し，財源基盤の強化に取り組んでいく。</a:t>
          </a:r>
        </a:p>
        <a:p>
          <a:endParaRPr kumimoji="1" lang="ja-JP" altLang="en-US" sz="1400">
            <a:solidFill>
              <a:srgbClr val="0070C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東京都調布市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小中学校などの公共施設の改修工事費の財源としての公共施設整備基金の活用や，中心市街地街づくりの財源としての都市基盤整備事業基金の活用のほか，法人市民税の減収への対応としての財政調整基金など，合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億円余を取崩した。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一方，中・長期的な財政需要を見据え，前年度繰越金活用計画に基づく財政調整基金，公共施設整備基金，都市基盤整備事業基金などに積立てたほか，当初予算における積立てや寄付金を活用した積立てにより，合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億円余を積立て，平成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年度末の基金残高は前年度末と比較して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億円余減少した。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財政規律ガイドラインに基づく財政基盤強化の視点により，中長期的な市政経営に取り組むこととし，前年度の決算剰余金である前年度繰越金の活用により財政基盤の強化につなげていく。</a:t>
          </a:r>
        </a:p>
        <a:p>
          <a:endParaRPr kumimoji="1" lang="en-US" altLang="ja-JP" sz="1300">
            <a:solidFill>
              <a:srgbClr val="0070C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70C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・ふるさとのみどりと環境を守り育てる基金：自然樹林地及び緑地の保全，緑化の推進その他の自然環境等の保全及び育成に活用するための基金。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・井上欣一社会福祉事業基金：社会福祉事業を行う施設の設置又は拡充に充てる資金のほか，地域の社会福祉に係るサービスを行う事業の運営に活用するための基金。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・子ども・若者基金：子ども等支援事業の運営に必要な資金のほか，子ども等支援事業を行う施設の設置又は拡充の資金等，子ども施策と教育振興への一体的な活用をするための基金。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・公共施設整備基金：小中学校の老朽化対応に活用するため，前年度繰越金活用計画に基づいて計上。</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・ふるさとのみどりと環境を守り育てる基金：土地開発公社からの用地買戻しなどに対応するため，前年度繰越金活用計画に基づいて計上。</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・子ども・若者基金：指定寄附金の増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・公共施設整備基金：公共施設の老朽化対応などにより，財政規律ガイドラインの財政基盤強化の視点から，優先的に財源配分する。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・都市基盤整備事業基金：中心市街地のまちづくり等を円滑に進めていくため，まちづくり協力金や各年度の繰越金活用などを原資として基金に積み立て，都市基盤整備の財源確保を行っていく。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・ふるさとのみどりと環境を守り育てる基金：土地開発公社からの用地買戻しなどに対応するため，安定した基金活用を行うために，前年度繰越金活用計画に基づき積み立てていく。</a:t>
          </a:r>
        </a:p>
        <a:p>
          <a:endParaRPr kumimoji="1" lang="en-US" altLang="ja-JP" sz="1300">
            <a:solidFill>
              <a:srgbClr val="0070C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積立については，前年度繰越金活用計画に基づき，予定通り実施したが，取崩しについては市税収入の減に対応するため，財政調整基金を活用したことなどから，残高は前年度と比べて減となった。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なお，取崩しについては，法人市民税の減収対応及び井上欣一社会福祉事業基金への積立分を除くと，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万円の活用となる。</a:t>
          </a:r>
        </a:p>
        <a:p>
          <a:endPar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規律ガイドラインに基づき，減収影響への備えとして，市税総額の１割程度の確保を目標としていることや，市民一人当たりの財政調整基金残高について，類似団体の平均を下回っていることから，引き続き財政基盤の強化につなげていく。</a:t>
          </a:r>
        </a:p>
        <a:p>
          <a:endPar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現状，減債基金を活用して，市債の償還を行っていないため，積み立てている残高の利子分が増となっている。</a:t>
          </a:r>
        </a:p>
        <a:p>
          <a:endParaRPr kumimoji="1" lang="ja-JP" altLang="en-US" sz="1300">
            <a:solidFill>
              <a:srgbClr val="0070C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今後，市債の繰上償還や，公債費の増に備えて，現状の残高は確保していく。</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235,169
230,540
21.58
95,256,222
90,650,376
3,484,074
47,043,131
40,580,660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調布市の有形固定資産減価償却率は，平成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年度は約</a:t>
          </a:r>
          <a:r>
            <a:rPr kumimoji="1" lang="en-US" altLang="ja-JP" sz="1100">
              <a:latin typeface="ＭＳ Ｐゴシック" panose="020B0600070205080204" pitchFamily="50" charset="-128"/>
              <a:ea typeface="ＭＳ Ｐゴシック" panose="020B0600070205080204" pitchFamily="50" charset="-128"/>
            </a:rPr>
            <a:t>63</a:t>
          </a:r>
          <a:r>
            <a:rPr kumimoji="1" lang="ja-JP" altLang="en-US" sz="1100">
              <a:latin typeface="ＭＳ Ｐゴシック" panose="020B0600070205080204" pitchFamily="50" charset="-128"/>
              <a:ea typeface="ＭＳ Ｐゴシック" panose="020B0600070205080204" pitchFamily="50" charset="-128"/>
            </a:rPr>
            <a:t>％となっており，類似団体内平均値・全国平均・東京都平均と比べて高い水準にあり，老朽化の進捗度合いが比較的高い状況にある。その要因としては，更新時期を迎えた大規模改修等を検討すべき資産が多くあることが挙げられる。今後，適切な維持保全に向け，計画的に更新・維持保全，改修等していく必要があ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71614</xdr:rowOff>
    </xdr:from>
    <xdr:to>
      <xdr:col>23</xdr:col>
      <xdr:colOff>85090</xdr:colOff>
      <xdr:row>32</xdr:row>
      <xdr:rowOff>74436</xdr:rowOff>
    </xdr:to>
    <xdr:cxnSp macro="">
      <xdr:nvCxnSpPr>
        <xdr:cNvPr id="67" name="直線コネクタ 66"/>
        <xdr:cNvCxnSpPr/>
      </xdr:nvCxnSpPr>
      <xdr:spPr>
        <a:xfrm flipV="1">
          <a:off x="4760595" y="5300839"/>
          <a:ext cx="1270" cy="103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78263</xdr:rowOff>
    </xdr:from>
    <xdr:ext cx="405111" cy="259045"/>
    <xdr:sp macro="" textlink="">
      <xdr:nvSpPr>
        <xdr:cNvPr id="68" name="有形固定資産減価償却率最小値テキスト"/>
        <xdr:cNvSpPr txBox="1"/>
      </xdr:nvSpPr>
      <xdr:spPr>
        <a:xfrm>
          <a:off x="4813300" y="633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74436</xdr:rowOff>
    </xdr:from>
    <xdr:to>
      <xdr:col>23</xdr:col>
      <xdr:colOff>174625</xdr:colOff>
      <xdr:row>32</xdr:row>
      <xdr:rowOff>74436</xdr:rowOff>
    </xdr:to>
    <xdr:cxnSp macro="">
      <xdr:nvCxnSpPr>
        <xdr:cNvPr id="69" name="直線コネクタ 68"/>
        <xdr:cNvCxnSpPr/>
      </xdr:nvCxnSpPr>
      <xdr:spPr>
        <a:xfrm>
          <a:off x="4673600" y="633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18291</xdr:rowOff>
    </xdr:from>
    <xdr:ext cx="405111" cy="259045"/>
    <xdr:sp macro="" textlink="">
      <xdr:nvSpPr>
        <xdr:cNvPr id="70" name="有形固定資産減価償却率最大値テキスト"/>
        <xdr:cNvSpPr txBox="1"/>
      </xdr:nvSpPr>
      <xdr:spPr>
        <a:xfrm>
          <a:off x="4813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71614</xdr:rowOff>
    </xdr:from>
    <xdr:to>
      <xdr:col>23</xdr:col>
      <xdr:colOff>174625</xdr:colOff>
      <xdr:row>26</xdr:row>
      <xdr:rowOff>71614</xdr:rowOff>
    </xdr:to>
    <xdr:cxnSp macro="">
      <xdr:nvCxnSpPr>
        <xdr:cNvPr id="71" name="直線コネクタ 70"/>
        <xdr:cNvCxnSpPr/>
      </xdr:nvCxnSpPr>
      <xdr:spPr>
        <a:xfrm>
          <a:off x="4673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36635</xdr:rowOff>
    </xdr:from>
    <xdr:ext cx="405111" cy="259045"/>
    <xdr:sp macro="" textlink="">
      <xdr:nvSpPr>
        <xdr:cNvPr id="72" name="有形固定資産減価償却率平均値テキスト"/>
        <xdr:cNvSpPr txBox="1"/>
      </xdr:nvSpPr>
      <xdr:spPr>
        <a:xfrm>
          <a:off x="4813300" y="5780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58208</xdr:rowOff>
    </xdr:from>
    <xdr:to>
      <xdr:col>23</xdr:col>
      <xdr:colOff>136525</xdr:colOff>
      <xdr:row>29</xdr:row>
      <xdr:rowOff>159808</xdr:rowOff>
    </xdr:to>
    <xdr:sp macro="" textlink="">
      <xdr:nvSpPr>
        <xdr:cNvPr id="73" name="フローチャート: 判断 72"/>
        <xdr:cNvSpPr/>
      </xdr:nvSpPr>
      <xdr:spPr>
        <a:xfrm>
          <a:off x="4711700" y="58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97720</xdr:rowOff>
    </xdr:from>
    <xdr:to>
      <xdr:col>19</xdr:col>
      <xdr:colOff>187325</xdr:colOff>
      <xdr:row>29</xdr:row>
      <xdr:rowOff>27870</xdr:rowOff>
    </xdr:to>
    <xdr:sp macro="" textlink="">
      <xdr:nvSpPr>
        <xdr:cNvPr id="74" name="フローチャート: 判断 73"/>
        <xdr:cNvSpPr/>
      </xdr:nvSpPr>
      <xdr:spPr>
        <a:xfrm>
          <a:off x="4000500" y="566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34220</xdr:rowOff>
    </xdr:from>
    <xdr:to>
      <xdr:col>15</xdr:col>
      <xdr:colOff>187325</xdr:colOff>
      <xdr:row>29</xdr:row>
      <xdr:rowOff>135820</xdr:rowOff>
    </xdr:to>
    <xdr:sp macro="" textlink="">
      <xdr:nvSpPr>
        <xdr:cNvPr id="75" name="フローチャート: 判断 74"/>
        <xdr:cNvSpPr/>
      </xdr:nvSpPr>
      <xdr:spPr>
        <a:xfrm>
          <a:off x="3238500" y="577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35</xdr:row>
      <xdr:rowOff>1058</xdr:rowOff>
    </xdr:from>
    <xdr:to>
      <xdr:col>11</xdr:col>
      <xdr:colOff>187325</xdr:colOff>
      <xdr:row>35</xdr:row>
      <xdr:rowOff>102658</xdr:rowOff>
    </xdr:to>
    <xdr:sp macro="" textlink="">
      <xdr:nvSpPr>
        <xdr:cNvPr id="76" name="フローチャート: 判断 75"/>
        <xdr:cNvSpPr/>
      </xdr:nvSpPr>
      <xdr:spPr>
        <a:xfrm>
          <a:off x="24765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20814</xdr:rowOff>
    </xdr:from>
    <xdr:to>
      <xdr:col>23</xdr:col>
      <xdr:colOff>136525</xdr:colOff>
      <xdr:row>26</xdr:row>
      <xdr:rowOff>122414</xdr:rowOff>
    </xdr:to>
    <xdr:sp macro="" textlink="">
      <xdr:nvSpPr>
        <xdr:cNvPr id="82" name="楕円 81"/>
        <xdr:cNvSpPr/>
      </xdr:nvSpPr>
      <xdr:spPr>
        <a:xfrm>
          <a:off x="4711700" y="525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145291</xdr:rowOff>
    </xdr:from>
    <xdr:ext cx="405111" cy="259045"/>
    <xdr:sp macro="" textlink="">
      <xdr:nvSpPr>
        <xdr:cNvPr id="83" name="有形固定資産減価償却率該当値テキスト"/>
        <xdr:cNvSpPr txBox="1"/>
      </xdr:nvSpPr>
      <xdr:spPr>
        <a:xfrm>
          <a:off x="4813300" y="520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8820</xdr:rowOff>
    </xdr:from>
    <xdr:to>
      <xdr:col>19</xdr:col>
      <xdr:colOff>187325</xdr:colOff>
      <xdr:row>26</xdr:row>
      <xdr:rowOff>110420</xdr:rowOff>
    </xdr:to>
    <xdr:sp macro="" textlink="">
      <xdr:nvSpPr>
        <xdr:cNvPr id="84" name="楕円 83"/>
        <xdr:cNvSpPr/>
      </xdr:nvSpPr>
      <xdr:spPr>
        <a:xfrm>
          <a:off x="4000500" y="523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59620</xdr:rowOff>
    </xdr:from>
    <xdr:to>
      <xdr:col>23</xdr:col>
      <xdr:colOff>85725</xdr:colOff>
      <xdr:row>26</xdr:row>
      <xdr:rowOff>71614</xdr:rowOff>
    </xdr:to>
    <xdr:cxnSp macro="">
      <xdr:nvCxnSpPr>
        <xdr:cNvPr id="85" name="直線コネクタ 84"/>
        <xdr:cNvCxnSpPr/>
      </xdr:nvCxnSpPr>
      <xdr:spPr>
        <a:xfrm>
          <a:off x="4051300" y="5288845"/>
          <a:ext cx="711200" cy="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56797</xdr:rowOff>
    </xdr:from>
    <xdr:to>
      <xdr:col>15</xdr:col>
      <xdr:colOff>187325</xdr:colOff>
      <xdr:row>26</xdr:row>
      <xdr:rowOff>158397</xdr:rowOff>
    </xdr:to>
    <xdr:sp macro="" textlink="">
      <xdr:nvSpPr>
        <xdr:cNvPr id="86" name="楕円 85"/>
        <xdr:cNvSpPr/>
      </xdr:nvSpPr>
      <xdr:spPr>
        <a:xfrm>
          <a:off x="3238500" y="528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59620</xdr:rowOff>
    </xdr:from>
    <xdr:to>
      <xdr:col>19</xdr:col>
      <xdr:colOff>136525</xdr:colOff>
      <xdr:row>26</xdr:row>
      <xdr:rowOff>107597</xdr:rowOff>
    </xdr:to>
    <xdr:cxnSp macro="">
      <xdr:nvCxnSpPr>
        <xdr:cNvPr id="87" name="直線コネクタ 86"/>
        <xdr:cNvCxnSpPr/>
      </xdr:nvCxnSpPr>
      <xdr:spPr>
        <a:xfrm flipV="1">
          <a:off x="3289300" y="5288845"/>
          <a:ext cx="762000" cy="4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18997</xdr:rowOff>
    </xdr:from>
    <xdr:ext cx="405111" cy="259045"/>
    <xdr:sp macro="" textlink="">
      <xdr:nvSpPr>
        <xdr:cNvPr id="88" name="n_1aveValue有形固定資産減価償却率"/>
        <xdr:cNvSpPr txBox="1"/>
      </xdr:nvSpPr>
      <xdr:spPr>
        <a:xfrm>
          <a:off x="3836044" y="576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126947</xdr:rowOff>
    </xdr:from>
    <xdr:ext cx="405111" cy="259045"/>
    <xdr:sp macro="" textlink="">
      <xdr:nvSpPr>
        <xdr:cNvPr id="89" name="n_2aveValue有形固定資産減価償却率"/>
        <xdr:cNvSpPr txBox="1"/>
      </xdr:nvSpPr>
      <xdr:spPr>
        <a:xfrm>
          <a:off x="3086744" y="587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119185</xdr:rowOff>
    </xdr:from>
    <xdr:ext cx="405111" cy="259045"/>
    <xdr:sp macro="" textlink="">
      <xdr:nvSpPr>
        <xdr:cNvPr id="90" name="n_3aveValue有形固定資産減価償却率"/>
        <xdr:cNvSpPr txBox="1"/>
      </xdr:nvSpPr>
      <xdr:spPr>
        <a:xfrm>
          <a:off x="2324744" y="6548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126947</xdr:rowOff>
    </xdr:from>
    <xdr:ext cx="405111" cy="259045"/>
    <xdr:sp macro="" textlink="">
      <xdr:nvSpPr>
        <xdr:cNvPr id="91" name="n_1mainValue有形固定資産減価償却率"/>
        <xdr:cNvSpPr txBox="1"/>
      </xdr:nvSpPr>
      <xdr:spPr>
        <a:xfrm>
          <a:off x="3836044" y="50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3474</xdr:rowOff>
    </xdr:from>
    <xdr:ext cx="405111" cy="259045"/>
    <xdr:sp macro="" textlink="">
      <xdr:nvSpPr>
        <xdr:cNvPr id="92" name="n_2mainValue有形固定資産減価償却率"/>
        <xdr:cNvSpPr txBox="1"/>
      </xdr:nvSpPr>
      <xdr:spPr>
        <a:xfrm>
          <a:off x="3086744" y="506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調布市の債務償還比率は，全国平均・類似団体の平均を大きく下回っており，償還充当限度額に対する実質債務の比率は低い水準にある。引き続き，新規に発行する地方債について，市債バランス及び世代間負担の公平性に留意した借入れに努め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58071</xdr:rowOff>
    </xdr:from>
    <xdr:to>
      <xdr:col>76</xdr:col>
      <xdr:colOff>21589</xdr:colOff>
      <xdr:row>34</xdr:row>
      <xdr:rowOff>145764</xdr:rowOff>
    </xdr:to>
    <xdr:cxnSp macro="">
      <xdr:nvCxnSpPr>
        <xdr:cNvPr id="122" name="直線コネクタ 121"/>
        <xdr:cNvCxnSpPr/>
      </xdr:nvCxnSpPr>
      <xdr:spPr>
        <a:xfrm flipV="1">
          <a:off x="14793595" y="5458746"/>
          <a:ext cx="1269" cy="12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149591</xdr:rowOff>
    </xdr:from>
    <xdr:ext cx="469744" cy="259045"/>
    <xdr:sp macro="" textlink="">
      <xdr:nvSpPr>
        <xdr:cNvPr id="123" name="債務償還比率最小値テキスト"/>
        <xdr:cNvSpPr txBox="1"/>
      </xdr:nvSpPr>
      <xdr:spPr>
        <a:xfrm>
          <a:off x="14846300" y="675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145764</xdr:rowOff>
    </xdr:from>
    <xdr:to>
      <xdr:col>76</xdr:col>
      <xdr:colOff>111125</xdr:colOff>
      <xdr:row>34</xdr:row>
      <xdr:rowOff>145764</xdr:rowOff>
    </xdr:to>
    <xdr:cxnSp macro="">
      <xdr:nvCxnSpPr>
        <xdr:cNvPr id="124" name="直線コネクタ 123"/>
        <xdr:cNvCxnSpPr/>
      </xdr:nvCxnSpPr>
      <xdr:spPr>
        <a:xfrm>
          <a:off x="14706600" y="674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4748</xdr:rowOff>
    </xdr:from>
    <xdr:ext cx="469744" cy="259045"/>
    <xdr:sp macro="" textlink="">
      <xdr:nvSpPr>
        <xdr:cNvPr id="125" name="債務償還比率最大値テキスト"/>
        <xdr:cNvSpPr txBox="1"/>
      </xdr:nvSpPr>
      <xdr:spPr>
        <a:xfrm>
          <a:off x="14846300" y="523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58071</xdr:rowOff>
    </xdr:from>
    <xdr:to>
      <xdr:col>76</xdr:col>
      <xdr:colOff>111125</xdr:colOff>
      <xdr:row>27</xdr:row>
      <xdr:rowOff>58071</xdr:rowOff>
    </xdr:to>
    <xdr:cxnSp macro="">
      <xdr:nvCxnSpPr>
        <xdr:cNvPr id="126" name="直線コネクタ 125"/>
        <xdr:cNvCxnSpPr/>
      </xdr:nvCxnSpPr>
      <xdr:spPr>
        <a:xfrm>
          <a:off x="14706600" y="54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6981</xdr:rowOff>
    </xdr:from>
    <xdr:ext cx="469744" cy="259045"/>
    <xdr:sp macro="" textlink="">
      <xdr:nvSpPr>
        <xdr:cNvPr id="127" name="債務償還比率平均値テキスト"/>
        <xdr:cNvSpPr txBox="1"/>
      </xdr:nvSpPr>
      <xdr:spPr>
        <a:xfrm>
          <a:off x="14846300" y="5922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155554</xdr:rowOff>
    </xdr:from>
    <xdr:to>
      <xdr:col>76</xdr:col>
      <xdr:colOff>73025</xdr:colOff>
      <xdr:row>31</xdr:row>
      <xdr:rowOff>85704</xdr:rowOff>
    </xdr:to>
    <xdr:sp macro="" textlink="">
      <xdr:nvSpPr>
        <xdr:cNvPr id="128" name="フローチャート: 判断 127"/>
        <xdr:cNvSpPr/>
      </xdr:nvSpPr>
      <xdr:spPr>
        <a:xfrm>
          <a:off x="147447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27464</xdr:rowOff>
    </xdr:from>
    <xdr:to>
      <xdr:col>72</xdr:col>
      <xdr:colOff>123825</xdr:colOff>
      <xdr:row>31</xdr:row>
      <xdr:rowOff>129064</xdr:rowOff>
    </xdr:to>
    <xdr:sp macro="" textlink="">
      <xdr:nvSpPr>
        <xdr:cNvPr id="129" name="フローチャート: 判断 128"/>
        <xdr:cNvSpPr/>
      </xdr:nvSpPr>
      <xdr:spPr>
        <a:xfrm>
          <a:off x="14033500" y="611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24247</xdr:rowOff>
    </xdr:from>
    <xdr:to>
      <xdr:col>76</xdr:col>
      <xdr:colOff>73025</xdr:colOff>
      <xdr:row>33</xdr:row>
      <xdr:rowOff>125847</xdr:rowOff>
    </xdr:to>
    <xdr:sp macro="" textlink="">
      <xdr:nvSpPr>
        <xdr:cNvPr id="135" name="楕円 134"/>
        <xdr:cNvSpPr/>
      </xdr:nvSpPr>
      <xdr:spPr>
        <a:xfrm>
          <a:off x="14744700" y="64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2674</xdr:rowOff>
    </xdr:from>
    <xdr:ext cx="469744" cy="259045"/>
    <xdr:sp macro="" textlink="">
      <xdr:nvSpPr>
        <xdr:cNvPr id="136" name="債務償還比率該当値テキスト"/>
        <xdr:cNvSpPr txBox="1"/>
      </xdr:nvSpPr>
      <xdr:spPr>
        <a:xfrm>
          <a:off x="14846300" y="643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56462</xdr:rowOff>
    </xdr:from>
    <xdr:to>
      <xdr:col>72</xdr:col>
      <xdr:colOff>123825</xdr:colOff>
      <xdr:row>34</xdr:row>
      <xdr:rowOff>158062</xdr:rowOff>
    </xdr:to>
    <xdr:sp macro="" textlink="">
      <xdr:nvSpPr>
        <xdr:cNvPr id="137" name="楕円 136"/>
        <xdr:cNvSpPr/>
      </xdr:nvSpPr>
      <xdr:spPr>
        <a:xfrm>
          <a:off x="14033500" y="665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75047</xdr:rowOff>
    </xdr:from>
    <xdr:to>
      <xdr:col>76</xdr:col>
      <xdr:colOff>22225</xdr:colOff>
      <xdr:row>34</xdr:row>
      <xdr:rowOff>107262</xdr:rowOff>
    </xdr:to>
    <xdr:cxnSp macro="">
      <xdr:nvCxnSpPr>
        <xdr:cNvPr id="138" name="直線コネクタ 137"/>
        <xdr:cNvCxnSpPr/>
      </xdr:nvCxnSpPr>
      <xdr:spPr>
        <a:xfrm flipV="1">
          <a:off x="14084300" y="6504422"/>
          <a:ext cx="711200" cy="20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145591</xdr:rowOff>
    </xdr:from>
    <xdr:ext cx="469744" cy="259045"/>
    <xdr:sp macro="" textlink="">
      <xdr:nvSpPr>
        <xdr:cNvPr id="139" name="n_1aveValue債務償還比率"/>
        <xdr:cNvSpPr txBox="1"/>
      </xdr:nvSpPr>
      <xdr:spPr>
        <a:xfrm>
          <a:off x="13836727" y="588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149189</xdr:rowOff>
    </xdr:from>
    <xdr:ext cx="469744" cy="259045"/>
    <xdr:sp macro="" textlink="">
      <xdr:nvSpPr>
        <xdr:cNvPr id="140" name="n_1mainValue債務償還比率"/>
        <xdr:cNvSpPr txBox="1"/>
      </xdr:nvSpPr>
      <xdr:spPr>
        <a:xfrm>
          <a:off x="13836727" y="675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235,169
230,540
21.58
95,256,222
90,650,376
3,484,074
47,043,131
40,580,660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87630</xdr:rowOff>
    </xdr:from>
    <xdr:to>
      <xdr:col>24</xdr:col>
      <xdr:colOff>62865</xdr:colOff>
      <xdr:row>41</xdr:row>
      <xdr:rowOff>163830</xdr:rowOff>
    </xdr:to>
    <xdr:cxnSp macro="">
      <xdr:nvCxnSpPr>
        <xdr:cNvPr id="56" name="直線コネクタ 55"/>
        <xdr:cNvCxnSpPr/>
      </xdr:nvCxnSpPr>
      <xdr:spPr>
        <a:xfrm flipV="1">
          <a:off x="4634865" y="591693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167657</xdr:rowOff>
    </xdr:from>
    <xdr:ext cx="405111" cy="259045"/>
    <xdr:sp macro="" textlink="">
      <xdr:nvSpPr>
        <xdr:cNvPr id="57" name="【道路】&#10;有形固定資産減価償却率最小値テキスト"/>
        <xdr:cNvSpPr txBox="1"/>
      </xdr:nvSpPr>
      <xdr:spPr>
        <a:xfrm>
          <a:off x="4673600"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163830</xdr:rowOff>
    </xdr:from>
    <xdr:to>
      <xdr:col>24</xdr:col>
      <xdr:colOff>152400</xdr:colOff>
      <xdr:row>41</xdr:row>
      <xdr:rowOff>163830</xdr:rowOff>
    </xdr:to>
    <xdr:cxnSp macro="">
      <xdr:nvCxnSpPr>
        <xdr:cNvPr id="58" name="直線コネクタ 57"/>
        <xdr:cNvCxnSpPr/>
      </xdr:nvCxnSpPr>
      <xdr:spPr>
        <a:xfrm>
          <a:off x="4546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34307</xdr:rowOff>
    </xdr:from>
    <xdr:ext cx="405111" cy="259045"/>
    <xdr:sp macro="" textlink="">
      <xdr:nvSpPr>
        <xdr:cNvPr id="59" name="【道路】&#10;有形固定資産減価償却率最大値テキスト"/>
        <xdr:cNvSpPr txBox="1"/>
      </xdr:nvSpPr>
      <xdr:spPr>
        <a:xfrm>
          <a:off x="4673600"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87630</xdr:rowOff>
    </xdr:from>
    <xdr:to>
      <xdr:col>24</xdr:col>
      <xdr:colOff>152400</xdr:colOff>
      <xdr:row>34</xdr:row>
      <xdr:rowOff>87630</xdr:rowOff>
    </xdr:to>
    <xdr:cxnSp macro="">
      <xdr:nvCxnSpPr>
        <xdr:cNvPr id="60" name="直線コネクタ 59"/>
        <xdr:cNvCxnSpPr/>
      </xdr:nvCxnSpPr>
      <xdr:spPr>
        <a:xfrm>
          <a:off x="4546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121937</xdr:rowOff>
    </xdr:from>
    <xdr:ext cx="405111" cy="259045"/>
    <xdr:sp macro="" textlink="">
      <xdr:nvSpPr>
        <xdr:cNvPr id="61" name="【道路】&#10;有形固定資産減価償却率平均値テキスト"/>
        <xdr:cNvSpPr txBox="1"/>
      </xdr:nvSpPr>
      <xdr:spPr>
        <a:xfrm>
          <a:off x="4673600" y="6808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143510</xdr:rowOff>
    </xdr:from>
    <xdr:to>
      <xdr:col>24</xdr:col>
      <xdr:colOff>114300</xdr:colOff>
      <xdr:row>40</xdr:row>
      <xdr:rowOff>73660</xdr:rowOff>
    </xdr:to>
    <xdr:sp macro="" textlink="">
      <xdr:nvSpPr>
        <xdr:cNvPr id="62" name="フローチャート: 判断 61"/>
        <xdr:cNvSpPr/>
      </xdr:nvSpPr>
      <xdr:spPr>
        <a:xfrm>
          <a:off x="4584700" y="68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135890</xdr:rowOff>
    </xdr:from>
    <xdr:to>
      <xdr:col>20</xdr:col>
      <xdr:colOff>38100</xdr:colOff>
      <xdr:row>40</xdr:row>
      <xdr:rowOff>66040</xdr:rowOff>
    </xdr:to>
    <xdr:sp macro="" textlink="">
      <xdr:nvSpPr>
        <xdr:cNvPr id="63" name="フローチャート: 判断 62"/>
        <xdr:cNvSpPr/>
      </xdr:nvSpPr>
      <xdr:spPr>
        <a:xfrm>
          <a:off x="3746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21590</xdr:rowOff>
    </xdr:from>
    <xdr:to>
      <xdr:col>15</xdr:col>
      <xdr:colOff>101600</xdr:colOff>
      <xdr:row>40</xdr:row>
      <xdr:rowOff>123190</xdr:rowOff>
    </xdr:to>
    <xdr:sp macro="" textlink="">
      <xdr:nvSpPr>
        <xdr:cNvPr id="64" name="フローチャート: 判断 63"/>
        <xdr:cNvSpPr/>
      </xdr:nvSpPr>
      <xdr:spPr>
        <a:xfrm>
          <a:off x="2857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170180</xdr:rowOff>
    </xdr:from>
    <xdr:to>
      <xdr:col>10</xdr:col>
      <xdr:colOff>165100</xdr:colOff>
      <xdr:row>42</xdr:row>
      <xdr:rowOff>100330</xdr:rowOff>
    </xdr:to>
    <xdr:sp macro="" textlink="">
      <xdr:nvSpPr>
        <xdr:cNvPr id="65" name="フローチャート: 判断 64"/>
        <xdr:cNvSpPr/>
      </xdr:nvSpPr>
      <xdr:spPr>
        <a:xfrm>
          <a:off x="19685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71" name="楕円 70"/>
        <xdr:cNvSpPr/>
      </xdr:nvSpPr>
      <xdr:spPr>
        <a:xfrm>
          <a:off x="4584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90187</xdr:rowOff>
    </xdr:from>
    <xdr:ext cx="405111" cy="259045"/>
    <xdr:sp macro="" textlink="">
      <xdr:nvSpPr>
        <xdr:cNvPr id="72" name="【道路】&#10;有形固定資産減価償却率該当値テキスト"/>
        <xdr:cNvSpPr txBox="1"/>
      </xdr:nvSpPr>
      <xdr:spPr>
        <a:xfrm>
          <a:off x="46736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3" name="楕円 72"/>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118110</xdr:rowOff>
    </xdr:from>
    <xdr:to>
      <xdr:col>24</xdr:col>
      <xdr:colOff>63500</xdr:colOff>
      <xdr:row>37</xdr:row>
      <xdr:rowOff>163830</xdr:rowOff>
    </xdr:to>
    <xdr:cxnSp macro="">
      <xdr:nvCxnSpPr>
        <xdr:cNvPr id="74" name="直線コネクタ 73"/>
        <xdr:cNvCxnSpPr/>
      </xdr:nvCxnSpPr>
      <xdr:spPr>
        <a:xfrm flipV="1">
          <a:off x="3797300" y="6461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132080</xdr:rowOff>
    </xdr:from>
    <xdr:to>
      <xdr:col>15</xdr:col>
      <xdr:colOff>101600</xdr:colOff>
      <xdr:row>38</xdr:row>
      <xdr:rowOff>62230</xdr:rowOff>
    </xdr:to>
    <xdr:sp macro="" textlink="">
      <xdr:nvSpPr>
        <xdr:cNvPr id="75" name="楕円 74"/>
        <xdr:cNvSpPr/>
      </xdr:nvSpPr>
      <xdr:spPr>
        <a:xfrm>
          <a:off x="2857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38</xdr:row>
      <xdr:rowOff>11430</xdr:rowOff>
    </xdr:to>
    <xdr:cxnSp macro="">
      <xdr:nvCxnSpPr>
        <xdr:cNvPr id="76" name="直線コネクタ 75"/>
        <xdr:cNvCxnSpPr/>
      </xdr:nvCxnSpPr>
      <xdr:spPr>
        <a:xfrm flipV="1">
          <a:off x="2908300" y="6507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57167</xdr:rowOff>
    </xdr:from>
    <xdr:ext cx="405111" cy="259045"/>
    <xdr:sp macro="" textlink="">
      <xdr:nvSpPr>
        <xdr:cNvPr id="77" name="n_1aveValue【道路】&#10;有形固定資産減価償却率"/>
        <xdr:cNvSpPr txBox="1"/>
      </xdr:nvSpPr>
      <xdr:spPr>
        <a:xfrm>
          <a:off x="35820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114317</xdr:rowOff>
    </xdr:from>
    <xdr:ext cx="405111" cy="259045"/>
    <xdr:sp macro="" textlink="">
      <xdr:nvSpPr>
        <xdr:cNvPr id="78" name="n_2aveValue【道路】&#10;有形固定資産減価償却率"/>
        <xdr:cNvSpPr txBox="1"/>
      </xdr:nvSpPr>
      <xdr:spPr>
        <a:xfrm>
          <a:off x="2705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116857</xdr:rowOff>
    </xdr:from>
    <xdr:ext cx="405111" cy="259045"/>
    <xdr:sp macro="" textlink="">
      <xdr:nvSpPr>
        <xdr:cNvPr id="79" name="n_3aveValue【道路】&#10;有形固定資産減価償却率"/>
        <xdr:cNvSpPr txBox="1"/>
      </xdr:nvSpPr>
      <xdr:spPr>
        <a:xfrm>
          <a:off x="1816744" y="697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59707</xdr:rowOff>
    </xdr:from>
    <xdr:ext cx="405111" cy="259045"/>
    <xdr:sp macro="" textlink="">
      <xdr:nvSpPr>
        <xdr:cNvPr id="80" name="n_1main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81" name="n_2main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3" name="テキスト ボックス 9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7" name="テキスト ボックス 96"/>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78257</xdr:rowOff>
    </xdr:from>
    <xdr:to>
      <xdr:col>54</xdr:col>
      <xdr:colOff>189865</xdr:colOff>
      <xdr:row>40</xdr:row>
      <xdr:rowOff>109862</xdr:rowOff>
    </xdr:to>
    <xdr:cxnSp macro="">
      <xdr:nvCxnSpPr>
        <xdr:cNvPr id="101" name="直線コネクタ 100"/>
        <xdr:cNvCxnSpPr/>
      </xdr:nvCxnSpPr>
      <xdr:spPr>
        <a:xfrm flipV="1">
          <a:off x="10476865" y="5736107"/>
          <a:ext cx="0" cy="123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113689</xdr:rowOff>
    </xdr:from>
    <xdr:ext cx="469744" cy="259045"/>
    <xdr:sp macro="" textlink="">
      <xdr:nvSpPr>
        <xdr:cNvPr id="102" name="【道路】&#10;一人当たり延長最小値テキスト"/>
        <xdr:cNvSpPr txBox="1"/>
      </xdr:nvSpPr>
      <xdr:spPr>
        <a:xfrm>
          <a:off x="10515600" y="697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109862</xdr:rowOff>
    </xdr:from>
    <xdr:to>
      <xdr:col>55</xdr:col>
      <xdr:colOff>88900</xdr:colOff>
      <xdr:row>40</xdr:row>
      <xdr:rowOff>109862</xdr:rowOff>
    </xdr:to>
    <xdr:cxnSp macro="">
      <xdr:nvCxnSpPr>
        <xdr:cNvPr id="103" name="直線コネクタ 102"/>
        <xdr:cNvCxnSpPr/>
      </xdr:nvCxnSpPr>
      <xdr:spPr>
        <a:xfrm>
          <a:off x="10388600" y="696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24934</xdr:rowOff>
    </xdr:from>
    <xdr:ext cx="534377" cy="259045"/>
    <xdr:sp macro="" textlink="">
      <xdr:nvSpPr>
        <xdr:cNvPr id="104" name="【道路】&#10;一人当たり延長最大値テキスト"/>
        <xdr:cNvSpPr txBox="1"/>
      </xdr:nvSpPr>
      <xdr:spPr>
        <a:xfrm>
          <a:off x="10515600" y="55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78257</xdr:rowOff>
    </xdr:from>
    <xdr:to>
      <xdr:col>55</xdr:col>
      <xdr:colOff>88900</xdr:colOff>
      <xdr:row>33</xdr:row>
      <xdr:rowOff>78257</xdr:rowOff>
    </xdr:to>
    <xdr:cxnSp macro="">
      <xdr:nvCxnSpPr>
        <xdr:cNvPr id="105" name="直線コネクタ 104"/>
        <xdr:cNvCxnSpPr/>
      </xdr:nvCxnSpPr>
      <xdr:spPr>
        <a:xfrm>
          <a:off x="10388600" y="5736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49706</xdr:rowOff>
    </xdr:from>
    <xdr:ext cx="469744" cy="259045"/>
    <xdr:sp macro="" textlink="">
      <xdr:nvSpPr>
        <xdr:cNvPr id="106" name="【道路】&#10;一人当たり延長平均値テキスト"/>
        <xdr:cNvSpPr txBox="1"/>
      </xdr:nvSpPr>
      <xdr:spPr>
        <a:xfrm>
          <a:off x="10515600" y="6393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26829</xdr:rowOff>
    </xdr:from>
    <xdr:to>
      <xdr:col>55</xdr:col>
      <xdr:colOff>50800</xdr:colOff>
      <xdr:row>38</xdr:row>
      <xdr:rowOff>128429</xdr:rowOff>
    </xdr:to>
    <xdr:sp macro="" textlink="">
      <xdr:nvSpPr>
        <xdr:cNvPr id="107" name="フローチャート: 判断 106"/>
        <xdr:cNvSpPr/>
      </xdr:nvSpPr>
      <xdr:spPr>
        <a:xfrm>
          <a:off x="10426700" y="654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22428</xdr:rowOff>
    </xdr:from>
    <xdr:to>
      <xdr:col>50</xdr:col>
      <xdr:colOff>165100</xdr:colOff>
      <xdr:row>38</xdr:row>
      <xdr:rowOff>124028</xdr:rowOff>
    </xdr:to>
    <xdr:sp macro="" textlink="">
      <xdr:nvSpPr>
        <xdr:cNvPr id="108" name="フローチャート: 判断 107"/>
        <xdr:cNvSpPr/>
      </xdr:nvSpPr>
      <xdr:spPr>
        <a:xfrm>
          <a:off x="9588500" y="65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20657</xdr:rowOff>
    </xdr:from>
    <xdr:to>
      <xdr:col>46</xdr:col>
      <xdr:colOff>38100</xdr:colOff>
      <xdr:row>38</xdr:row>
      <xdr:rowOff>122257</xdr:rowOff>
    </xdr:to>
    <xdr:sp macro="" textlink="">
      <xdr:nvSpPr>
        <xdr:cNvPr id="109" name="フローチャート: 判断 108"/>
        <xdr:cNvSpPr/>
      </xdr:nvSpPr>
      <xdr:spPr>
        <a:xfrm>
          <a:off x="8699500" y="653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10999</xdr:rowOff>
    </xdr:from>
    <xdr:to>
      <xdr:col>41</xdr:col>
      <xdr:colOff>101600</xdr:colOff>
      <xdr:row>38</xdr:row>
      <xdr:rowOff>112599</xdr:rowOff>
    </xdr:to>
    <xdr:sp macro="" textlink="">
      <xdr:nvSpPr>
        <xdr:cNvPr id="110" name="フローチャート: 判断 109"/>
        <xdr:cNvSpPr/>
      </xdr:nvSpPr>
      <xdr:spPr>
        <a:xfrm>
          <a:off x="7810500" y="652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40945</xdr:rowOff>
    </xdr:from>
    <xdr:to>
      <xdr:col>55</xdr:col>
      <xdr:colOff>50800</xdr:colOff>
      <xdr:row>40</xdr:row>
      <xdr:rowOff>142545</xdr:rowOff>
    </xdr:to>
    <xdr:sp macro="" textlink="">
      <xdr:nvSpPr>
        <xdr:cNvPr id="116" name="楕円 115"/>
        <xdr:cNvSpPr/>
      </xdr:nvSpPr>
      <xdr:spPr>
        <a:xfrm>
          <a:off x="10426700" y="68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127322</xdr:rowOff>
    </xdr:from>
    <xdr:ext cx="469744" cy="259045"/>
    <xdr:sp macro="" textlink="">
      <xdr:nvSpPr>
        <xdr:cNvPr id="117" name="【道路】&#10;一人当たり延長該当値テキスト"/>
        <xdr:cNvSpPr txBox="1"/>
      </xdr:nvSpPr>
      <xdr:spPr>
        <a:xfrm>
          <a:off x="10515600" y="681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39630</xdr:rowOff>
    </xdr:from>
    <xdr:to>
      <xdr:col>50</xdr:col>
      <xdr:colOff>165100</xdr:colOff>
      <xdr:row>40</xdr:row>
      <xdr:rowOff>141230</xdr:rowOff>
    </xdr:to>
    <xdr:sp macro="" textlink="">
      <xdr:nvSpPr>
        <xdr:cNvPr id="118" name="楕円 117"/>
        <xdr:cNvSpPr/>
      </xdr:nvSpPr>
      <xdr:spPr>
        <a:xfrm>
          <a:off x="9588500" y="68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90430</xdr:rowOff>
    </xdr:from>
    <xdr:to>
      <xdr:col>55</xdr:col>
      <xdr:colOff>0</xdr:colOff>
      <xdr:row>40</xdr:row>
      <xdr:rowOff>91745</xdr:rowOff>
    </xdr:to>
    <xdr:cxnSp macro="">
      <xdr:nvCxnSpPr>
        <xdr:cNvPr id="119" name="直線コネクタ 118"/>
        <xdr:cNvCxnSpPr/>
      </xdr:nvCxnSpPr>
      <xdr:spPr>
        <a:xfrm>
          <a:off x="9639300" y="6948430"/>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29172</xdr:rowOff>
    </xdr:from>
    <xdr:to>
      <xdr:col>46</xdr:col>
      <xdr:colOff>38100</xdr:colOff>
      <xdr:row>40</xdr:row>
      <xdr:rowOff>130772</xdr:rowOff>
    </xdr:to>
    <xdr:sp macro="" textlink="">
      <xdr:nvSpPr>
        <xdr:cNvPr id="120" name="楕円 119"/>
        <xdr:cNvSpPr/>
      </xdr:nvSpPr>
      <xdr:spPr>
        <a:xfrm>
          <a:off x="8699500" y="68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79972</xdr:rowOff>
    </xdr:from>
    <xdr:to>
      <xdr:col>50</xdr:col>
      <xdr:colOff>114300</xdr:colOff>
      <xdr:row>40</xdr:row>
      <xdr:rowOff>90430</xdr:rowOff>
    </xdr:to>
    <xdr:cxnSp macro="">
      <xdr:nvCxnSpPr>
        <xdr:cNvPr id="121" name="直線コネクタ 120"/>
        <xdr:cNvCxnSpPr/>
      </xdr:nvCxnSpPr>
      <xdr:spPr>
        <a:xfrm>
          <a:off x="8750300" y="6937972"/>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140555</xdr:rowOff>
    </xdr:from>
    <xdr:ext cx="469744" cy="259045"/>
    <xdr:sp macro="" textlink="">
      <xdr:nvSpPr>
        <xdr:cNvPr id="122" name="n_1aveValue【道路】&#10;一人当たり延長"/>
        <xdr:cNvSpPr txBox="1"/>
      </xdr:nvSpPr>
      <xdr:spPr>
        <a:xfrm>
          <a:off x="9391727" y="631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138783</xdr:rowOff>
    </xdr:from>
    <xdr:ext cx="469744" cy="259045"/>
    <xdr:sp macro="" textlink="">
      <xdr:nvSpPr>
        <xdr:cNvPr id="123" name="n_2aveValue【道路】&#10;一人当たり延長"/>
        <xdr:cNvSpPr txBox="1"/>
      </xdr:nvSpPr>
      <xdr:spPr>
        <a:xfrm>
          <a:off x="8515427" y="631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129125</xdr:rowOff>
    </xdr:from>
    <xdr:ext cx="469744" cy="259045"/>
    <xdr:sp macro="" textlink="">
      <xdr:nvSpPr>
        <xdr:cNvPr id="124" name="n_3aveValue【道路】&#10;一人当たり延長"/>
        <xdr:cNvSpPr txBox="1"/>
      </xdr:nvSpPr>
      <xdr:spPr>
        <a:xfrm>
          <a:off x="7626427" y="630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132357</xdr:rowOff>
    </xdr:from>
    <xdr:ext cx="469744" cy="259045"/>
    <xdr:sp macro="" textlink="">
      <xdr:nvSpPr>
        <xdr:cNvPr id="125" name="n_1mainValue【道路】&#10;一人当たり延長"/>
        <xdr:cNvSpPr txBox="1"/>
      </xdr:nvSpPr>
      <xdr:spPr>
        <a:xfrm>
          <a:off x="9391727" y="699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121899</xdr:rowOff>
    </xdr:from>
    <xdr:ext cx="469744" cy="259045"/>
    <xdr:sp macro="" textlink="">
      <xdr:nvSpPr>
        <xdr:cNvPr id="126" name="n_2mainValue【道路】&#10;一人当たり延長"/>
        <xdr:cNvSpPr txBox="1"/>
      </xdr:nvSpPr>
      <xdr:spPr>
        <a:xfrm>
          <a:off x="8515427" y="697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9" name="テキスト ボックス 13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9" name="テキスト ボックス 14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10885</xdr:rowOff>
    </xdr:from>
    <xdr:to>
      <xdr:col>24</xdr:col>
      <xdr:colOff>62865</xdr:colOff>
      <xdr:row>63</xdr:row>
      <xdr:rowOff>149678</xdr:rowOff>
    </xdr:to>
    <xdr:cxnSp macro="">
      <xdr:nvCxnSpPr>
        <xdr:cNvPr id="153" name="直線コネクタ 152"/>
        <xdr:cNvCxnSpPr/>
      </xdr:nvCxnSpPr>
      <xdr:spPr>
        <a:xfrm flipV="1">
          <a:off x="4634865" y="9612085"/>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153505</xdr:rowOff>
    </xdr:from>
    <xdr:ext cx="405111" cy="259045"/>
    <xdr:sp macro="" textlink="">
      <xdr:nvSpPr>
        <xdr:cNvPr id="154" name="【橋りょう・トンネル】&#10;有形固定資産減価償却率最小値テキスト"/>
        <xdr:cNvSpPr txBox="1"/>
      </xdr:nvSpPr>
      <xdr:spPr>
        <a:xfrm>
          <a:off x="4673600" y="1095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149678</xdr:rowOff>
    </xdr:from>
    <xdr:to>
      <xdr:col>24</xdr:col>
      <xdr:colOff>152400</xdr:colOff>
      <xdr:row>63</xdr:row>
      <xdr:rowOff>149678</xdr:rowOff>
    </xdr:to>
    <xdr:cxnSp macro="">
      <xdr:nvCxnSpPr>
        <xdr:cNvPr id="155" name="直線コネクタ 154"/>
        <xdr:cNvCxnSpPr/>
      </xdr:nvCxnSpPr>
      <xdr:spPr>
        <a:xfrm>
          <a:off x="4546600" y="1095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129012</xdr:rowOff>
    </xdr:from>
    <xdr:ext cx="405111" cy="259045"/>
    <xdr:sp macro="" textlink="">
      <xdr:nvSpPr>
        <xdr:cNvPr id="156" name="【橋りょう・トンネル】&#10;有形固定資産減価償却率最大値テキスト"/>
        <xdr:cNvSpPr txBox="1"/>
      </xdr:nvSpPr>
      <xdr:spPr>
        <a:xfrm>
          <a:off x="4673600" y="9387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10885</xdr:rowOff>
    </xdr:from>
    <xdr:to>
      <xdr:col>24</xdr:col>
      <xdr:colOff>152400</xdr:colOff>
      <xdr:row>56</xdr:row>
      <xdr:rowOff>10885</xdr:rowOff>
    </xdr:to>
    <xdr:cxnSp macro="">
      <xdr:nvCxnSpPr>
        <xdr:cNvPr id="157" name="直線コネクタ 156"/>
        <xdr:cNvCxnSpPr/>
      </xdr:nvCxnSpPr>
      <xdr:spPr>
        <a:xfrm>
          <a:off x="4546600" y="961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84563</xdr:rowOff>
    </xdr:from>
    <xdr:ext cx="405111" cy="259045"/>
    <xdr:sp macro="" textlink="">
      <xdr:nvSpPr>
        <xdr:cNvPr id="158" name="【橋りょう・トンネル】&#10;有形固定資産減価償却率平均値テキスト"/>
        <xdr:cNvSpPr txBox="1"/>
      </xdr:nvSpPr>
      <xdr:spPr>
        <a:xfrm>
          <a:off x="4673600" y="9514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47172</xdr:rowOff>
    </xdr:from>
    <xdr:to>
      <xdr:col>24</xdr:col>
      <xdr:colOff>114300</xdr:colOff>
      <xdr:row>56</xdr:row>
      <xdr:rowOff>148772</xdr:rowOff>
    </xdr:to>
    <xdr:sp macro="" textlink="">
      <xdr:nvSpPr>
        <xdr:cNvPr id="159" name="フローチャート: 判断 158"/>
        <xdr:cNvSpPr/>
      </xdr:nvSpPr>
      <xdr:spPr>
        <a:xfrm>
          <a:off x="4584700" y="96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77107</xdr:rowOff>
    </xdr:from>
    <xdr:to>
      <xdr:col>20</xdr:col>
      <xdr:colOff>38100</xdr:colOff>
      <xdr:row>60</xdr:row>
      <xdr:rowOff>7257</xdr:rowOff>
    </xdr:to>
    <xdr:sp macro="" textlink="">
      <xdr:nvSpPr>
        <xdr:cNvPr id="160" name="フローチャート: 判断 159"/>
        <xdr:cNvSpPr/>
      </xdr:nvSpPr>
      <xdr:spPr>
        <a:xfrm>
          <a:off x="37465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68943</xdr:rowOff>
    </xdr:from>
    <xdr:to>
      <xdr:col>15</xdr:col>
      <xdr:colOff>101600</xdr:colOff>
      <xdr:row>60</xdr:row>
      <xdr:rowOff>170543</xdr:rowOff>
    </xdr:to>
    <xdr:sp macro="" textlink="">
      <xdr:nvSpPr>
        <xdr:cNvPr id="161" name="フローチャート: 判断 160"/>
        <xdr:cNvSpPr/>
      </xdr:nvSpPr>
      <xdr:spPr>
        <a:xfrm>
          <a:off x="2857500" y="1035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64</xdr:row>
      <xdr:rowOff>123372</xdr:rowOff>
    </xdr:from>
    <xdr:to>
      <xdr:col>10</xdr:col>
      <xdr:colOff>165100</xdr:colOff>
      <xdr:row>65</xdr:row>
      <xdr:rowOff>53522</xdr:rowOff>
    </xdr:to>
    <xdr:sp macro="" textlink="">
      <xdr:nvSpPr>
        <xdr:cNvPr id="162" name="フローチャート: 判断 161"/>
        <xdr:cNvSpPr/>
      </xdr:nvSpPr>
      <xdr:spPr>
        <a:xfrm>
          <a:off x="1968500" y="1109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164193</xdr:rowOff>
    </xdr:from>
    <xdr:to>
      <xdr:col>24</xdr:col>
      <xdr:colOff>114300</xdr:colOff>
      <xdr:row>60</xdr:row>
      <xdr:rowOff>94343</xdr:rowOff>
    </xdr:to>
    <xdr:sp macro="" textlink="">
      <xdr:nvSpPr>
        <xdr:cNvPr id="168" name="楕円 167"/>
        <xdr:cNvSpPr/>
      </xdr:nvSpPr>
      <xdr:spPr>
        <a:xfrm>
          <a:off x="4584700" y="102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142620</xdr:rowOff>
    </xdr:from>
    <xdr:ext cx="405111" cy="259045"/>
    <xdr:sp macro="" textlink="">
      <xdr:nvSpPr>
        <xdr:cNvPr id="169" name="【橋りょう・トンネル】&#10;有形固定資産減価償却率該当値テキスト"/>
        <xdr:cNvSpPr txBox="1"/>
      </xdr:nvSpPr>
      <xdr:spPr>
        <a:xfrm>
          <a:off x="4673600" y="1025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153307</xdr:rowOff>
    </xdr:from>
    <xdr:to>
      <xdr:col>20</xdr:col>
      <xdr:colOff>38100</xdr:colOff>
      <xdr:row>56</xdr:row>
      <xdr:rowOff>83457</xdr:rowOff>
    </xdr:to>
    <xdr:sp macro="" textlink="">
      <xdr:nvSpPr>
        <xdr:cNvPr id="170" name="楕円 169"/>
        <xdr:cNvSpPr/>
      </xdr:nvSpPr>
      <xdr:spPr>
        <a:xfrm>
          <a:off x="3746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32657</xdr:rowOff>
    </xdr:from>
    <xdr:to>
      <xdr:col>24</xdr:col>
      <xdr:colOff>63500</xdr:colOff>
      <xdr:row>60</xdr:row>
      <xdr:rowOff>43543</xdr:rowOff>
    </xdr:to>
    <xdr:cxnSp macro="">
      <xdr:nvCxnSpPr>
        <xdr:cNvPr id="171" name="直線コネクタ 170"/>
        <xdr:cNvCxnSpPr/>
      </xdr:nvCxnSpPr>
      <xdr:spPr>
        <a:xfrm>
          <a:off x="3797300" y="9633857"/>
          <a:ext cx="838200" cy="6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3628</xdr:rowOff>
    </xdr:from>
    <xdr:to>
      <xdr:col>15</xdr:col>
      <xdr:colOff>101600</xdr:colOff>
      <xdr:row>56</xdr:row>
      <xdr:rowOff>105228</xdr:rowOff>
    </xdr:to>
    <xdr:sp macro="" textlink="">
      <xdr:nvSpPr>
        <xdr:cNvPr id="172" name="楕円 171"/>
        <xdr:cNvSpPr/>
      </xdr:nvSpPr>
      <xdr:spPr>
        <a:xfrm>
          <a:off x="2857500" y="96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32657</xdr:rowOff>
    </xdr:from>
    <xdr:to>
      <xdr:col>19</xdr:col>
      <xdr:colOff>177800</xdr:colOff>
      <xdr:row>56</xdr:row>
      <xdr:rowOff>54428</xdr:rowOff>
    </xdr:to>
    <xdr:cxnSp macro="">
      <xdr:nvCxnSpPr>
        <xdr:cNvPr id="173" name="直線コネクタ 172"/>
        <xdr:cNvCxnSpPr/>
      </xdr:nvCxnSpPr>
      <xdr:spPr>
        <a:xfrm flipV="1">
          <a:off x="2908300" y="96338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169834</xdr:rowOff>
    </xdr:from>
    <xdr:ext cx="405111" cy="259045"/>
    <xdr:sp macro="" textlink="">
      <xdr:nvSpPr>
        <xdr:cNvPr id="174" name="n_1aveValue【橋りょう・トンネル】&#10;有形固定資産減価償却率"/>
        <xdr:cNvSpPr txBox="1"/>
      </xdr:nvSpPr>
      <xdr:spPr>
        <a:xfrm>
          <a:off x="3582044" y="1028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161670</xdr:rowOff>
    </xdr:from>
    <xdr:ext cx="405111" cy="259045"/>
    <xdr:sp macro="" textlink="">
      <xdr:nvSpPr>
        <xdr:cNvPr id="175" name="n_2aveValue【橋りょう・トンネル】&#10;有形固定資産減価償却率"/>
        <xdr:cNvSpPr txBox="1"/>
      </xdr:nvSpPr>
      <xdr:spPr>
        <a:xfrm>
          <a:off x="2705744" y="1044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70049</xdr:rowOff>
    </xdr:from>
    <xdr:ext cx="405111" cy="259045"/>
    <xdr:sp macro="" textlink="">
      <xdr:nvSpPr>
        <xdr:cNvPr id="176" name="n_3aveValue【橋りょう・トンネル】&#10;有形固定資産減価償却率"/>
        <xdr:cNvSpPr txBox="1"/>
      </xdr:nvSpPr>
      <xdr:spPr>
        <a:xfrm>
          <a:off x="1816744" y="10871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99984</xdr:rowOff>
    </xdr:from>
    <xdr:ext cx="405111" cy="259045"/>
    <xdr:sp macro="" textlink="">
      <xdr:nvSpPr>
        <xdr:cNvPr id="177" name="n_1mainValue【橋りょう・トンネル】&#10;有形固定資産減価償却率"/>
        <xdr:cNvSpPr txBox="1"/>
      </xdr:nvSpPr>
      <xdr:spPr>
        <a:xfrm>
          <a:off x="3582044"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121755</xdr:rowOff>
    </xdr:from>
    <xdr:ext cx="405111" cy="259045"/>
    <xdr:sp macro="" textlink="">
      <xdr:nvSpPr>
        <xdr:cNvPr id="178" name="n_2mainValue【橋りょう・トンネル】&#10;有形固定資産減価償却率"/>
        <xdr:cNvSpPr txBox="1"/>
      </xdr:nvSpPr>
      <xdr:spPr>
        <a:xfrm>
          <a:off x="2705744" y="938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8" name="テキスト ボックス 19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61939</xdr:rowOff>
    </xdr:from>
    <xdr:to>
      <xdr:col>54</xdr:col>
      <xdr:colOff>189865</xdr:colOff>
      <xdr:row>64</xdr:row>
      <xdr:rowOff>50840</xdr:rowOff>
    </xdr:to>
    <xdr:cxnSp macro="">
      <xdr:nvCxnSpPr>
        <xdr:cNvPr id="202" name="直線コネクタ 201"/>
        <xdr:cNvCxnSpPr/>
      </xdr:nvCxnSpPr>
      <xdr:spPr>
        <a:xfrm flipV="1">
          <a:off x="10476865" y="9491689"/>
          <a:ext cx="0" cy="153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54667</xdr:rowOff>
    </xdr:from>
    <xdr:ext cx="469744" cy="259045"/>
    <xdr:sp macro="" textlink="">
      <xdr:nvSpPr>
        <xdr:cNvPr id="203" name="【橋りょう・トンネル】&#10;一人当たり有形固定資産（償却資産）額最小値テキスト"/>
        <xdr:cNvSpPr txBox="1"/>
      </xdr:nvSpPr>
      <xdr:spPr>
        <a:xfrm>
          <a:off x="10515600" y="11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50840</xdr:rowOff>
    </xdr:from>
    <xdr:to>
      <xdr:col>55</xdr:col>
      <xdr:colOff>88900</xdr:colOff>
      <xdr:row>64</xdr:row>
      <xdr:rowOff>50840</xdr:rowOff>
    </xdr:to>
    <xdr:cxnSp macro="">
      <xdr:nvCxnSpPr>
        <xdr:cNvPr id="204" name="直線コネクタ 203"/>
        <xdr:cNvCxnSpPr/>
      </xdr:nvCxnSpPr>
      <xdr:spPr>
        <a:xfrm>
          <a:off x="10388600" y="110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8616</xdr:rowOff>
    </xdr:from>
    <xdr:ext cx="599010" cy="259045"/>
    <xdr:sp macro="" textlink="">
      <xdr:nvSpPr>
        <xdr:cNvPr id="205" name="【橋りょう・トンネル】&#10;一人当たり有形固定資産（償却資産）額最大値テキスト"/>
        <xdr:cNvSpPr txBox="1"/>
      </xdr:nvSpPr>
      <xdr:spPr>
        <a:xfrm>
          <a:off x="10515600" y="926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61939</xdr:rowOff>
    </xdr:from>
    <xdr:to>
      <xdr:col>55</xdr:col>
      <xdr:colOff>88900</xdr:colOff>
      <xdr:row>55</xdr:row>
      <xdr:rowOff>61939</xdr:rowOff>
    </xdr:to>
    <xdr:cxnSp macro="">
      <xdr:nvCxnSpPr>
        <xdr:cNvPr id="206" name="直線コネクタ 205"/>
        <xdr:cNvCxnSpPr/>
      </xdr:nvCxnSpPr>
      <xdr:spPr>
        <a:xfrm>
          <a:off x="10388600" y="949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70500</xdr:rowOff>
    </xdr:from>
    <xdr:ext cx="599010" cy="259045"/>
    <xdr:sp macro="" textlink="">
      <xdr:nvSpPr>
        <xdr:cNvPr id="207" name="【橋りょう・トンネル】&#10;一人当たり有形固定資産（償却資産）額平均値テキスト"/>
        <xdr:cNvSpPr txBox="1"/>
      </xdr:nvSpPr>
      <xdr:spPr>
        <a:xfrm>
          <a:off x="10515600" y="103575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47623</xdr:rowOff>
    </xdr:from>
    <xdr:to>
      <xdr:col>55</xdr:col>
      <xdr:colOff>50800</xdr:colOff>
      <xdr:row>61</xdr:row>
      <xdr:rowOff>149223</xdr:rowOff>
    </xdr:to>
    <xdr:sp macro="" textlink="">
      <xdr:nvSpPr>
        <xdr:cNvPr id="208" name="フローチャート: 判断 207"/>
        <xdr:cNvSpPr/>
      </xdr:nvSpPr>
      <xdr:spPr>
        <a:xfrm>
          <a:off x="10426700" y="1050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127977</xdr:rowOff>
    </xdr:from>
    <xdr:to>
      <xdr:col>50</xdr:col>
      <xdr:colOff>165100</xdr:colOff>
      <xdr:row>61</xdr:row>
      <xdr:rowOff>58127</xdr:rowOff>
    </xdr:to>
    <xdr:sp macro="" textlink="">
      <xdr:nvSpPr>
        <xdr:cNvPr id="209" name="フローチャート: 判断 208"/>
        <xdr:cNvSpPr/>
      </xdr:nvSpPr>
      <xdr:spPr>
        <a:xfrm>
          <a:off x="9588500" y="1041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130072</xdr:rowOff>
    </xdr:from>
    <xdr:to>
      <xdr:col>46</xdr:col>
      <xdr:colOff>38100</xdr:colOff>
      <xdr:row>61</xdr:row>
      <xdr:rowOff>60222</xdr:rowOff>
    </xdr:to>
    <xdr:sp macro="" textlink="">
      <xdr:nvSpPr>
        <xdr:cNvPr id="210" name="フローチャート: 判断 209"/>
        <xdr:cNvSpPr/>
      </xdr:nvSpPr>
      <xdr:spPr>
        <a:xfrm>
          <a:off x="8699500" y="1041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74816</xdr:rowOff>
    </xdr:from>
    <xdr:to>
      <xdr:col>41</xdr:col>
      <xdr:colOff>101600</xdr:colOff>
      <xdr:row>61</xdr:row>
      <xdr:rowOff>4966</xdr:rowOff>
    </xdr:to>
    <xdr:sp macro="" textlink="">
      <xdr:nvSpPr>
        <xdr:cNvPr id="211" name="フローチャート: 判断 210"/>
        <xdr:cNvSpPr/>
      </xdr:nvSpPr>
      <xdr:spPr>
        <a:xfrm>
          <a:off x="7810500" y="1036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112851</xdr:rowOff>
    </xdr:from>
    <xdr:to>
      <xdr:col>55</xdr:col>
      <xdr:colOff>50800</xdr:colOff>
      <xdr:row>64</xdr:row>
      <xdr:rowOff>43001</xdr:rowOff>
    </xdr:to>
    <xdr:sp macro="" textlink="">
      <xdr:nvSpPr>
        <xdr:cNvPr id="217" name="楕円 216"/>
        <xdr:cNvSpPr/>
      </xdr:nvSpPr>
      <xdr:spPr>
        <a:xfrm>
          <a:off x="10426700" y="1091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27778</xdr:rowOff>
    </xdr:from>
    <xdr:ext cx="534377" cy="259045"/>
    <xdr:sp macro="" textlink="">
      <xdr:nvSpPr>
        <xdr:cNvPr id="218" name="【橋りょう・トンネル】&#10;一人当たり有形固定資産（償却資産）額該当値テキスト"/>
        <xdr:cNvSpPr txBox="1"/>
      </xdr:nvSpPr>
      <xdr:spPr>
        <a:xfrm>
          <a:off x="10515600" y="1082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122826</xdr:rowOff>
    </xdr:from>
    <xdr:to>
      <xdr:col>50</xdr:col>
      <xdr:colOff>165100</xdr:colOff>
      <xdr:row>64</xdr:row>
      <xdr:rowOff>52976</xdr:rowOff>
    </xdr:to>
    <xdr:sp macro="" textlink="">
      <xdr:nvSpPr>
        <xdr:cNvPr id="219" name="楕円 218"/>
        <xdr:cNvSpPr/>
      </xdr:nvSpPr>
      <xdr:spPr>
        <a:xfrm>
          <a:off x="9588500" y="109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163651</xdr:rowOff>
    </xdr:from>
    <xdr:to>
      <xdr:col>55</xdr:col>
      <xdr:colOff>0</xdr:colOff>
      <xdr:row>64</xdr:row>
      <xdr:rowOff>2176</xdr:rowOff>
    </xdr:to>
    <xdr:cxnSp macro="">
      <xdr:nvCxnSpPr>
        <xdr:cNvPr id="220" name="直線コネクタ 219"/>
        <xdr:cNvCxnSpPr/>
      </xdr:nvCxnSpPr>
      <xdr:spPr>
        <a:xfrm flipV="1">
          <a:off x="9639300" y="10965001"/>
          <a:ext cx="8382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123717</xdr:rowOff>
    </xdr:from>
    <xdr:to>
      <xdr:col>46</xdr:col>
      <xdr:colOff>38100</xdr:colOff>
      <xdr:row>64</xdr:row>
      <xdr:rowOff>53867</xdr:rowOff>
    </xdr:to>
    <xdr:sp macro="" textlink="">
      <xdr:nvSpPr>
        <xdr:cNvPr id="221" name="楕円 220"/>
        <xdr:cNvSpPr/>
      </xdr:nvSpPr>
      <xdr:spPr>
        <a:xfrm>
          <a:off x="8699500" y="109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2176</xdr:rowOff>
    </xdr:from>
    <xdr:to>
      <xdr:col>50</xdr:col>
      <xdr:colOff>114300</xdr:colOff>
      <xdr:row>64</xdr:row>
      <xdr:rowOff>3067</xdr:rowOff>
    </xdr:to>
    <xdr:cxnSp macro="">
      <xdr:nvCxnSpPr>
        <xdr:cNvPr id="222" name="直線コネクタ 221"/>
        <xdr:cNvCxnSpPr/>
      </xdr:nvCxnSpPr>
      <xdr:spPr>
        <a:xfrm flipV="1">
          <a:off x="8750300" y="10974976"/>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74654</xdr:rowOff>
    </xdr:from>
    <xdr:ext cx="599010" cy="259045"/>
    <xdr:sp macro="" textlink="">
      <xdr:nvSpPr>
        <xdr:cNvPr id="223" name="n_1aveValue【橋りょう・トンネル】&#10;一人当たり有形固定資産（償却資産）額"/>
        <xdr:cNvSpPr txBox="1"/>
      </xdr:nvSpPr>
      <xdr:spPr>
        <a:xfrm>
          <a:off x="9327095" y="1019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76749</xdr:rowOff>
    </xdr:from>
    <xdr:ext cx="599010" cy="259045"/>
    <xdr:sp macro="" textlink="">
      <xdr:nvSpPr>
        <xdr:cNvPr id="224" name="n_2aveValue【橋りょう・トンネル】&#10;一人当たり有形固定資産（償却資産）額"/>
        <xdr:cNvSpPr txBox="1"/>
      </xdr:nvSpPr>
      <xdr:spPr>
        <a:xfrm>
          <a:off x="8450795" y="1019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21493</xdr:rowOff>
    </xdr:from>
    <xdr:ext cx="599010" cy="259045"/>
    <xdr:sp macro="" textlink="">
      <xdr:nvSpPr>
        <xdr:cNvPr id="225" name="n_3aveValue【橋りょう・トンネル】&#10;一人当たり有形固定資産（償却資産）額"/>
        <xdr:cNvSpPr txBox="1"/>
      </xdr:nvSpPr>
      <xdr:spPr>
        <a:xfrm>
          <a:off x="7561795" y="1013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44103</xdr:rowOff>
    </xdr:from>
    <xdr:ext cx="534377" cy="259045"/>
    <xdr:sp macro="" textlink="">
      <xdr:nvSpPr>
        <xdr:cNvPr id="226" name="n_1mainValue【橋りょう・トンネル】&#10;一人当たり有形固定資産（償却資産）額"/>
        <xdr:cNvSpPr txBox="1"/>
      </xdr:nvSpPr>
      <xdr:spPr>
        <a:xfrm>
          <a:off x="9359411" y="110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44994</xdr:rowOff>
    </xdr:from>
    <xdr:ext cx="534377" cy="259045"/>
    <xdr:sp macro="" textlink="">
      <xdr:nvSpPr>
        <xdr:cNvPr id="227" name="n_2mainValue【橋りょう・トンネル】&#10;一人当たり有形固定資産（償却資産）額"/>
        <xdr:cNvSpPr txBox="1"/>
      </xdr:nvSpPr>
      <xdr:spPr>
        <a:xfrm>
          <a:off x="8483111" y="110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0" name="テキスト ボックス 23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0" name="テキスト ボックス 24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2" name="テキスト ボックス 25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41366</xdr:rowOff>
    </xdr:to>
    <xdr:cxnSp macro="">
      <xdr:nvCxnSpPr>
        <xdr:cNvPr id="254" name="直線コネクタ 253"/>
        <xdr:cNvCxnSpPr/>
      </xdr:nvCxnSpPr>
      <xdr:spPr>
        <a:xfrm flipV="1">
          <a:off x="4634865" y="13388339"/>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45193</xdr:rowOff>
    </xdr:from>
    <xdr:ext cx="405111" cy="259045"/>
    <xdr:sp macro="" textlink="">
      <xdr:nvSpPr>
        <xdr:cNvPr id="255" name="【公営住宅】&#10;有形固定資産減価償却率最小値テキスト"/>
        <xdr:cNvSpPr txBox="1"/>
      </xdr:nvSpPr>
      <xdr:spPr>
        <a:xfrm>
          <a:off x="4673600" y="1478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41366</xdr:rowOff>
    </xdr:from>
    <xdr:to>
      <xdr:col>24</xdr:col>
      <xdr:colOff>152400</xdr:colOff>
      <xdr:row>86</xdr:row>
      <xdr:rowOff>41366</xdr:rowOff>
    </xdr:to>
    <xdr:cxnSp macro="">
      <xdr:nvCxnSpPr>
        <xdr:cNvPr id="256" name="直線コネクタ 255"/>
        <xdr:cNvCxnSpPr/>
      </xdr:nvCxnSpPr>
      <xdr:spPr>
        <a:xfrm>
          <a:off x="4546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7" name="【公営住宅】&#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8" name="直線コネクタ 257"/>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119578</xdr:rowOff>
    </xdr:from>
    <xdr:ext cx="405111" cy="259045"/>
    <xdr:sp macro="" textlink="">
      <xdr:nvSpPr>
        <xdr:cNvPr id="259" name="【公営住宅】&#10;有形固定資産減価償却率平均値テキスト"/>
        <xdr:cNvSpPr txBox="1"/>
      </xdr:nvSpPr>
      <xdr:spPr>
        <a:xfrm>
          <a:off x="4673600" y="13492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96701</xdr:rowOff>
    </xdr:from>
    <xdr:to>
      <xdr:col>24</xdr:col>
      <xdr:colOff>114300</xdr:colOff>
      <xdr:row>80</xdr:row>
      <xdr:rowOff>26851</xdr:rowOff>
    </xdr:to>
    <xdr:sp macro="" textlink="">
      <xdr:nvSpPr>
        <xdr:cNvPr id="260" name="フローチャート: 判断 259"/>
        <xdr:cNvSpPr/>
      </xdr:nvSpPr>
      <xdr:spPr>
        <a:xfrm>
          <a:off x="4584700" y="136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101600</xdr:rowOff>
    </xdr:from>
    <xdr:to>
      <xdr:col>20</xdr:col>
      <xdr:colOff>38100</xdr:colOff>
      <xdr:row>81</xdr:row>
      <xdr:rowOff>31750</xdr:rowOff>
    </xdr:to>
    <xdr:sp macro="" textlink="">
      <xdr:nvSpPr>
        <xdr:cNvPr id="261" name="フローチャート: 判断 260"/>
        <xdr:cNvSpPr/>
      </xdr:nvSpPr>
      <xdr:spPr>
        <a:xfrm>
          <a:off x="3746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160382</xdr:rowOff>
    </xdr:from>
    <xdr:to>
      <xdr:col>15</xdr:col>
      <xdr:colOff>101600</xdr:colOff>
      <xdr:row>81</xdr:row>
      <xdr:rowOff>90532</xdr:rowOff>
    </xdr:to>
    <xdr:sp macro="" textlink="">
      <xdr:nvSpPr>
        <xdr:cNvPr id="262" name="フローチャート: 判断 261"/>
        <xdr:cNvSpPr/>
      </xdr:nvSpPr>
      <xdr:spPr>
        <a:xfrm>
          <a:off x="2857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37919</xdr:rowOff>
    </xdr:from>
    <xdr:to>
      <xdr:col>10</xdr:col>
      <xdr:colOff>165100</xdr:colOff>
      <xdr:row>79</xdr:row>
      <xdr:rowOff>139519</xdr:rowOff>
    </xdr:to>
    <xdr:sp macro="" textlink="">
      <xdr:nvSpPr>
        <xdr:cNvPr id="263" name="フローチャート: 判断 262"/>
        <xdr:cNvSpPr/>
      </xdr:nvSpPr>
      <xdr:spPr>
        <a:xfrm>
          <a:off x="1968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23223</xdr:rowOff>
    </xdr:from>
    <xdr:to>
      <xdr:col>24</xdr:col>
      <xdr:colOff>114300</xdr:colOff>
      <xdr:row>82</xdr:row>
      <xdr:rowOff>124823</xdr:rowOff>
    </xdr:to>
    <xdr:sp macro="" textlink="">
      <xdr:nvSpPr>
        <xdr:cNvPr id="269" name="楕円 268"/>
        <xdr:cNvSpPr/>
      </xdr:nvSpPr>
      <xdr:spPr>
        <a:xfrm>
          <a:off x="45847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1650</xdr:rowOff>
    </xdr:from>
    <xdr:ext cx="405111" cy="259045"/>
    <xdr:sp macro="" textlink="">
      <xdr:nvSpPr>
        <xdr:cNvPr id="270" name="【公営住宅】&#10;有形固定資産減価償却率該当値テキスト"/>
        <xdr:cNvSpPr txBox="1"/>
      </xdr:nvSpPr>
      <xdr:spPr>
        <a:xfrm>
          <a:off x="4673600"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91802</xdr:rowOff>
    </xdr:from>
    <xdr:to>
      <xdr:col>20</xdr:col>
      <xdr:colOff>38100</xdr:colOff>
      <xdr:row>83</xdr:row>
      <xdr:rowOff>21952</xdr:rowOff>
    </xdr:to>
    <xdr:sp macro="" textlink="">
      <xdr:nvSpPr>
        <xdr:cNvPr id="271" name="楕円 270"/>
        <xdr:cNvSpPr/>
      </xdr:nvSpPr>
      <xdr:spPr>
        <a:xfrm>
          <a:off x="3746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74023</xdr:rowOff>
    </xdr:from>
    <xdr:to>
      <xdr:col>24</xdr:col>
      <xdr:colOff>63500</xdr:colOff>
      <xdr:row>82</xdr:row>
      <xdr:rowOff>142602</xdr:rowOff>
    </xdr:to>
    <xdr:cxnSp macro="">
      <xdr:nvCxnSpPr>
        <xdr:cNvPr id="272" name="直線コネクタ 271"/>
        <xdr:cNvCxnSpPr/>
      </xdr:nvCxnSpPr>
      <xdr:spPr>
        <a:xfrm flipV="1">
          <a:off x="3797300" y="14132923"/>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153851</xdr:rowOff>
    </xdr:from>
    <xdr:to>
      <xdr:col>15</xdr:col>
      <xdr:colOff>101600</xdr:colOff>
      <xdr:row>83</xdr:row>
      <xdr:rowOff>84001</xdr:rowOff>
    </xdr:to>
    <xdr:sp macro="" textlink="">
      <xdr:nvSpPr>
        <xdr:cNvPr id="273" name="楕円 272"/>
        <xdr:cNvSpPr/>
      </xdr:nvSpPr>
      <xdr:spPr>
        <a:xfrm>
          <a:off x="2857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142602</xdr:rowOff>
    </xdr:from>
    <xdr:to>
      <xdr:col>19</xdr:col>
      <xdr:colOff>177800</xdr:colOff>
      <xdr:row>83</xdr:row>
      <xdr:rowOff>33201</xdr:rowOff>
    </xdr:to>
    <xdr:cxnSp macro="">
      <xdr:nvCxnSpPr>
        <xdr:cNvPr id="274" name="直線コネクタ 273"/>
        <xdr:cNvCxnSpPr/>
      </xdr:nvCxnSpPr>
      <xdr:spPr>
        <a:xfrm flipV="1">
          <a:off x="2908300" y="1420150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48277</xdr:rowOff>
    </xdr:from>
    <xdr:ext cx="405111" cy="259045"/>
    <xdr:sp macro="" textlink="">
      <xdr:nvSpPr>
        <xdr:cNvPr id="275" name="n_1aveValue【公営住宅】&#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107059</xdr:rowOff>
    </xdr:from>
    <xdr:ext cx="405111" cy="259045"/>
    <xdr:sp macro="" textlink="">
      <xdr:nvSpPr>
        <xdr:cNvPr id="276" name="n_2aveValue【公営住宅】&#10;有形固定資産減価償却率"/>
        <xdr:cNvSpPr txBox="1"/>
      </xdr:nvSpPr>
      <xdr:spPr>
        <a:xfrm>
          <a:off x="2705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156046</xdr:rowOff>
    </xdr:from>
    <xdr:ext cx="405111" cy="259045"/>
    <xdr:sp macro="" textlink="">
      <xdr:nvSpPr>
        <xdr:cNvPr id="277" name="n_3aveValue【公営住宅】&#10;有形固定資産減価償却率"/>
        <xdr:cNvSpPr txBox="1"/>
      </xdr:nvSpPr>
      <xdr:spPr>
        <a:xfrm>
          <a:off x="1816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13079</xdr:rowOff>
    </xdr:from>
    <xdr:ext cx="405111" cy="259045"/>
    <xdr:sp macro="" textlink="">
      <xdr:nvSpPr>
        <xdr:cNvPr id="278" name="n_1mainValue【公営住宅】&#10;有形固定資産減価償却率"/>
        <xdr:cNvSpPr txBox="1"/>
      </xdr:nvSpPr>
      <xdr:spPr>
        <a:xfrm>
          <a:off x="35820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75128</xdr:rowOff>
    </xdr:from>
    <xdr:ext cx="405111" cy="259045"/>
    <xdr:sp macro="" textlink="">
      <xdr:nvSpPr>
        <xdr:cNvPr id="279" name="n_2mainValue【公営住宅】&#10;有形固定資産減価償却率"/>
        <xdr:cNvSpPr txBox="1"/>
      </xdr:nvSpPr>
      <xdr:spPr>
        <a:xfrm>
          <a:off x="2705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1" name="テキスト ボックス 30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69669</xdr:rowOff>
    </xdr:from>
    <xdr:to>
      <xdr:col>54</xdr:col>
      <xdr:colOff>189865</xdr:colOff>
      <xdr:row>86</xdr:row>
      <xdr:rowOff>141514</xdr:rowOff>
    </xdr:to>
    <xdr:cxnSp macro="">
      <xdr:nvCxnSpPr>
        <xdr:cNvPr id="305" name="直線コネクタ 304"/>
        <xdr:cNvCxnSpPr/>
      </xdr:nvCxnSpPr>
      <xdr:spPr>
        <a:xfrm flipV="1">
          <a:off x="10476865" y="1344276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06" name="【公営住宅】&#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07" name="直線コネクタ 306"/>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16346</xdr:rowOff>
    </xdr:from>
    <xdr:ext cx="469744" cy="259045"/>
    <xdr:sp macro="" textlink="">
      <xdr:nvSpPr>
        <xdr:cNvPr id="308" name="【公営住宅】&#10;一人当たり面積最大値テキスト"/>
        <xdr:cNvSpPr txBox="1"/>
      </xdr:nvSpPr>
      <xdr:spPr>
        <a:xfrm>
          <a:off x="10515600" y="1321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69669</xdr:rowOff>
    </xdr:from>
    <xdr:to>
      <xdr:col>55</xdr:col>
      <xdr:colOff>88900</xdr:colOff>
      <xdr:row>78</xdr:row>
      <xdr:rowOff>69669</xdr:rowOff>
    </xdr:to>
    <xdr:cxnSp macro="">
      <xdr:nvCxnSpPr>
        <xdr:cNvPr id="309" name="直線コネクタ 308"/>
        <xdr:cNvCxnSpPr/>
      </xdr:nvCxnSpPr>
      <xdr:spPr>
        <a:xfrm>
          <a:off x="10388600" y="1344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10"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11" name="フローチャート: 判断 310"/>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61323</xdr:rowOff>
    </xdr:from>
    <xdr:to>
      <xdr:col>50</xdr:col>
      <xdr:colOff>165100</xdr:colOff>
      <xdr:row>82</xdr:row>
      <xdr:rowOff>162923</xdr:rowOff>
    </xdr:to>
    <xdr:sp macro="" textlink="">
      <xdr:nvSpPr>
        <xdr:cNvPr id="312" name="フローチャート: 判断 311"/>
        <xdr:cNvSpPr/>
      </xdr:nvSpPr>
      <xdr:spPr>
        <a:xfrm>
          <a:off x="9588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61323</xdr:rowOff>
    </xdr:from>
    <xdr:to>
      <xdr:col>46</xdr:col>
      <xdr:colOff>38100</xdr:colOff>
      <xdr:row>82</xdr:row>
      <xdr:rowOff>162923</xdr:rowOff>
    </xdr:to>
    <xdr:sp macro="" textlink="">
      <xdr:nvSpPr>
        <xdr:cNvPr id="313" name="フローチャート: 判断 312"/>
        <xdr:cNvSpPr/>
      </xdr:nvSpPr>
      <xdr:spPr>
        <a:xfrm>
          <a:off x="8699500" y="141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158750</xdr:rowOff>
    </xdr:from>
    <xdr:to>
      <xdr:col>41</xdr:col>
      <xdr:colOff>101600</xdr:colOff>
      <xdr:row>84</xdr:row>
      <xdr:rowOff>88900</xdr:rowOff>
    </xdr:to>
    <xdr:sp macro="" textlink="">
      <xdr:nvSpPr>
        <xdr:cNvPr id="314" name="フローチャート: 判断 313"/>
        <xdr:cNvSpPr/>
      </xdr:nvSpPr>
      <xdr:spPr>
        <a:xfrm>
          <a:off x="7810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44994</xdr:rowOff>
    </xdr:from>
    <xdr:to>
      <xdr:col>55</xdr:col>
      <xdr:colOff>50800</xdr:colOff>
      <xdr:row>86</xdr:row>
      <xdr:rowOff>146594</xdr:rowOff>
    </xdr:to>
    <xdr:sp macro="" textlink="">
      <xdr:nvSpPr>
        <xdr:cNvPr id="320" name="楕円 319"/>
        <xdr:cNvSpPr/>
      </xdr:nvSpPr>
      <xdr:spPr>
        <a:xfrm>
          <a:off x="10426700" y="147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131371</xdr:rowOff>
    </xdr:from>
    <xdr:ext cx="469744" cy="259045"/>
    <xdr:sp macro="" textlink="">
      <xdr:nvSpPr>
        <xdr:cNvPr id="321" name="【公営住宅】&#10;一人当たり面積該当値テキスト"/>
        <xdr:cNvSpPr txBox="1"/>
      </xdr:nvSpPr>
      <xdr:spPr>
        <a:xfrm>
          <a:off x="10515600" y="1470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43906</xdr:rowOff>
    </xdr:from>
    <xdr:to>
      <xdr:col>50</xdr:col>
      <xdr:colOff>165100</xdr:colOff>
      <xdr:row>86</xdr:row>
      <xdr:rowOff>145506</xdr:rowOff>
    </xdr:to>
    <xdr:sp macro="" textlink="">
      <xdr:nvSpPr>
        <xdr:cNvPr id="322" name="楕円 321"/>
        <xdr:cNvSpPr/>
      </xdr:nvSpPr>
      <xdr:spPr>
        <a:xfrm>
          <a:off x="9588500" y="1478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94706</xdr:rowOff>
    </xdr:from>
    <xdr:to>
      <xdr:col>55</xdr:col>
      <xdr:colOff>0</xdr:colOff>
      <xdr:row>86</xdr:row>
      <xdr:rowOff>95794</xdr:rowOff>
    </xdr:to>
    <xdr:cxnSp macro="">
      <xdr:nvCxnSpPr>
        <xdr:cNvPr id="323" name="直線コネクタ 322"/>
        <xdr:cNvCxnSpPr/>
      </xdr:nvCxnSpPr>
      <xdr:spPr>
        <a:xfrm>
          <a:off x="9639300" y="1483940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42818</xdr:rowOff>
    </xdr:from>
    <xdr:to>
      <xdr:col>46</xdr:col>
      <xdr:colOff>38100</xdr:colOff>
      <xdr:row>86</xdr:row>
      <xdr:rowOff>144418</xdr:rowOff>
    </xdr:to>
    <xdr:sp macro="" textlink="">
      <xdr:nvSpPr>
        <xdr:cNvPr id="324" name="楕円 323"/>
        <xdr:cNvSpPr/>
      </xdr:nvSpPr>
      <xdr:spPr>
        <a:xfrm>
          <a:off x="8699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93618</xdr:rowOff>
    </xdr:from>
    <xdr:to>
      <xdr:col>50</xdr:col>
      <xdr:colOff>114300</xdr:colOff>
      <xdr:row>86</xdr:row>
      <xdr:rowOff>94706</xdr:rowOff>
    </xdr:to>
    <xdr:cxnSp macro="">
      <xdr:nvCxnSpPr>
        <xdr:cNvPr id="325" name="直線コネクタ 324"/>
        <xdr:cNvCxnSpPr/>
      </xdr:nvCxnSpPr>
      <xdr:spPr>
        <a:xfrm>
          <a:off x="8750300" y="1483831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8000</xdr:rowOff>
    </xdr:from>
    <xdr:ext cx="469744" cy="259045"/>
    <xdr:sp macro="" textlink="">
      <xdr:nvSpPr>
        <xdr:cNvPr id="326" name="n_1aveValue【公営住宅】&#10;一人当たり面積"/>
        <xdr:cNvSpPr txBox="1"/>
      </xdr:nvSpPr>
      <xdr:spPr>
        <a:xfrm>
          <a:off x="9391727" y="138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8000</xdr:rowOff>
    </xdr:from>
    <xdr:ext cx="469744" cy="259045"/>
    <xdr:sp macro="" textlink="">
      <xdr:nvSpPr>
        <xdr:cNvPr id="327" name="n_2aveValue【公営住宅】&#10;一人当たり面積"/>
        <xdr:cNvSpPr txBox="1"/>
      </xdr:nvSpPr>
      <xdr:spPr>
        <a:xfrm>
          <a:off x="8515427" y="138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105427</xdr:rowOff>
    </xdr:from>
    <xdr:ext cx="469744" cy="259045"/>
    <xdr:sp macro="" textlink="">
      <xdr:nvSpPr>
        <xdr:cNvPr id="328" name="n_3aveValue【公営住宅】&#10;一人当たり面積"/>
        <xdr:cNvSpPr txBox="1"/>
      </xdr:nvSpPr>
      <xdr:spPr>
        <a:xfrm>
          <a:off x="7626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136633</xdr:rowOff>
    </xdr:from>
    <xdr:ext cx="469744" cy="259045"/>
    <xdr:sp macro="" textlink="">
      <xdr:nvSpPr>
        <xdr:cNvPr id="329" name="n_1mainValue【公営住宅】&#10;一人当たり面積"/>
        <xdr:cNvSpPr txBox="1"/>
      </xdr:nvSpPr>
      <xdr:spPr>
        <a:xfrm>
          <a:off x="9391727"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135545</xdr:rowOff>
    </xdr:from>
    <xdr:ext cx="469744" cy="259045"/>
    <xdr:sp macro="" textlink="">
      <xdr:nvSpPr>
        <xdr:cNvPr id="330" name="n_2mainValue【公営住宅】&#10;一人当たり面積"/>
        <xdr:cNvSpPr txBox="1"/>
      </xdr:nvSpPr>
      <xdr:spPr>
        <a:xfrm>
          <a:off x="85154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2" name="正方形/長方形 331"/>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3" name="正方形/長方形 332"/>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4" name="正方形/長方形 333"/>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5" name="正方形/長方形 334"/>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8" name="正方形/長方形 337"/>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9" name="正方形/長方形 338"/>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40" name="正方形/長方形 339"/>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1" name="正方形/長方形 340"/>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3" name="テキスト ボックス 35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55" name="テキスト ボックス 35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65" name="テキスト ボックス 36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61504</xdr:rowOff>
    </xdr:from>
    <xdr:to>
      <xdr:col>85</xdr:col>
      <xdr:colOff>126364</xdr:colOff>
      <xdr:row>41</xdr:row>
      <xdr:rowOff>71301</xdr:rowOff>
    </xdr:to>
    <xdr:cxnSp macro="">
      <xdr:nvCxnSpPr>
        <xdr:cNvPr id="369" name="直線コネクタ 368"/>
        <xdr:cNvCxnSpPr/>
      </xdr:nvCxnSpPr>
      <xdr:spPr>
        <a:xfrm flipV="1">
          <a:off x="16318864" y="5719354"/>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75128</xdr:rowOff>
    </xdr:from>
    <xdr:ext cx="405111" cy="259045"/>
    <xdr:sp macro="" textlink="">
      <xdr:nvSpPr>
        <xdr:cNvPr id="370" name="【認定こども園・幼稚園・保育所】&#10;有形固定資産減価償却率最小値テキスト"/>
        <xdr:cNvSpPr txBox="1"/>
      </xdr:nvSpPr>
      <xdr:spPr>
        <a:xfrm>
          <a:off x="163576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71301</xdr:rowOff>
    </xdr:from>
    <xdr:to>
      <xdr:col>86</xdr:col>
      <xdr:colOff>25400</xdr:colOff>
      <xdr:row>41</xdr:row>
      <xdr:rowOff>71301</xdr:rowOff>
    </xdr:to>
    <xdr:cxnSp macro="">
      <xdr:nvCxnSpPr>
        <xdr:cNvPr id="371" name="直線コネクタ 370"/>
        <xdr:cNvCxnSpPr/>
      </xdr:nvCxnSpPr>
      <xdr:spPr>
        <a:xfrm>
          <a:off x="16230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8181</xdr:rowOff>
    </xdr:from>
    <xdr:ext cx="405111" cy="259045"/>
    <xdr:sp macro="" textlink="">
      <xdr:nvSpPr>
        <xdr:cNvPr id="372" name="【認定こども園・幼稚園・保育所】&#10;有形固定資産減価償却率最大値テキスト"/>
        <xdr:cNvSpPr txBox="1"/>
      </xdr:nvSpPr>
      <xdr:spPr>
        <a:xfrm>
          <a:off x="16357600" y="549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61504</xdr:rowOff>
    </xdr:from>
    <xdr:to>
      <xdr:col>86</xdr:col>
      <xdr:colOff>25400</xdr:colOff>
      <xdr:row>33</xdr:row>
      <xdr:rowOff>61504</xdr:rowOff>
    </xdr:to>
    <xdr:cxnSp macro="">
      <xdr:nvCxnSpPr>
        <xdr:cNvPr id="373" name="直線コネクタ 372"/>
        <xdr:cNvCxnSpPr/>
      </xdr:nvCxnSpPr>
      <xdr:spPr>
        <a:xfrm>
          <a:off x="16230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125021</xdr:rowOff>
    </xdr:from>
    <xdr:ext cx="405111" cy="259045"/>
    <xdr:sp macro="" textlink="">
      <xdr:nvSpPr>
        <xdr:cNvPr id="374" name="【認定こども園・幼稚園・保育所】&#10;有形固定資産減価償却率平均値テキスト"/>
        <xdr:cNvSpPr txBox="1"/>
      </xdr:nvSpPr>
      <xdr:spPr>
        <a:xfrm>
          <a:off x="16357600" y="664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102144</xdr:rowOff>
    </xdr:from>
    <xdr:to>
      <xdr:col>85</xdr:col>
      <xdr:colOff>177800</xdr:colOff>
      <xdr:row>40</xdr:row>
      <xdr:rowOff>32294</xdr:rowOff>
    </xdr:to>
    <xdr:sp macro="" textlink="">
      <xdr:nvSpPr>
        <xdr:cNvPr id="375" name="フローチャート: 判断 374"/>
        <xdr:cNvSpPr/>
      </xdr:nvSpPr>
      <xdr:spPr>
        <a:xfrm>
          <a:off x="162687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118473</xdr:rowOff>
    </xdr:from>
    <xdr:to>
      <xdr:col>81</xdr:col>
      <xdr:colOff>101600</xdr:colOff>
      <xdr:row>40</xdr:row>
      <xdr:rowOff>48623</xdr:rowOff>
    </xdr:to>
    <xdr:sp macro="" textlink="">
      <xdr:nvSpPr>
        <xdr:cNvPr id="376" name="フローチャート: 判断 375"/>
        <xdr:cNvSpPr/>
      </xdr:nvSpPr>
      <xdr:spPr>
        <a:xfrm>
          <a:off x="15430500" y="680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154396</xdr:rowOff>
    </xdr:from>
    <xdr:to>
      <xdr:col>76</xdr:col>
      <xdr:colOff>165100</xdr:colOff>
      <xdr:row>40</xdr:row>
      <xdr:rowOff>84546</xdr:rowOff>
    </xdr:to>
    <xdr:sp macro="" textlink="">
      <xdr:nvSpPr>
        <xdr:cNvPr id="377" name="フローチャート: 判断 376"/>
        <xdr:cNvSpPr/>
      </xdr:nvSpPr>
      <xdr:spPr>
        <a:xfrm>
          <a:off x="145415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378" name="フローチャート: 判断 377"/>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20501</xdr:rowOff>
    </xdr:from>
    <xdr:to>
      <xdr:col>85</xdr:col>
      <xdr:colOff>177800</xdr:colOff>
      <xdr:row>41</xdr:row>
      <xdr:rowOff>122101</xdr:rowOff>
    </xdr:to>
    <xdr:sp macro="" textlink="">
      <xdr:nvSpPr>
        <xdr:cNvPr id="384" name="楕円 383"/>
        <xdr:cNvSpPr/>
      </xdr:nvSpPr>
      <xdr:spPr>
        <a:xfrm>
          <a:off x="16268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106878</xdr:rowOff>
    </xdr:from>
    <xdr:ext cx="405111" cy="259045"/>
    <xdr:sp macro="" textlink="">
      <xdr:nvSpPr>
        <xdr:cNvPr id="385" name="【認定こども園・幼稚園・保育所】&#10;有形固定資産減価償却率該当値テキスト"/>
        <xdr:cNvSpPr txBox="1"/>
      </xdr:nvSpPr>
      <xdr:spPr>
        <a:xfrm>
          <a:off x="16357600" y="6964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76019</xdr:rowOff>
    </xdr:from>
    <xdr:to>
      <xdr:col>81</xdr:col>
      <xdr:colOff>101600</xdr:colOff>
      <xdr:row>42</xdr:row>
      <xdr:rowOff>6169</xdr:rowOff>
    </xdr:to>
    <xdr:sp macro="" textlink="">
      <xdr:nvSpPr>
        <xdr:cNvPr id="386" name="楕円 385"/>
        <xdr:cNvSpPr/>
      </xdr:nvSpPr>
      <xdr:spPr>
        <a:xfrm>
          <a:off x="15430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71301</xdr:rowOff>
    </xdr:from>
    <xdr:to>
      <xdr:col>85</xdr:col>
      <xdr:colOff>127000</xdr:colOff>
      <xdr:row>41</xdr:row>
      <xdr:rowOff>126819</xdr:rowOff>
    </xdr:to>
    <xdr:cxnSp macro="">
      <xdr:nvCxnSpPr>
        <xdr:cNvPr id="387" name="直線コネクタ 386"/>
        <xdr:cNvCxnSpPr/>
      </xdr:nvCxnSpPr>
      <xdr:spPr>
        <a:xfrm flipV="1">
          <a:off x="15481300" y="71007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89081</xdr:rowOff>
    </xdr:from>
    <xdr:to>
      <xdr:col>76</xdr:col>
      <xdr:colOff>165100</xdr:colOff>
      <xdr:row>42</xdr:row>
      <xdr:rowOff>19231</xdr:rowOff>
    </xdr:to>
    <xdr:sp macro="" textlink="">
      <xdr:nvSpPr>
        <xdr:cNvPr id="388" name="楕円 387"/>
        <xdr:cNvSpPr/>
      </xdr:nvSpPr>
      <xdr:spPr>
        <a:xfrm>
          <a:off x="14541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126819</xdr:rowOff>
    </xdr:from>
    <xdr:to>
      <xdr:col>81</xdr:col>
      <xdr:colOff>50800</xdr:colOff>
      <xdr:row>41</xdr:row>
      <xdr:rowOff>139881</xdr:rowOff>
    </xdr:to>
    <xdr:cxnSp macro="">
      <xdr:nvCxnSpPr>
        <xdr:cNvPr id="389" name="直線コネクタ 388"/>
        <xdr:cNvCxnSpPr/>
      </xdr:nvCxnSpPr>
      <xdr:spPr>
        <a:xfrm flipV="1">
          <a:off x="14592300" y="71562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65150</xdr:rowOff>
    </xdr:from>
    <xdr:ext cx="405111" cy="259045"/>
    <xdr:sp macro="" textlink="">
      <xdr:nvSpPr>
        <xdr:cNvPr id="390" name="n_1aveValue【認定こども園・幼稚園・保育所】&#10;有形固定資産減価償却率"/>
        <xdr:cNvSpPr txBox="1"/>
      </xdr:nvSpPr>
      <xdr:spPr>
        <a:xfrm>
          <a:off x="15266044" y="658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101073</xdr:rowOff>
    </xdr:from>
    <xdr:ext cx="405111" cy="259045"/>
    <xdr:sp macro="" textlink="">
      <xdr:nvSpPr>
        <xdr:cNvPr id="391" name="n_2aveValue【認定こども園・幼稚園・保育所】&#10;有形固定資産減価償却率"/>
        <xdr:cNvSpPr txBox="1"/>
      </xdr:nvSpPr>
      <xdr:spPr>
        <a:xfrm>
          <a:off x="14389744"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392" name="n_3aveValue【認定こども園・幼稚園・保育所】&#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168746</xdr:rowOff>
    </xdr:from>
    <xdr:ext cx="405111" cy="259045"/>
    <xdr:sp macro="" textlink="">
      <xdr:nvSpPr>
        <xdr:cNvPr id="393" name="n_1mainValue【認定こども園・幼稚園・保育所】&#10;有形固定資産減価償却率"/>
        <xdr:cNvSpPr txBox="1"/>
      </xdr:nvSpPr>
      <xdr:spPr>
        <a:xfrm>
          <a:off x="15266044" y="719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10358</xdr:rowOff>
    </xdr:from>
    <xdr:ext cx="405111" cy="259045"/>
    <xdr:sp macro="" textlink="">
      <xdr:nvSpPr>
        <xdr:cNvPr id="394" name="n_2mainValue【認定こども園・幼稚園・保育所】&#10;有形固定資産減価償却率"/>
        <xdr:cNvSpPr txBox="1"/>
      </xdr:nvSpPr>
      <xdr:spPr>
        <a:xfrm>
          <a:off x="14389744" y="721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5" name="直線コネクタ 40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6" name="テキスト ボックス 40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7" name="直線コネクタ 40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8" name="テキスト ボックス 40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9" name="直線コネクタ 40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0" name="テキスト ボックス 40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1" name="直線コネクタ 41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2" name="テキスト ボックス 41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3" name="直線コネクタ 41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4" name="テキスト ボックス 41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5" name="直線コネクタ 41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6" name="テキスト ボックス 41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41</xdr:row>
      <xdr:rowOff>68035</xdr:rowOff>
    </xdr:to>
    <xdr:cxnSp macro="">
      <xdr:nvCxnSpPr>
        <xdr:cNvPr id="420" name="直線コネクタ 419"/>
        <xdr:cNvCxnSpPr/>
      </xdr:nvCxnSpPr>
      <xdr:spPr>
        <a:xfrm flipV="1">
          <a:off x="22160864" y="58238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71862</xdr:rowOff>
    </xdr:from>
    <xdr:ext cx="469744" cy="259045"/>
    <xdr:sp macro="" textlink="">
      <xdr:nvSpPr>
        <xdr:cNvPr id="421" name="【認定こども園・幼稚園・保育所】&#10;一人当たり面積最小値テキスト"/>
        <xdr:cNvSpPr txBox="1"/>
      </xdr:nvSpPr>
      <xdr:spPr>
        <a:xfrm>
          <a:off x="22199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68035</xdr:rowOff>
    </xdr:from>
    <xdr:to>
      <xdr:col>116</xdr:col>
      <xdr:colOff>152400</xdr:colOff>
      <xdr:row>41</xdr:row>
      <xdr:rowOff>68035</xdr:rowOff>
    </xdr:to>
    <xdr:cxnSp macro="">
      <xdr:nvCxnSpPr>
        <xdr:cNvPr id="422" name="直線コネクタ 421"/>
        <xdr:cNvCxnSpPr/>
      </xdr:nvCxnSpPr>
      <xdr:spPr>
        <a:xfrm>
          <a:off x="22072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23"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24" name="直線コネクタ 423"/>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77305</xdr:rowOff>
    </xdr:from>
    <xdr:ext cx="469744" cy="259045"/>
    <xdr:sp macro="" textlink="">
      <xdr:nvSpPr>
        <xdr:cNvPr id="425" name="【認定こども園・幼稚園・保育所】&#10;一人当たり面積平均値テキスト"/>
        <xdr:cNvSpPr txBox="1"/>
      </xdr:nvSpPr>
      <xdr:spPr>
        <a:xfrm>
          <a:off x="22199600" y="6078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98878</xdr:rowOff>
    </xdr:from>
    <xdr:to>
      <xdr:col>116</xdr:col>
      <xdr:colOff>114300</xdr:colOff>
      <xdr:row>36</xdr:row>
      <xdr:rowOff>29028</xdr:rowOff>
    </xdr:to>
    <xdr:sp macro="" textlink="">
      <xdr:nvSpPr>
        <xdr:cNvPr id="426" name="フローチャート: 判断 425"/>
        <xdr:cNvSpPr/>
      </xdr:nvSpPr>
      <xdr:spPr>
        <a:xfrm>
          <a:off x="221107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907</xdr:rowOff>
    </xdr:from>
    <xdr:to>
      <xdr:col>112</xdr:col>
      <xdr:colOff>38100</xdr:colOff>
      <xdr:row>35</xdr:row>
      <xdr:rowOff>102507</xdr:rowOff>
    </xdr:to>
    <xdr:sp macro="" textlink="">
      <xdr:nvSpPr>
        <xdr:cNvPr id="427" name="フローチャート: 判断 426"/>
        <xdr:cNvSpPr/>
      </xdr:nvSpPr>
      <xdr:spPr>
        <a:xfrm>
          <a:off x="21272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107043</xdr:rowOff>
    </xdr:from>
    <xdr:to>
      <xdr:col>107</xdr:col>
      <xdr:colOff>101600</xdr:colOff>
      <xdr:row>35</xdr:row>
      <xdr:rowOff>37193</xdr:rowOff>
    </xdr:to>
    <xdr:sp macro="" textlink="">
      <xdr:nvSpPr>
        <xdr:cNvPr id="428" name="フローチャート: 判断 427"/>
        <xdr:cNvSpPr/>
      </xdr:nvSpPr>
      <xdr:spPr>
        <a:xfrm>
          <a:off x="20383500" y="59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123372</xdr:rowOff>
    </xdr:from>
    <xdr:to>
      <xdr:col>102</xdr:col>
      <xdr:colOff>165100</xdr:colOff>
      <xdr:row>33</xdr:row>
      <xdr:rowOff>53522</xdr:rowOff>
    </xdr:to>
    <xdr:sp macro="" textlink="">
      <xdr:nvSpPr>
        <xdr:cNvPr id="429" name="フローチャート: 判断 428"/>
        <xdr:cNvSpPr/>
      </xdr:nvSpPr>
      <xdr:spPr>
        <a:xfrm>
          <a:off x="19494500" y="560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9072</xdr:rowOff>
    </xdr:from>
    <xdr:to>
      <xdr:col>116</xdr:col>
      <xdr:colOff>114300</xdr:colOff>
      <xdr:row>34</xdr:row>
      <xdr:rowOff>110672</xdr:rowOff>
    </xdr:to>
    <xdr:sp macro="" textlink="">
      <xdr:nvSpPr>
        <xdr:cNvPr id="435" name="楕円 434"/>
        <xdr:cNvSpPr/>
      </xdr:nvSpPr>
      <xdr:spPr>
        <a:xfrm>
          <a:off x="221107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95449</xdr:rowOff>
    </xdr:from>
    <xdr:ext cx="469744" cy="259045"/>
    <xdr:sp macro="" textlink="">
      <xdr:nvSpPr>
        <xdr:cNvPr id="436" name="【認定こども園・幼稚園・保育所】&#10;一人当たり面積該当値テキスト"/>
        <xdr:cNvSpPr txBox="1"/>
      </xdr:nvSpPr>
      <xdr:spPr>
        <a:xfrm>
          <a:off x="22199600" y="575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147864</xdr:rowOff>
    </xdr:from>
    <xdr:to>
      <xdr:col>112</xdr:col>
      <xdr:colOff>38100</xdr:colOff>
      <xdr:row>34</xdr:row>
      <xdr:rowOff>78014</xdr:rowOff>
    </xdr:to>
    <xdr:sp macro="" textlink="">
      <xdr:nvSpPr>
        <xdr:cNvPr id="437" name="楕円 436"/>
        <xdr:cNvSpPr/>
      </xdr:nvSpPr>
      <xdr:spPr>
        <a:xfrm>
          <a:off x="21272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27214</xdr:rowOff>
    </xdr:from>
    <xdr:to>
      <xdr:col>116</xdr:col>
      <xdr:colOff>63500</xdr:colOff>
      <xdr:row>34</xdr:row>
      <xdr:rowOff>59872</xdr:rowOff>
    </xdr:to>
    <xdr:cxnSp macro="">
      <xdr:nvCxnSpPr>
        <xdr:cNvPr id="438" name="直線コネクタ 437"/>
        <xdr:cNvCxnSpPr/>
      </xdr:nvCxnSpPr>
      <xdr:spPr>
        <a:xfrm>
          <a:off x="21323300" y="58565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147864</xdr:rowOff>
    </xdr:from>
    <xdr:to>
      <xdr:col>107</xdr:col>
      <xdr:colOff>101600</xdr:colOff>
      <xdr:row>34</xdr:row>
      <xdr:rowOff>78014</xdr:rowOff>
    </xdr:to>
    <xdr:sp macro="" textlink="">
      <xdr:nvSpPr>
        <xdr:cNvPr id="439" name="楕円 438"/>
        <xdr:cNvSpPr/>
      </xdr:nvSpPr>
      <xdr:spPr>
        <a:xfrm>
          <a:off x="20383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27214</xdr:rowOff>
    </xdr:from>
    <xdr:to>
      <xdr:col>111</xdr:col>
      <xdr:colOff>177800</xdr:colOff>
      <xdr:row>34</xdr:row>
      <xdr:rowOff>27214</xdr:rowOff>
    </xdr:to>
    <xdr:cxnSp macro="">
      <xdr:nvCxnSpPr>
        <xdr:cNvPr id="440" name="直線コネクタ 439"/>
        <xdr:cNvCxnSpPr/>
      </xdr:nvCxnSpPr>
      <xdr:spPr>
        <a:xfrm>
          <a:off x="20434300" y="5856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93634</xdr:rowOff>
    </xdr:from>
    <xdr:ext cx="469744" cy="259045"/>
    <xdr:sp macro="" textlink="">
      <xdr:nvSpPr>
        <xdr:cNvPr id="441" name="n_1aveValue【認定こども園・幼稚園・保育所】&#10;一人当たり面積"/>
        <xdr:cNvSpPr txBox="1"/>
      </xdr:nvSpPr>
      <xdr:spPr>
        <a:xfrm>
          <a:off x="21075727" y="609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28320</xdr:rowOff>
    </xdr:from>
    <xdr:ext cx="469744" cy="259045"/>
    <xdr:sp macro="" textlink="">
      <xdr:nvSpPr>
        <xdr:cNvPr id="442" name="n_2aveValue【認定こども園・幼稚園・保育所】&#10;一人当たり面積"/>
        <xdr:cNvSpPr txBox="1"/>
      </xdr:nvSpPr>
      <xdr:spPr>
        <a:xfrm>
          <a:off x="20199427" y="602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70049</xdr:rowOff>
    </xdr:from>
    <xdr:ext cx="469744" cy="259045"/>
    <xdr:sp macro="" textlink="">
      <xdr:nvSpPr>
        <xdr:cNvPr id="443" name="n_3aveValue【認定こども園・幼稚園・保育所】&#10;一人当たり面積"/>
        <xdr:cNvSpPr txBox="1"/>
      </xdr:nvSpPr>
      <xdr:spPr>
        <a:xfrm>
          <a:off x="19310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94541</xdr:rowOff>
    </xdr:from>
    <xdr:ext cx="469744" cy="259045"/>
    <xdr:sp macro="" textlink="">
      <xdr:nvSpPr>
        <xdr:cNvPr id="444" name="n_1mainValue【認定こども園・幼稚園・保育所】&#10;一人当たり面積"/>
        <xdr:cNvSpPr txBox="1"/>
      </xdr:nvSpPr>
      <xdr:spPr>
        <a:xfrm>
          <a:off x="21075727" y="55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94541</xdr:rowOff>
    </xdr:from>
    <xdr:ext cx="469744" cy="259045"/>
    <xdr:sp macro="" textlink="">
      <xdr:nvSpPr>
        <xdr:cNvPr id="445" name="n_2mainValue【認定こども園・幼稚園・保育所】&#10;一人当たり面積"/>
        <xdr:cNvSpPr txBox="1"/>
      </xdr:nvSpPr>
      <xdr:spPr>
        <a:xfrm>
          <a:off x="20199427" y="558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59</xdr:row>
      <xdr:rowOff>44450</xdr:rowOff>
    </xdr:from>
    <xdr:to>
      <xdr:col>85</xdr:col>
      <xdr:colOff>126364</xdr:colOff>
      <xdr:row>63</xdr:row>
      <xdr:rowOff>120650</xdr:rowOff>
    </xdr:to>
    <xdr:cxnSp macro="">
      <xdr:nvCxnSpPr>
        <xdr:cNvPr id="470" name="直線コネクタ 469"/>
        <xdr:cNvCxnSpPr/>
      </xdr:nvCxnSpPr>
      <xdr:spPr>
        <a:xfrm flipV="1">
          <a:off x="16318864" y="101600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124477</xdr:rowOff>
    </xdr:from>
    <xdr:ext cx="405111" cy="259045"/>
    <xdr:sp macro="" textlink="">
      <xdr:nvSpPr>
        <xdr:cNvPr id="471" name="【学校施設】&#10;有形固定資産減価償却率最小値テキスト"/>
        <xdr:cNvSpPr txBox="1"/>
      </xdr:nvSpPr>
      <xdr:spPr>
        <a:xfrm>
          <a:off x="16357600" y="1092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120650</xdr:rowOff>
    </xdr:from>
    <xdr:to>
      <xdr:col>86</xdr:col>
      <xdr:colOff>25400</xdr:colOff>
      <xdr:row>63</xdr:row>
      <xdr:rowOff>120650</xdr:rowOff>
    </xdr:to>
    <xdr:cxnSp macro="">
      <xdr:nvCxnSpPr>
        <xdr:cNvPr id="472" name="直線コネクタ 471"/>
        <xdr:cNvCxnSpPr/>
      </xdr:nvCxnSpPr>
      <xdr:spPr>
        <a:xfrm>
          <a:off x="16230600" y="1092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162577</xdr:rowOff>
    </xdr:from>
    <xdr:ext cx="405111" cy="259045"/>
    <xdr:sp macro="" textlink="">
      <xdr:nvSpPr>
        <xdr:cNvPr id="473" name="【学校施設】&#10;有形固定資産減価償却率最大値テキスト"/>
        <xdr:cNvSpPr txBox="1"/>
      </xdr:nvSpPr>
      <xdr:spPr>
        <a:xfrm>
          <a:off x="16357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474" name="直線コネクタ 4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48277</xdr:rowOff>
    </xdr:from>
    <xdr:ext cx="405111" cy="259045"/>
    <xdr:sp macro="" textlink="">
      <xdr:nvSpPr>
        <xdr:cNvPr id="475" name="【学校施設】&#10;有形固定資産減価償却率平均値テキスト"/>
        <xdr:cNvSpPr txBox="1"/>
      </xdr:nvSpPr>
      <xdr:spPr>
        <a:xfrm>
          <a:off x="16357600" y="10506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69850</xdr:rowOff>
    </xdr:from>
    <xdr:to>
      <xdr:col>85</xdr:col>
      <xdr:colOff>177800</xdr:colOff>
      <xdr:row>62</xdr:row>
      <xdr:rowOff>0</xdr:rowOff>
    </xdr:to>
    <xdr:sp macro="" textlink="">
      <xdr:nvSpPr>
        <xdr:cNvPr id="476" name="フローチャート: 判断 475"/>
        <xdr:cNvSpPr/>
      </xdr:nvSpPr>
      <xdr:spPr>
        <a:xfrm>
          <a:off x="16268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38100</xdr:rowOff>
    </xdr:from>
    <xdr:to>
      <xdr:col>81</xdr:col>
      <xdr:colOff>101600</xdr:colOff>
      <xdr:row>62</xdr:row>
      <xdr:rowOff>139700</xdr:rowOff>
    </xdr:to>
    <xdr:sp macro="" textlink="">
      <xdr:nvSpPr>
        <xdr:cNvPr id="477" name="フローチャート: 判断 476"/>
        <xdr:cNvSpPr/>
      </xdr:nvSpPr>
      <xdr:spPr>
        <a:xfrm>
          <a:off x="15430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165100</xdr:rowOff>
    </xdr:from>
    <xdr:to>
      <xdr:col>76</xdr:col>
      <xdr:colOff>165100</xdr:colOff>
      <xdr:row>63</xdr:row>
      <xdr:rowOff>95250</xdr:rowOff>
    </xdr:to>
    <xdr:sp macro="" textlink="">
      <xdr:nvSpPr>
        <xdr:cNvPr id="478" name="フローチャート: 判断 477"/>
        <xdr:cNvSpPr/>
      </xdr:nvSpPr>
      <xdr:spPr>
        <a:xfrm>
          <a:off x="14541500" y="1079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64</xdr:row>
      <xdr:rowOff>101600</xdr:rowOff>
    </xdr:from>
    <xdr:to>
      <xdr:col>72</xdr:col>
      <xdr:colOff>38100</xdr:colOff>
      <xdr:row>65</xdr:row>
      <xdr:rowOff>31750</xdr:rowOff>
    </xdr:to>
    <xdr:sp macro="" textlink="">
      <xdr:nvSpPr>
        <xdr:cNvPr id="479" name="フローチャート: 判断 478"/>
        <xdr:cNvSpPr/>
      </xdr:nvSpPr>
      <xdr:spPr>
        <a:xfrm>
          <a:off x="13652500" y="110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12700</xdr:rowOff>
    </xdr:from>
    <xdr:to>
      <xdr:col>85</xdr:col>
      <xdr:colOff>177800</xdr:colOff>
      <xdr:row>60</xdr:row>
      <xdr:rowOff>114300</xdr:rowOff>
    </xdr:to>
    <xdr:sp macro="" textlink="">
      <xdr:nvSpPr>
        <xdr:cNvPr id="485" name="楕円 484"/>
        <xdr:cNvSpPr/>
      </xdr:nvSpPr>
      <xdr:spPr>
        <a:xfrm>
          <a:off x="162687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35577</xdr:rowOff>
    </xdr:from>
    <xdr:ext cx="405111" cy="259045"/>
    <xdr:sp macro="" textlink="">
      <xdr:nvSpPr>
        <xdr:cNvPr id="486" name="【学校施設】&#10;有形固定資産減価償却率該当値テキスト"/>
        <xdr:cNvSpPr txBox="1"/>
      </xdr:nvSpPr>
      <xdr:spPr>
        <a:xfrm>
          <a:off x="16357600" y="1015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487" name="楕円 486"/>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60</xdr:row>
      <xdr:rowOff>63500</xdr:rowOff>
    </xdr:to>
    <xdr:cxnSp macro="">
      <xdr:nvCxnSpPr>
        <xdr:cNvPr id="488" name="直線コネクタ 487"/>
        <xdr:cNvCxnSpPr/>
      </xdr:nvCxnSpPr>
      <xdr:spPr>
        <a:xfrm>
          <a:off x="15481300" y="100584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38100</xdr:rowOff>
    </xdr:from>
    <xdr:to>
      <xdr:col>76</xdr:col>
      <xdr:colOff>165100</xdr:colOff>
      <xdr:row>56</xdr:row>
      <xdr:rowOff>139700</xdr:rowOff>
    </xdr:to>
    <xdr:sp macro="" textlink="">
      <xdr:nvSpPr>
        <xdr:cNvPr id="489" name="楕円 488"/>
        <xdr:cNvSpPr/>
      </xdr:nvSpPr>
      <xdr:spPr>
        <a:xfrm>
          <a:off x="145415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88900</xdr:rowOff>
    </xdr:from>
    <xdr:to>
      <xdr:col>81</xdr:col>
      <xdr:colOff>50800</xdr:colOff>
      <xdr:row>58</xdr:row>
      <xdr:rowOff>114300</xdr:rowOff>
    </xdr:to>
    <xdr:cxnSp macro="">
      <xdr:nvCxnSpPr>
        <xdr:cNvPr id="490" name="直線コネクタ 489"/>
        <xdr:cNvCxnSpPr/>
      </xdr:nvCxnSpPr>
      <xdr:spPr>
        <a:xfrm>
          <a:off x="14592300" y="96901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130827</xdr:rowOff>
    </xdr:from>
    <xdr:ext cx="405111" cy="259045"/>
    <xdr:sp macro="" textlink="">
      <xdr:nvSpPr>
        <xdr:cNvPr id="491" name="n_1aveValue【学校施設】&#10;有形固定資産減価償却率"/>
        <xdr:cNvSpPr txBox="1"/>
      </xdr:nvSpPr>
      <xdr:spPr>
        <a:xfrm>
          <a:off x="15266044" y="1076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86377</xdr:rowOff>
    </xdr:from>
    <xdr:ext cx="405111" cy="259045"/>
    <xdr:sp macro="" textlink="">
      <xdr:nvSpPr>
        <xdr:cNvPr id="492" name="n_2aveValue【学校施設】&#10;有形固定資産減価償却率"/>
        <xdr:cNvSpPr txBox="1"/>
      </xdr:nvSpPr>
      <xdr:spPr>
        <a:xfrm>
          <a:off x="14389744" y="1088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48277</xdr:rowOff>
    </xdr:from>
    <xdr:ext cx="405111" cy="259045"/>
    <xdr:sp macro="" textlink="">
      <xdr:nvSpPr>
        <xdr:cNvPr id="493" name="n_3aveValue【学校施設】&#10;有形固定資産減価償却率"/>
        <xdr:cNvSpPr txBox="1"/>
      </xdr:nvSpPr>
      <xdr:spPr>
        <a:xfrm>
          <a:off x="13500744" y="1084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494" name="n_1mainValue【学校施設】&#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156227</xdr:rowOff>
    </xdr:from>
    <xdr:ext cx="405111" cy="259045"/>
    <xdr:sp macro="" textlink="">
      <xdr:nvSpPr>
        <xdr:cNvPr id="495" name="n_2mainValue【学校施設】&#10;有形固定資産減価償却率"/>
        <xdr:cNvSpPr txBox="1"/>
      </xdr:nvSpPr>
      <xdr:spPr>
        <a:xfrm>
          <a:off x="14389744"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7" name="直線コネクタ 5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8" name="テキスト ボックス 5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9" name="直線コネクタ 5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0" name="テキスト ボックス 5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1" name="直線コネクタ 5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2" name="テキスト ボックス 5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3" name="直線コネクタ 5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4" name="テキスト ボックス 5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5" name="直線コネクタ 5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6" name="テキスト ボックス 5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131445</xdr:rowOff>
    </xdr:from>
    <xdr:to>
      <xdr:col>116</xdr:col>
      <xdr:colOff>62864</xdr:colOff>
      <xdr:row>63</xdr:row>
      <xdr:rowOff>125730</xdr:rowOff>
    </xdr:to>
    <xdr:cxnSp macro="">
      <xdr:nvCxnSpPr>
        <xdr:cNvPr id="520" name="直線コネクタ 519"/>
        <xdr:cNvCxnSpPr/>
      </xdr:nvCxnSpPr>
      <xdr:spPr>
        <a:xfrm flipV="1">
          <a:off x="22160864" y="956119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21" name="【学校施設】&#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22" name="直線コネクタ 521"/>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78122</xdr:rowOff>
    </xdr:from>
    <xdr:ext cx="469744" cy="259045"/>
    <xdr:sp macro="" textlink="">
      <xdr:nvSpPr>
        <xdr:cNvPr id="523" name="【学校施設】&#10;一人当たり面積最大値テキスト"/>
        <xdr:cNvSpPr txBox="1"/>
      </xdr:nvSpPr>
      <xdr:spPr>
        <a:xfrm>
          <a:off x="22199600" y="93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131445</xdr:rowOff>
    </xdr:from>
    <xdr:to>
      <xdr:col>116</xdr:col>
      <xdr:colOff>152400</xdr:colOff>
      <xdr:row>55</xdr:row>
      <xdr:rowOff>131445</xdr:rowOff>
    </xdr:to>
    <xdr:cxnSp macro="">
      <xdr:nvCxnSpPr>
        <xdr:cNvPr id="524" name="直線コネクタ 523"/>
        <xdr:cNvCxnSpPr/>
      </xdr:nvCxnSpPr>
      <xdr:spPr>
        <a:xfrm>
          <a:off x="22072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95902</xdr:rowOff>
    </xdr:from>
    <xdr:ext cx="469744" cy="259045"/>
    <xdr:sp macro="" textlink="">
      <xdr:nvSpPr>
        <xdr:cNvPr id="525" name="【学校施設】&#10;一人当たり面積平均値テキスト"/>
        <xdr:cNvSpPr txBox="1"/>
      </xdr:nvSpPr>
      <xdr:spPr>
        <a:xfrm>
          <a:off x="22199600" y="10040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73025</xdr:rowOff>
    </xdr:from>
    <xdr:to>
      <xdr:col>116</xdr:col>
      <xdr:colOff>114300</xdr:colOff>
      <xdr:row>60</xdr:row>
      <xdr:rowOff>3175</xdr:rowOff>
    </xdr:to>
    <xdr:sp macro="" textlink="">
      <xdr:nvSpPr>
        <xdr:cNvPr id="526" name="フローチャート: 判断 525"/>
        <xdr:cNvSpPr/>
      </xdr:nvSpPr>
      <xdr:spPr>
        <a:xfrm>
          <a:off x="22110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137795</xdr:rowOff>
    </xdr:from>
    <xdr:to>
      <xdr:col>112</xdr:col>
      <xdr:colOff>38100</xdr:colOff>
      <xdr:row>59</xdr:row>
      <xdr:rowOff>67945</xdr:rowOff>
    </xdr:to>
    <xdr:sp macro="" textlink="">
      <xdr:nvSpPr>
        <xdr:cNvPr id="527" name="フローチャート: 判断 526"/>
        <xdr:cNvSpPr/>
      </xdr:nvSpPr>
      <xdr:spPr>
        <a:xfrm>
          <a:off x="21272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63500</xdr:rowOff>
    </xdr:from>
    <xdr:to>
      <xdr:col>107</xdr:col>
      <xdr:colOff>101600</xdr:colOff>
      <xdr:row>59</xdr:row>
      <xdr:rowOff>165100</xdr:rowOff>
    </xdr:to>
    <xdr:sp macro="" textlink="">
      <xdr:nvSpPr>
        <xdr:cNvPr id="528" name="フローチャート: 判断 527"/>
        <xdr:cNvSpPr/>
      </xdr:nvSpPr>
      <xdr:spPr>
        <a:xfrm>
          <a:off x="20383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529" name="フローチャート: 判断 528"/>
        <xdr:cNvSpPr/>
      </xdr:nvSpPr>
      <xdr:spPr>
        <a:xfrm>
          <a:off x="19494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50165</xdr:rowOff>
    </xdr:from>
    <xdr:to>
      <xdr:col>116</xdr:col>
      <xdr:colOff>114300</xdr:colOff>
      <xdr:row>61</xdr:row>
      <xdr:rowOff>151765</xdr:rowOff>
    </xdr:to>
    <xdr:sp macro="" textlink="">
      <xdr:nvSpPr>
        <xdr:cNvPr id="535" name="楕円 534"/>
        <xdr:cNvSpPr/>
      </xdr:nvSpPr>
      <xdr:spPr>
        <a:xfrm>
          <a:off x="221107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28592</xdr:rowOff>
    </xdr:from>
    <xdr:ext cx="469744" cy="259045"/>
    <xdr:sp macro="" textlink="">
      <xdr:nvSpPr>
        <xdr:cNvPr id="536" name="【学校施設】&#10;一人当たり面積該当値テキスト"/>
        <xdr:cNvSpPr txBox="1"/>
      </xdr:nvSpPr>
      <xdr:spPr>
        <a:xfrm>
          <a:off x="22199600" y="1048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48260</xdr:rowOff>
    </xdr:from>
    <xdr:to>
      <xdr:col>112</xdr:col>
      <xdr:colOff>38100</xdr:colOff>
      <xdr:row>61</xdr:row>
      <xdr:rowOff>149860</xdr:rowOff>
    </xdr:to>
    <xdr:sp macro="" textlink="">
      <xdr:nvSpPr>
        <xdr:cNvPr id="537" name="楕円 536"/>
        <xdr:cNvSpPr/>
      </xdr:nvSpPr>
      <xdr:spPr>
        <a:xfrm>
          <a:off x="21272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99060</xdr:rowOff>
    </xdr:from>
    <xdr:to>
      <xdr:col>116</xdr:col>
      <xdr:colOff>63500</xdr:colOff>
      <xdr:row>61</xdr:row>
      <xdr:rowOff>100965</xdr:rowOff>
    </xdr:to>
    <xdr:cxnSp macro="">
      <xdr:nvCxnSpPr>
        <xdr:cNvPr id="538" name="直線コネクタ 537"/>
        <xdr:cNvCxnSpPr/>
      </xdr:nvCxnSpPr>
      <xdr:spPr>
        <a:xfrm>
          <a:off x="21323300" y="105575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84455</xdr:rowOff>
    </xdr:from>
    <xdr:to>
      <xdr:col>107</xdr:col>
      <xdr:colOff>101600</xdr:colOff>
      <xdr:row>64</xdr:row>
      <xdr:rowOff>14605</xdr:rowOff>
    </xdr:to>
    <xdr:sp macro="" textlink="">
      <xdr:nvSpPr>
        <xdr:cNvPr id="539" name="楕円 538"/>
        <xdr:cNvSpPr/>
      </xdr:nvSpPr>
      <xdr:spPr>
        <a:xfrm>
          <a:off x="20383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99060</xdr:rowOff>
    </xdr:from>
    <xdr:to>
      <xdr:col>111</xdr:col>
      <xdr:colOff>177800</xdr:colOff>
      <xdr:row>63</xdr:row>
      <xdr:rowOff>135255</xdr:rowOff>
    </xdr:to>
    <xdr:cxnSp macro="">
      <xdr:nvCxnSpPr>
        <xdr:cNvPr id="540" name="直線コネクタ 539"/>
        <xdr:cNvCxnSpPr/>
      </xdr:nvCxnSpPr>
      <xdr:spPr>
        <a:xfrm flipV="1">
          <a:off x="20434300" y="10557510"/>
          <a:ext cx="8890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84472</xdr:rowOff>
    </xdr:from>
    <xdr:ext cx="469744" cy="259045"/>
    <xdr:sp macro="" textlink="">
      <xdr:nvSpPr>
        <xdr:cNvPr id="541" name="n_1aveValue【学校施設】&#10;一人当たり面積"/>
        <xdr:cNvSpPr txBox="1"/>
      </xdr:nvSpPr>
      <xdr:spPr>
        <a:xfrm>
          <a:off x="21075727"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10177</xdr:rowOff>
    </xdr:from>
    <xdr:ext cx="469744" cy="259045"/>
    <xdr:sp macro="" textlink="">
      <xdr:nvSpPr>
        <xdr:cNvPr id="542" name="n_2aveValue【学校施設】&#10;一人当たり面積"/>
        <xdr:cNvSpPr txBox="1"/>
      </xdr:nvSpPr>
      <xdr:spPr>
        <a:xfrm>
          <a:off x="201994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543" name="n_3aveValue【学校施設】&#10;一人当たり面積"/>
        <xdr:cNvSpPr txBox="1"/>
      </xdr:nvSpPr>
      <xdr:spPr>
        <a:xfrm>
          <a:off x="19310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140987</xdr:rowOff>
    </xdr:from>
    <xdr:ext cx="469744" cy="259045"/>
    <xdr:sp macro="" textlink="">
      <xdr:nvSpPr>
        <xdr:cNvPr id="544" name="n_1mainValue【学校施設】&#10;一人当たり面積"/>
        <xdr:cNvSpPr txBox="1"/>
      </xdr:nvSpPr>
      <xdr:spPr>
        <a:xfrm>
          <a:off x="210757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5732</xdr:rowOff>
    </xdr:from>
    <xdr:ext cx="469744" cy="259045"/>
    <xdr:sp macro="" textlink="">
      <xdr:nvSpPr>
        <xdr:cNvPr id="545" name="n_2mainValue【学校施設】&#10;一人当たり面積"/>
        <xdr:cNvSpPr txBox="1"/>
      </xdr:nvSpPr>
      <xdr:spPr>
        <a:xfrm>
          <a:off x="20199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6" name="テキスト ボックス 55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7" name="直線コネクタ 5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8" name="テキスト ボックス 55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9" name="直線コネクタ 5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0" name="テキスト ボックス 5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1" name="直線コネクタ 5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2" name="テキスト ボックス 5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3" name="直線コネクタ 5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4" name="テキスト ボックス 5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5" name="直線コネクタ 5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6" name="テキスト ボックス 56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120014</xdr:rowOff>
    </xdr:from>
    <xdr:to>
      <xdr:col>85</xdr:col>
      <xdr:colOff>126364</xdr:colOff>
      <xdr:row>85</xdr:row>
      <xdr:rowOff>135255</xdr:rowOff>
    </xdr:to>
    <xdr:cxnSp macro="">
      <xdr:nvCxnSpPr>
        <xdr:cNvPr id="570" name="直線コネクタ 569"/>
        <xdr:cNvCxnSpPr/>
      </xdr:nvCxnSpPr>
      <xdr:spPr>
        <a:xfrm flipV="1">
          <a:off x="16318864" y="13493114"/>
          <a:ext cx="0" cy="1215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139082</xdr:rowOff>
    </xdr:from>
    <xdr:ext cx="405111" cy="259045"/>
    <xdr:sp macro="" textlink="">
      <xdr:nvSpPr>
        <xdr:cNvPr id="571" name="【児童館】&#10;有形固定資産減価償却率最小値テキスト"/>
        <xdr:cNvSpPr txBox="1"/>
      </xdr:nvSpPr>
      <xdr:spPr>
        <a:xfrm>
          <a:off x="163576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135255</xdr:rowOff>
    </xdr:from>
    <xdr:to>
      <xdr:col>86</xdr:col>
      <xdr:colOff>25400</xdr:colOff>
      <xdr:row>85</xdr:row>
      <xdr:rowOff>135255</xdr:rowOff>
    </xdr:to>
    <xdr:cxnSp macro="">
      <xdr:nvCxnSpPr>
        <xdr:cNvPr id="572" name="直線コネクタ 571"/>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66691</xdr:rowOff>
    </xdr:from>
    <xdr:ext cx="405111" cy="259045"/>
    <xdr:sp macro="" textlink="">
      <xdr:nvSpPr>
        <xdr:cNvPr id="573" name="【児童館】&#10;有形固定資産減価償却率最大値テキスト"/>
        <xdr:cNvSpPr txBox="1"/>
      </xdr:nvSpPr>
      <xdr:spPr>
        <a:xfrm>
          <a:off x="16357600" y="1326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120014</xdr:rowOff>
    </xdr:from>
    <xdr:to>
      <xdr:col>86</xdr:col>
      <xdr:colOff>25400</xdr:colOff>
      <xdr:row>78</xdr:row>
      <xdr:rowOff>120014</xdr:rowOff>
    </xdr:to>
    <xdr:cxnSp macro="">
      <xdr:nvCxnSpPr>
        <xdr:cNvPr id="574" name="直線コネクタ 573"/>
        <xdr:cNvCxnSpPr/>
      </xdr:nvCxnSpPr>
      <xdr:spPr>
        <a:xfrm>
          <a:off x="16230600" y="1349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575" name="【児童館】&#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76" name="フローチャート: 判断 575"/>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154939</xdr:rowOff>
    </xdr:from>
    <xdr:to>
      <xdr:col>81</xdr:col>
      <xdr:colOff>101600</xdr:colOff>
      <xdr:row>81</xdr:row>
      <xdr:rowOff>85089</xdr:rowOff>
    </xdr:to>
    <xdr:sp macro="" textlink="">
      <xdr:nvSpPr>
        <xdr:cNvPr id="577" name="フローチャート: 判断 576"/>
        <xdr:cNvSpPr/>
      </xdr:nvSpPr>
      <xdr:spPr>
        <a:xfrm>
          <a:off x="154305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578" name="フローチャート: 判断 577"/>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579" name="フローチャート: 判断 578"/>
        <xdr:cNvSpPr/>
      </xdr:nvSpPr>
      <xdr:spPr>
        <a:xfrm>
          <a:off x="1365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585" name="楕円 584"/>
        <xdr:cNvSpPr/>
      </xdr:nvSpPr>
      <xdr:spPr>
        <a:xfrm>
          <a:off x="16268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21607</xdr:rowOff>
    </xdr:from>
    <xdr:ext cx="405111" cy="259045"/>
    <xdr:sp macro="" textlink="">
      <xdr:nvSpPr>
        <xdr:cNvPr id="586" name="【児童館】&#10;有形固定資産減価償却率該当値テキスト"/>
        <xdr:cNvSpPr txBox="1"/>
      </xdr:nvSpPr>
      <xdr:spPr>
        <a:xfrm>
          <a:off x="16357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12064</xdr:rowOff>
    </xdr:from>
    <xdr:to>
      <xdr:col>81</xdr:col>
      <xdr:colOff>101600</xdr:colOff>
      <xdr:row>81</xdr:row>
      <xdr:rowOff>113664</xdr:rowOff>
    </xdr:to>
    <xdr:sp macro="" textlink="">
      <xdr:nvSpPr>
        <xdr:cNvPr id="587" name="楕円 586"/>
        <xdr:cNvSpPr/>
      </xdr:nvSpPr>
      <xdr:spPr>
        <a:xfrm>
          <a:off x="15430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49530</xdr:rowOff>
    </xdr:from>
    <xdr:to>
      <xdr:col>85</xdr:col>
      <xdr:colOff>127000</xdr:colOff>
      <xdr:row>81</xdr:row>
      <xdr:rowOff>62864</xdr:rowOff>
    </xdr:to>
    <xdr:cxnSp macro="">
      <xdr:nvCxnSpPr>
        <xdr:cNvPr id="588" name="直線コネクタ 587"/>
        <xdr:cNvCxnSpPr/>
      </xdr:nvCxnSpPr>
      <xdr:spPr>
        <a:xfrm flipV="1">
          <a:off x="15481300" y="1393698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42545</xdr:rowOff>
    </xdr:from>
    <xdr:to>
      <xdr:col>76</xdr:col>
      <xdr:colOff>165100</xdr:colOff>
      <xdr:row>81</xdr:row>
      <xdr:rowOff>144145</xdr:rowOff>
    </xdr:to>
    <xdr:sp macro="" textlink="">
      <xdr:nvSpPr>
        <xdr:cNvPr id="589" name="楕円 588"/>
        <xdr:cNvSpPr/>
      </xdr:nvSpPr>
      <xdr:spPr>
        <a:xfrm>
          <a:off x="14541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62864</xdr:rowOff>
    </xdr:from>
    <xdr:to>
      <xdr:col>81</xdr:col>
      <xdr:colOff>50800</xdr:colOff>
      <xdr:row>81</xdr:row>
      <xdr:rowOff>93345</xdr:rowOff>
    </xdr:to>
    <xdr:cxnSp macro="">
      <xdr:nvCxnSpPr>
        <xdr:cNvPr id="590" name="直線コネクタ 589"/>
        <xdr:cNvCxnSpPr/>
      </xdr:nvCxnSpPr>
      <xdr:spPr>
        <a:xfrm flipV="1">
          <a:off x="14592300" y="139503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101616</xdr:rowOff>
    </xdr:from>
    <xdr:ext cx="405111" cy="259045"/>
    <xdr:sp macro="" textlink="">
      <xdr:nvSpPr>
        <xdr:cNvPr id="591" name="n_1aveValue【児童館】&#10;有形固定資産減価償却率"/>
        <xdr:cNvSpPr txBox="1"/>
      </xdr:nvSpPr>
      <xdr:spPr>
        <a:xfrm>
          <a:off x="152660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592" name="n_2aveValue【児童館】&#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21607</xdr:rowOff>
    </xdr:from>
    <xdr:ext cx="405111" cy="259045"/>
    <xdr:sp macro="" textlink="">
      <xdr:nvSpPr>
        <xdr:cNvPr id="593" name="n_3aveValue【児童館】&#10;有形固定資産減価償却率"/>
        <xdr:cNvSpPr txBox="1"/>
      </xdr:nvSpPr>
      <xdr:spPr>
        <a:xfrm>
          <a:off x="13500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104791</xdr:rowOff>
    </xdr:from>
    <xdr:ext cx="405111" cy="259045"/>
    <xdr:sp macro="" textlink="">
      <xdr:nvSpPr>
        <xdr:cNvPr id="594" name="n_1mainValue【児童館】&#10;有形固定資産減価償却率"/>
        <xdr:cNvSpPr txBox="1"/>
      </xdr:nvSpPr>
      <xdr:spPr>
        <a:xfrm>
          <a:off x="152660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135272</xdr:rowOff>
    </xdr:from>
    <xdr:ext cx="405111" cy="259045"/>
    <xdr:sp macro="" textlink="">
      <xdr:nvSpPr>
        <xdr:cNvPr id="595" name="n_2mainValue【児童館】&#10;有形固定資産減価償却率"/>
        <xdr:cNvSpPr txBox="1"/>
      </xdr:nvSpPr>
      <xdr:spPr>
        <a:xfrm>
          <a:off x="143897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06" name="テキスト ボックス 60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07" name="直線コネクタ 60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8" name="テキスト ボックス 60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9" name="直線コネクタ 60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0" name="テキスト ボックス 60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1" name="直線コネクタ 61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2" name="テキスト ボックス 61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3" name="直線コネクタ 61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4" name="テキスト ボックス 61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5" name="直線コネクタ 61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6" name="テキスト ボックス 61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114300</xdr:rowOff>
    </xdr:to>
    <xdr:cxnSp macro="">
      <xdr:nvCxnSpPr>
        <xdr:cNvPr id="620" name="直線コネクタ 619"/>
        <xdr:cNvCxnSpPr/>
      </xdr:nvCxnSpPr>
      <xdr:spPr>
        <a:xfrm flipV="1">
          <a:off x="22160864" y="13487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118127</xdr:rowOff>
    </xdr:from>
    <xdr:ext cx="469744" cy="259045"/>
    <xdr:sp macro="" textlink="">
      <xdr:nvSpPr>
        <xdr:cNvPr id="621" name="【児童館】&#10;一人当たり面積最小値テキスト"/>
        <xdr:cNvSpPr txBox="1"/>
      </xdr:nvSpPr>
      <xdr:spPr>
        <a:xfrm>
          <a:off x="22199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622" name="直線コネクタ 621"/>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23" name="【児童館】&#10;一人当たり面積最大値テキスト"/>
        <xdr:cNvSpPr txBox="1"/>
      </xdr:nvSpPr>
      <xdr:spPr>
        <a:xfrm>
          <a:off x="22199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24" name="直線コネクタ 623"/>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25"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26" name="フローチャート: 判断 625"/>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27" name="フローチャート: 判断 626"/>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28" name="フローチャート: 判断 627"/>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629" name="フローチャート: 判断 628"/>
        <xdr:cNvSpPr/>
      </xdr:nvSpPr>
      <xdr:spPr>
        <a:xfrm>
          <a:off x="19494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35" name="楕円 634"/>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636" name="【児童館】&#10;一人当たり面積該当値テキスト"/>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637" name="楕円 636"/>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82</xdr:row>
      <xdr:rowOff>152400</xdr:rowOff>
    </xdr:to>
    <xdr:cxnSp macro="">
      <xdr:nvCxnSpPr>
        <xdr:cNvPr id="638" name="直線コネクタ 637"/>
        <xdr:cNvCxnSpPr/>
      </xdr:nvCxnSpPr>
      <xdr:spPr>
        <a:xfrm>
          <a:off x="21323300" y="1421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639" name="楕円 638"/>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83</xdr:row>
      <xdr:rowOff>57150</xdr:rowOff>
    </xdr:to>
    <xdr:cxnSp macro="">
      <xdr:nvCxnSpPr>
        <xdr:cNvPr id="640" name="直線コネクタ 639"/>
        <xdr:cNvCxnSpPr/>
      </xdr:nvCxnSpPr>
      <xdr:spPr>
        <a:xfrm flipV="1">
          <a:off x="20434300" y="1421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641" name="n_1ave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642" name="n_2aveValue【児童館】&#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67327</xdr:rowOff>
    </xdr:from>
    <xdr:ext cx="469744" cy="259045"/>
    <xdr:sp macro="" textlink="">
      <xdr:nvSpPr>
        <xdr:cNvPr id="643" name="n_3aveValue【児童館】&#10;一人当たり面積"/>
        <xdr:cNvSpPr txBox="1"/>
      </xdr:nvSpPr>
      <xdr:spPr>
        <a:xfrm>
          <a:off x="19310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644"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45" name="n_2main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6" name="テキスト ボックス 65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7" name="直線コネクタ 65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8" name="テキスト ボックス 65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9" name="直線コネクタ 65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0" name="テキスト ボックス 65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1" name="直線コネクタ 66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2" name="テキスト ボックス 66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3" name="直線コネクタ 66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4" name="テキスト ボックス 66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6" name="テキスト ボックス 66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106</xdr:row>
      <xdr:rowOff>153924</xdr:rowOff>
    </xdr:to>
    <xdr:cxnSp macro="">
      <xdr:nvCxnSpPr>
        <xdr:cNvPr id="668" name="直線コネクタ 667"/>
        <xdr:cNvCxnSpPr/>
      </xdr:nvCxnSpPr>
      <xdr:spPr>
        <a:xfrm flipV="1">
          <a:off x="16318864" y="17198339"/>
          <a:ext cx="0" cy="112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157751</xdr:rowOff>
    </xdr:from>
    <xdr:ext cx="405111" cy="259045"/>
    <xdr:sp macro="" textlink="">
      <xdr:nvSpPr>
        <xdr:cNvPr id="669" name="【公民館】&#10;有形固定資産減価償却率最小値テキスト"/>
        <xdr:cNvSpPr txBox="1"/>
      </xdr:nvSpPr>
      <xdr:spPr>
        <a:xfrm>
          <a:off x="16357600" y="1833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153924</xdr:rowOff>
    </xdr:from>
    <xdr:to>
      <xdr:col>86</xdr:col>
      <xdr:colOff>25400</xdr:colOff>
      <xdr:row>106</xdr:row>
      <xdr:rowOff>153924</xdr:rowOff>
    </xdr:to>
    <xdr:cxnSp macro="">
      <xdr:nvCxnSpPr>
        <xdr:cNvPr id="670" name="直線コネクタ 669"/>
        <xdr:cNvCxnSpPr/>
      </xdr:nvCxnSpPr>
      <xdr:spPr>
        <a:xfrm>
          <a:off x="16230600" y="1832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71"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72" name="直線コネクタ 671"/>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51833</xdr:rowOff>
    </xdr:from>
    <xdr:ext cx="405111" cy="259045"/>
    <xdr:sp macro="" textlink="">
      <xdr:nvSpPr>
        <xdr:cNvPr id="673" name="【公民館】&#10;有形固定資産減価償却率平均値テキスト"/>
        <xdr:cNvSpPr txBox="1"/>
      </xdr:nvSpPr>
      <xdr:spPr>
        <a:xfrm>
          <a:off x="16357600" y="17711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73406</xdr:rowOff>
    </xdr:from>
    <xdr:to>
      <xdr:col>85</xdr:col>
      <xdr:colOff>177800</xdr:colOff>
      <xdr:row>104</xdr:row>
      <xdr:rowOff>3556</xdr:rowOff>
    </xdr:to>
    <xdr:sp macro="" textlink="">
      <xdr:nvSpPr>
        <xdr:cNvPr id="674" name="フローチャート: 判断 673"/>
        <xdr:cNvSpPr/>
      </xdr:nvSpPr>
      <xdr:spPr>
        <a:xfrm>
          <a:off x="16268700" y="1773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23113</xdr:rowOff>
    </xdr:from>
    <xdr:to>
      <xdr:col>81</xdr:col>
      <xdr:colOff>101600</xdr:colOff>
      <xdr:row>103</xdr:row>
      <xdr:rowOff>124713</xdr:rowOff>
    </xdr:to>
    <xdr:sp macro="" textlink="">
      <xdr:nvSpPr>
        <xdr:cNvPr id="675" name="フローチャート: 判断 674"/>
        <xdr:cNvSpPr/>
      </xdr:nvSpPr>
      <xdr:spPr>
        <a:xfrm>
          <a:off x="15430500" y="1768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57404</xdr:rowOff>
    </xdr:from>
    <xdr:to>
      <xdr:col>76</xdr:col>
      <xdr:colOff>165100</xdr:colOff>
      <xdr:row>104</xdr:row>
      <xdr:rowOff>159004</xdr:rowOff>
    </xdr:to>
    <xdr:sp macro="" textlink="">
      <xdr:nvSpPr>
        <xdr:cNvPr id="676" name="フローチャート: 判断 675"/>
        <xdr:cNvSpPr/>
      </xdr:nvSpPr>
      <xdr:spPr>
        <a:xfrm>
          <a:off x="14541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167132</xdr:rowOff>
    </xdr:from>
    <xdr:to>
      <xdr:col>72</xdr:col>
      <xdr:colOff>38100</xdr:colOff>
      <xdr:row>105</xdr:row>
      <xdr:rowOff>97282</xdr:rowOff>
    </xdr:to>
    <xdr:sp macro="" textlink="">
      <xdr:nvSpPr>
        <xdr:cNvPr id="677" name="フローチャート: 判断 676"/>
        <xdr:cNvSpPr/>
      </xdr:nvSpPr>
      <xdr:spPr>
        <a:xfrm>
          <a:off x="13652500" y="1799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50546</xdr:rowOff>
    </xdr:from>
    <xdr:to>
      <xdr:col>85</xdr:col>
      <xdr:colOff>177800</xdr:colOff>
      <xdr:row>101</xdr:row>
      <xdr:rowOff>152146</xdr:rowOff>
    </xdr:to>
    <xdr:sp macro="" textlink="">
      <xdr:nvSpPr>
        <xdr:cNvPr id="683" name="楕円 682"/>
        <xdr:cNvSpPr/>
      </xdr:nvSpPr>
      <xdr:spPr>
        <a:xfrm>
          <a:off x="162687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73423</xdr:rowOff>
    </xdr:from>
    <xdr:ext cx="405111" cy="259045"/>
    <xdr:sp macro="" textlink="">
      <xdr:nvSpPr>
        <xdr:cNvPr id="684" name="【公民館】&#10;有形固定資産減価償却率該当値テキスト"/>
        <xdr:cNvSpPr txBox="1"/>
      </xdr:nvSpPr>
      <xdr:spPr>
        <a:xfrm>
          <a:off x="16357600" y="1721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164846</xdr:rowOff>
    </xdr:from>
    <xdr:to>
      <xdr:col>81</xdr:col>
      <xdr:colOff>101600</xdr:colOff>
      <xdr:row>102</xdr:row>
      <xdr:rowOff>94996</xdr:rowOff>
    </xdr:to>
    <xdr:sp macro="" textlink="">
      <xdr:nvSpPr>
        <xdr:cNvPr id="685" name="楕円 684"/>
        <xdr:cNvSpPr/>
      </xdr:nvSpPr>
      <xdr:spPr>
        <a:xfrm>
          <a:off x="154305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101346</xdr:rowOff>
    </xdr:from>
    <xdr:to>
      <xdr:col>85</xdr:col>
      <xdr:colOff>127000</xdr:colOff>
      <xdr:row>102</xdr:row>
      <xdr:rowOff>44196</xdr:rowOff>
    </xdr:to>
    <xdr:cxnSp macro="">
      <xdr:nvCxnSpPr>
        <xdr:cNvPr id="686" name="直線コネクタ 685"/>
        <xdr:cNvCxnSpPr/>
      </xdr:nvCxnSpPr>
      <xdr:spPr>
        <a:xfrm flipV="1">
          <a:off x="15481300" y="1741779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107696</xdr:rowOff>
    </xdr:from>
    <xdr:to>
      <xdr:col>76</xdr:col>
      <xdr:colOff>165100</xdr:colOff>
      <xdr:row>103</xdr:row>
      <xdr:rowOff>37846</xdr:rowOff>
    </xdr:to>
    <xdr:sp macro="" textlink="">
      <xdr:nvSpPr>
        <xdr:cNvPr id="687" name="楕円 686"/>
        <xdr:cNvSpPr/>
      </xdr:nvSpPr>
      <xdr:spPr>
        <a:xfrm>
          <a:off x="14541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44196</xdr:rowOff>
    </xdr:from>
    <xdr:to>
      <xdr:col>81</xdr:col>
      <xdr:colOff>50800</xdr:colOff>
      <xdr:row>102</xdr:row>
      <xdr:rowOff>158496</xdr:rowOff>
    </xdr:to>
    <xdr:cxnSp macro="">
      <xdr:nvCxnSpPr>
        <xdr:cNvPr id="688" name="直線コネクタ 687"/>
        <xdr:cNvCxnSpPr/>
      </xdr:nvCxnSpPr>
      <xdr:spPr>
        <a:xfrm flipV="1">
          <a:off x="14592300" y="175320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115840</xdr:rowOff>
    </xdr:from>
    <xdr:ext cx="405111" cy="259045"/>
    <xdr:sp macro="" textlink="">
      <xdr:nvSpPr>
        <xdr:cNvPr id="689" name="n_1aveValue【公民館】&#10;有形固定資産減価償却率"/>
        <xdr:cNvSpPr txBox="1"/>
      </xdr:nvSpPr>
      <xdr:spPr>
        <a:xfrm>
          <a:off x="15266044" y="177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150131</xdr:rowOff>
    </xdr:from>
    <xdr:ext cx="405111" cy="259045"/>
    <xdr:sp macro="" textlink="">
      <xdr:nvSpPr>
        <xdr:cNvPr id="690" name="n_2aveValue【公民館】&#10;有形固定資産減価償却率"/>
        <xdr:cNvSpPr txBox="1"/>
      </xdr:nvSpPr>
      <xdr:spPr>
        <a:xfrm>
          <a:off x="14389744" y="1798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113809</xdr:rowOff>
    </xdr:from>
    <xdr:ext cx="405111" cy="259045"/>
    <xdr:sp macro="" textlink="">
      <xdr:nvSpPr>
        <xdr:cNvPr id="691" name="n_3aveValue【公民館】&#10;有形固定資産減価償却率"/>
        <xdr:cNvSpPr txBox="1"/>
      </xdr:nvSpPr>
      <xdr:spPr>
        <a:xfrm>
          <a:off x="13500744" y="1777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111523</xdr:rowOff>
    </xdr:from>
    <xdr:ext cx="405111" cy="259045"/>
    <xdr:sp macro="" textlink="">
      <xdr:nvSpPr>
        <xdr:cNvPr id="692" name="n_1mainValue【公民館】&#10;有形固定資産減価償却率"/>
        <xdr:cNvSpPr txBox="1"/>
      </xdr:nvSpPr>
      <xdr:spPr>
        <a:xfrm>
          <a:off x="15266044" y="1725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54373</xdr:rowOff>
    </xdr:from>
    <xdr:ext cx="405111" cy="259045"/>
    <xdr:sp macro="" textlink="">
      <xdr:nvSpPr>
        <xdr:cNvPr id="693" name="n_2mainValue【公民館】&#10;有形固定資産減価償却率"/>
        <xdr:cNvSpPr txBox="1"/>
      </xdr:nvSpPr>
      <xdr:spPr>
        <a:xfrm>
          <a:off x="14389744" y="1737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4" name="直線コネクタ 7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5" name="テキスト ボックス 7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6" name="直線コネクタ 7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7" name="テキスト ボックス 7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8" name="直線コネクタ 7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9" name="テキスト ボックス 7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0" name="直線コネクタ 7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1" name="テキスト ボックス 7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2" name="直線コネクタ 7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3" name="テキスト ボックス 7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4" name="直線コネクタ 7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5" name="テキスト ボックス 7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92529</xdr:rowOff>
    </xdr:to>
    <xdr:cxnSp macro="">
      <xdr:nvCxnSpPr>
        <xdr:cNvPr id="719" name="直線コネクタ 718"/>
        <xdr:cNvCxnSpPr/>
      </xdr:nvCxnSpPr>
      <xdr:spPr>
        <a:xfrm flipV="1">
          <a:off x="22160864" y="17221200"/>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96356</xdr:rowOff>
    </xdr:from>
    <xdr:ext cx="469744" cy="259045"/>
    <xdr:sp macro="" textlink="">
      <xdr:nvSpPr>
        <xdr:cNvPr id="720" name="【公民館】&#10;一人当たり面積最小値テキスト"/>
        <xdr:cNvSpPr txBox="1"/>
      </xdr:nvSpPr>
      <xdr:spPr>
        <a:xfrm>
          <a:off x="22199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92529</xdr:rowOff>
    </xdr:from>
    <xdr:to>
      <xdr:col>116</xdr:col>
      <xdr:colOff>152400</xdr:colOff>
      <xdr:row>108</xdr:row>
      <xdr:rowOff>92529</xdr:rowOff>
    </xdr:to>
    <xdr:cxnSp macro="">
      <xdr:nvCxnSpPr>
        <xdr:cNvPr id="721" name="直線コネクタ 720"/>
        <xdr:cNvCxnSpPr/>
      </xdr:nvCxnSpPr>
      <xdr:spPr>
        <a:xfrm>
          <a:off x="22072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722" name="【公民館】&#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23" name="直線コネクタ 722"/>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154413</xdr:rowOff>
    </xdr:from>
    <xdr:ext cx="469744" cy="259045"/>
    <xdr:sp macro="" textlink="">
      <xdr:nvSpPr>
        <xdr:cNvPr id="724" name="【公民館】&#10;一人当たり面積平均値テキスト"/>
        <xdr:cNvSpPr txBox="1"/>
      </xdr:nvSpPr>
      <xdr:spPr>
        <a:xfrm>
          <a:off x="22199600" y="1764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131536</xdr:rowOff>
    </xdr:from>
    <xdr:to>
      <xdr:col>116</xdr:col>
      <xdr:colOff>114300</xdr:colOff>
      <xdr:row>104</xdr:row>
      <xdr:rowOff>61686</xdr:rowOff>
    </xdr:to>
    <xdr:sp macro="" textlink="">
      <xdr:nvSpPr>
        <xdr:cNvPr id="725" name="フローチャート: 判断 724"/>
        <xdr:cNvSpPr/>
      </xdr:nvSpPr>
      <xdr:spPr>
        <a:xfrm>
          <a:off x="221107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115207</xdr:rowOff>
    </xdr:from>
    <xdr:to>
      <xdr:col>112</xdr:col>
      <xdr:colOff>38100</xdr:colOff>
      <xdr:row>104</xdr:row>
      <xdr:rowOff>45357</xdr:rowOff>
    </xdr:to>
    <xdr:sp macro="" textlink="">
      <xdr:nvSpPr>
        <xdr:cNvPr id="726" name="フローチャート: 判断 725"/>
        <xdr:cNvSpPr/>
      </xdr:nvSpPr>
      <xdr:spPr>
        <a:xfrm>
          <a:off x="21272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74386</xdr:rowOff>
    </xdr:from>
    <xdr:to>
      <xdr:col>107</xdr:col>
      <xdr:colOff>101600</xdr:colOff>
      <xdr:row>105</xdr:row>
      <xdr:rowOff>4536</xdr:rowOff>
    </xdr:to>
    <xdr:sp macro="" textlink="">
      <xdr:nvSpPr>
        <xdr:cNvPr id="727" name="フローチャート: 判断 726"/>
        <xdr:cNvSpPr/>
      </xdr:nvSpPr>
      <xdr:spPr>
        <a:xfrm>
          <a:off x="20383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115207</xdr:rowOff>
    </xdr:from>
    <xdr:to>
      <xdr:col>102</xdr:col>
      <xdr:colOff>165100</xdr:colOff>
      <xdr:row>104</xdr:row>
      <xdr:rowOff>45357</xdr:rowOff>
    </xdr:to>
    <xdr:sp macro="" textlink="">
      <xdr:nvSpPr>
        <xdr:cNvPr id="728" name="フローチャート: 判断 727"/>
        <xdr:cNvSpPr/>
      </xdr:nvSpPr>
      <xdr:spPr>
        <a:xfrm>
          <a:off x="19494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41729</xdr:rowOff>
    </xdr:from>
    <xdr:to>
      <xdr:col>116</xdr:col>
      <xdr:colOff>114300</xdr:colOff>
      <xdr:row>108</xdr:row>
      <xdr:rowOff>143329</xdr:rowOff>
    </xdr:to>
    <xdr:sp macro="" textlink="">
      <xdr:nvSpPr>
        <xdr:cNvPr id="734" name="楕円 733"/>
        <xdr:cNvSpPr/>
      </xdr:nvSpPr>
      <xdr:spPr>
        <a:xfrm>
          <a:off x="22110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128106</xdr:rowOff>
    </xdr:from>
    <xdr:ext cx="469744" cy="259045"/>
    <xdr:sp macro="" textlink="">
      <xdr:nvSpPr>
        <xdr:cNvPr id="735" name="【公民館】&#10;一人当たり面積該当値テキスト"/>
        <xdr:cNvSpPr txBox="1"/>
      </xdr:nvSpPr>
      <xdr:spPr>
        <a:xfrm>
          <a:off x="22199600" y="184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41729</xdr:rowOff>
    </xdr:from>
    <xdr:to>
      <xdr:col>112</xdr:col>
      <xdr:colOff>38100</xdr:colOff>
      <xdr:row>108</xdr:row>
      <xdr:rowOff>143329</xdr:rowOff>
    </xdr:to>
    <xdr:sp macro="" textlink="">
      <xdr:nvSpPr>
        <xdr:cNvPr id="736" name="楕円 735"/>
        <xdr:cNvSpPr/>
      </xdr:nvSpPr>
      <xdr:spPr>
        <a:xfrm>
          <a:off x="21272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92529</xdr:rowOff>
    </xdr:from>
    <xdr:to>
      <xdr:col>116</xdr:col>
      <xdr:colOff>63500</xdr:colOff>
      <xdr:row>108</xdr:row>
      <xdr:rowOff>92529</xdr:rowOff>
    </xdr:to>
    <xdr:cxnSp macro="">
      <xdr:nvCxnSpPr>
        <xdr:cNvPr id="737" name="直線コネクタ 736"/>
        <xdr:cNvCxnSpPr/>
      </xdr:nvCxnSpPr>
      <xdr:spPr>
        <a:xfrm>
          <a:off x="21323300" y="1860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41729</xdr:rowOff>
    </xdr:from>
    <xdr:to>
      <xdr:col>107</xdr:col>
      <xdr:colOff>101600</xdr:colOff>
      <xdr:row>108</xdr:row>
      <xdr:rowOff>143329</xdr:rowOff>
    </xdr:to>
    <xdr:sp macro="" textlink="">
      <xdr:nvSpPr>
        <xdr:cNvPr id="738" name="楕円 737"/>
        <xdr:cNvSpPr/>
      </xdr:nvSpPr>
      <xdr:spPr>
        <a:xfrm>
          <a:off x="20383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92529</xdr:rowOff>
    </xdr:from>
    <xdr:to>
      <xdr:col>111</xdr:col>
      <xdr:colOff>177800</xdr:colOff>
      <xdr:row>108</xdr:row>
      <xdr:rowOff>92529</xdr:rowOff>
    </xdr:to>
    <xdr:cxnSp macro="">
      <xdr:nvCxnSpPr>
        <xdr:cNvPr id="739" name="直線コネクタ 738"/>
        <xdr:cNvCxnSpPr/>
      </xdr:nvCxnSpPr>
      <xdr:spPr>
        <a:xfrm>
          <a:off x="20434300" y="1860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61884</xdr:rowOff>
    </xdr:from>
    <xdr:ext cx="469744" cy="259045"/>
    <xdr:sp macro="" textlink="">
      <xdr:nvSpPr>
        <xdr:cNvPr id="740" name="n_1aveValue【公民館】&#10;一人当たり面積"/>
        <xdr:cNvSpPr txBox="1"/>
      </xdr:nvSpPr>
      <xdr:spPr>
        <a:xfrm>
          <a:off x="210757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21063</xdr:rowOff>
    </xdr:from>
    <xdr:ext cx="469744" cy="259045"/>
    <xdr:sp macro="" textlink="">
      <xdr:nvSpPr>
        <xdr:cNvPr id="741" name="n_2aveValue【公民館】&#10;一人当たり面積"/>
        <xdr:cNvSpPr txBox="1"/>
      </xdr:nvSpPr>
      <xdr:spPr>
        <a:xfrm>
          <a:off x="201994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61884</xdr:rowOff>
    </xdr:from>
    <xdr:ext cx="469744" cy="259045"/>
    <xdr:sp macro="" textlink="">
      <xdr:nvSpPr>
        <xdr:cNvPr id="742" name="n_3aveValue【公民館】&#10;一人当たり面積"/>
        <xdr:cNvSpPr txBox="1"/>
      </xdr:nvSpPr>
      <xdr:spPr>
        <a:xfrm>
          <a:off x="19310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134456</xdr:rowOff>
    </xdr:from>
    <xdr:ext cx="469744" cy="259045"/>
    <xdr:sp macro="" textlink="">
      <xdr:nvSpPr>
        <xdr:cNvPr id="743" name="n_1mainValue【公民館】&#10;一人当たり面積"/>
        <xdr:cNvSpPr txBox="1"/>
      </xdr:nvSpPr>
      <xdr:spPr>
        <a:xfrm>
          <a:off x="210757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134456</xdr:rowOff>
    </xdr:from>
    <xdr:ext cx="469744" cy="259045"/>
    <xdr:sp macro="" textlink="">
      <xdr:nvSpPr>
        <xdr:cNvPr id="744" name="n_2mainValue【公民館】&#10;一人当たり面積"/>
        <xdr:cNvSpPr txBox="1"/>
      </xdr:nvSpPr>
      <xdr:spPr>
        <a:xfrm>
          <a:off x="20199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保育所や公営住宅等においては，有形固定資産減価償却率は類似団体内平均値を下回っているものの，多くの資産において，類似団体内平均値・全国平均・東京都平均を上回っている。学校施設など建築後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年以上経過する大規模な建物を多く有していることから，引き続き，計画的な更新・維持保全を行っていく必要がある。今後は，平成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調布市公共施設等総合管理計画における基本方針や調布市公共建築物維持保全計画に基づき，市民の共有財産である公共施設の適切な維持保全に努めるほか，既存の公共施設における現状や課題を踏まえ，今後の個別施設の在り方や方向性について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235,169
230,540
21.58
95,256,222
90,650,376
3,484,074
47,043,131
40,580,660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101346</xdr:rowOff>
    </xdr:from>
    <xdr:to>
      <xdr:col>24</xdr:col>
      <xdr:colOff>62865</xdr:colOff>
      <xdr:row>40</xdr:row>
      <xdr:rowOff>108204</xdr:rowOff>
    </xdr:to>
    <xdr:cxnSp macro="">
      <xdr:nvCxnSpPr>
        <xdr:cNvPr id="54" name="直線コネクタ 53"/>
        <xdr:cNvCxnSpPr/>
      </xdr:nvCxnSpPr>
      <xdr:spPr>
        <a:xfrm flipV="1">
          <a:off x="4634865" y="5930646"/>
          <a:ext cx="0" cy="1035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112031</xdr:rowOff>
    </xdr:from>
    <xdr:ext cx="405111" cy="259045"/>
    <xdr:sp macro="" textlink="">
      <xdr:nvSpPr>
        <xdr:cNvPr id="55" name="【図書館】&#10;有形固定資産減価償却率最小値テキスト"/>
        <xdr:cNvSpPr txBox="1"/>
      </xdr:nvSpPr>
      <xdr:spPr>
        <a:xfrm>
          <a:off x="4673600" y="697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108204</xdr:rowOff>
    </xdr:from>
    <xdr:to>
      <xdr:col>24</xdr:col>
      <xdr:colOff>152400</xdr:colOff>
      <xdr:row>40</xdr:row>
      <xdr:rowOff>108204</xdr:rowOff>
    </xdr:to>
    <xdr:cxnSp macro="">
      <xdr:nvCxnSpPr>
        <xdr:cNvPr id="56" name="直線コネクタ 55"/>
        <xdr:cNvCxnSpPr/>
      </xdr:nvCxnSpPr>
      <xdr:spPr>
        <a:xfrm>
          <a:off x="4546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48023</xdr:rowOff>
    </xdr:from>
    <xdr:ext cx="405111" cy="259045"/>
    <xdr:sp macro="" textlink="">
      <xdr:nvSpPr>
        <xdr:cNvPr id="57" name="【図書館】&#10;有形固定資産減価償却率最大値テキスト"/>
        <xdr:cNvSpPr txBox="1"/>
      </xdr:nvSpPr>
      <xdr:spPr>
        <a:xfrm>
          <a:off x="4673600" y="5705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101346</xdr:rowOff>
    </xdr:from>
    <xdr:to>
      <xdr:col>24</xdr:col>
      <xdr:colOff>152400</xdr:colOff>
      <xdr:row>34</xdr:row>
      <xdr:rowOff>101346</xdr:rowOff>
    </xdr:to>
    <xdr:cxnSp macro="">
      <xdr:nvCxnSpPr>
        <xdr:cNvPr id="58" name="直線コネクタ 57"/>
        <xdr:cNvCxnSpPr/>
      </xdr:nvCxnSpPr>
      <xdr:spPr>
        <a:xfrm>
          <a:off x="4546600" y="59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119143</xdr:rowOff>
    </xdr:from>
    <xdr:ext cx="405111" cy="259045"/>
    <xdr:sp macro="" textlink="">
      <xdr:nvSpPr>
        <xdr:cNvPr id="59" name="【図書館】&#10;有形固定資産減価償却率平均値テキスト"/>
        <xdr:cNvSpPr txBox="1"/>
      </xdr:nvSpPr>
      <xdr:spPr>
        <a:xfrm>
          <a:off x="4673600" y="6634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96266</xdr:rowOff>
    </xdr:from>
    <xdr:to>
      <xdr:col>24</xdr:col>
      <xdr:colOff>114300</xdr:colOff>
      <xdr:row>40</xdr:row>
      <xdr:rowOff>26416</xdr:rowOff>
    </xdr:to>
    <xdr:sp macro="" textlink="">
      <xdr:nvSpPr>
        <xdr:cNvPr id="60" name="フローチャート: 判断 59"/>
        <xdr:cNvSpPr/>
      </xdr:nvSpPr>
      <xdr:spPr>
        <a:xfrm>
          <a:off x="4584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164846</xdr:rowOff>
    </xdr:from>
    <xdr:to>
      <xdr:col>20</xdr:col>
      <xdr:colOff>38100</xdr:colOff>
      <xdr:row>41</xdr:row>
      <xdr:rowOff>94996</xdr:rowOff>
    </xdr:to>
    <xdr:sp macro="" textlink="">
      <xdr:nvSpPr>
        <xdr:cNvPr id="61" name="フローチャート: 判断 60"/>
        <xdr:cNvSpPr/>
      </xdr:nvSpPr>
      <xdr:spPr>
        <a:xfrm>
          <a:off x="3746500" y="70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34544</xdr:rowOff>
    </xdr:from>
    <xdr:to>
      <xdr:col>15</xdr:col>
      <xdr:colOff>101600</xdr:colOff>
      <xdr:row>41</xdr:row>
      <xdr:rowOff>136144</xdr:rowOff>
    </xdr:to>
    <xdr:sp macro="" textlink="">
      <xdr:nvSpPr>
        <xdr:cNvPr id="62" name="フローチャート: 判断 61"/>
        <xdr:cNvSpPr/>
      </xdr:nvSpPr>
      <xdr:spPr>
        <a:xfrm>
          <a:off x="2857500" y="706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40</xdr:row>
      <xdr:rowOff>39116</xdr:rowOff>
    </xdr:from>
    <xdr:to>
      <xdr:col>10</xdr:col>
      <xdr:colOff>165100</xdr:colOff>
      <xdr:row>40</xdr:row>
      <xdr:rowOff>140716</xdr:rowOff>
    </xdr:to>
    <xdr:sp macro="" textlink="">
      <xdr:nvSpPr>
        <xdr:cNvPr id="63" name="フローチャート: 判断 62"/>
        <xdr:cNvSpPr/>
      </xdr:nvSpPr>
      <xdr:spPr>
        <a:xfrm>
          <a:off x="1968500" y="68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98552</xdr:rowOff>
    </xdr:from>
    <xdr:to>
      <xdr:col>24</xdr:col>
      <xdr:colOff>114300</xdr:colOff>
      <xdr:row>40</xdr:row>
      <xdr:rowOff>28702</xdr:rowOff>
    </xdr:to>
    <xdr:sp macro="" textlink="">
      <xdr:nvSpPr>
        <xdr:cNvPr id="69" name="楕円 68"/>
        <xdr:cNvSpPr/>
      </xdr:nvSpPr>
      <xdr:spPr>
        <a:xfrm>
          <a:off x="45847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76979</xdr:rowOff>
    </xdr:from>
    <xdr:ext cx="405111" cy="259045"/>
    <xdr:sp macro="" textlink="">
      <xdr:nvSpPr>
        <xdr:cNvPr id="70" name="【図書館】&#10;有形固定資産減価償却率該当値テキスト"/>
        <xdr:cNvSpPr txBox="1"/>
      </xdr:nvSpPr>
      <xdr:spPr>
        <a:xfrm>
          <a:off x="4673600" y="676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130556</xdr:rowOff>
    </xdr:from>
    <xdr:to>
      <xdr:col>20</xdr:col>
      <xdr:colOff>38100</xdr:colOff>
      <xdr:row>40</xdr:row>
      <xdr:rowOff>60706</xdr:rowOff>
    </xdr:to>
    <xdr:sp macro="" textlink="">
      <xdr:nvSpPr>
        <xdr:cNvPr id="71" name="楕円 70"/>
        <xdr:cNvSpPr/>
      </xdr:nvSpPr>
      <xdr:spPr>
        <a:xfrm>
          <a:off x="3746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149352</xdr:rowOff>
    </xdr:from>
    <xdr:to>
      <xdr:col>24</xdr:col>
      <xdr:colOff>63500</xdr:colOff>
      <xdr:row>40</xdr:row>
      <xdr:rowOff>9906</xdr:rowOff>
    </xdr:to>
    <xdr:cxnSp macro="">
      <xdr:nvCxnSpPr>
        <xdr:cNvPr id="72" name="直線コネクタ 71"/>
        <xdr:cNvCxnSpPr/>
      </xdr:nvCxnSpPr>
      <xdr:spPr>
        <a:xfrm flipV="1">
          <a:off x="3797300" y="683590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132842</xdr:rowOff>
    </xdr:from>
    <xdr:to>
      <xdr:col>15</xdr:col>
      <xdr:colOff>101600</xdr:colOff>
      <xdr:row>40</xdr:row>
      <xdr:rowOff>62992</xdr:rowOff>
    </xdr:to>
    <xdr:sp macro="" textlink="">
      <xdr:nvSpPr>
        <xdr:cNvPr id="73" name="楕円 72"/>
        <xdr:cNvSpPr/>
      </xdr:nvSpPr>
      <xdr:spPr>
        <a:xfrm>
          <a:off x="2857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9906</xdr:rowOff>
    </xdr:from>
    <xdr:to>
      <xdr:col>19</xdr:col>
      <xdr:colOff>177800</xdr:colOff>
      <xdr:row>40</xdr:row>
      <xdr:rowOff>12192</xdr:rowOff>
    </xdr:to>
    <xdr:cxnSp macro="">
      <xdr:nvCxnSpPr>
        <xdr:cNvPr id="74" name="直線コネクタ 73"/>
        <xdr:cNvCxnSpPr/>
      </xdr:nvCxnSpPr>
      <xdr:spPr>
        <a:xfrm flipV="1">
          <a:off x="2908300" y="68679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86123</xdr:rowOff>
    </xdr:from>
    <xdr:ext cx="405111" cy="259045"/>
    <xdr:sp macro="" textlink="">
      <xdr:nvSpPr>
        <xdr:cNvPr id="75" name="n_1aveValue【図書館】&#10;有形固定資産減価償却率"/>
        <xdr:cNvSpPr txBox="1"/>
      </xdr:nvSpPr>
      <xdr:spPr>
        <a:xfrm>
          <a:off x="3582044" y="711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127271</xdr:rowOff>
    </xdr:from>
    <xdr:ext cx="405111" cy="259045"/>
    <xdr:sp macro="" textlink="">
      <xdr:nvSpPr>
        <xdr:cNvPr id="76" name="n_2aveValue【図書館】&#10;有形固定資産減価償却率"/>
        <xdr:cNvSpPr txBox="1"/>
      </xdr:nvSpPr>
      <xdr:spPr>
        <a:xfrm>
          <a:off x="2705744" y="715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157243</xdr:rowOff>
    </xdr:from>
    <xdr:ext cx="405111" cy="259045"/>
    <xdr:sp macro="" textlink="">
      <xdr:nvSpPr>
        <xdr:cNvPr id="77" name="n_3aveValue【図書館】&#10;有形固定資産減価償却率"/>
        <xdr:cNvSpPr txBox="1"/>
      </xdr:nvSpPr>
      <xdr:spPr>
        <a:xfrm>
          <a:off x="1816744" y="667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77233</xdr:rowOff>
    </xdr:from>
    <xdr:ext cx="405111" cy="259045"/>
    <xdr:sp macro="" textlink="">
      <xdr:nvSpPr>
        <xdr:cNvPr id="78" name="n_1mainValue【図書館】&#10;有形固定資産減価償却率"/>
        <xdr:cNvSpPr txBox="1"/>
      </xdr:nvSpPr>
      <xdr:spPr>
        <a:xfrm>
          <a:off x="3582044" y="659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79519</xdr:rowOff>
    </xdr:from>
    <xdr:ext cx="405111" cy="259045"/>
    <xdr:sp macro="" textlink="">
      <xdr:nvSpPr>
        <xdr:cNvPr id="79" name="n_2mainValue【図書館】&#10;有形固定資産減価償却率"/>
        <xdr:cNvSpPr txBox="1"/>
      </xdr:nvSpPr>
      <xdr:spPr>
        <a:xfrm>
          <a:off x="2705744" y="659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41</xdr:row>
      <xdr:rowOff>57150</xdr:rowOff>
    </xdr:to>
    <xdr:cxnSp macro="">
      <xdr:nvCxnSpPr>
        <xdr:cNvPr id="104" name="直線コネクタ 103"/>
        <xdr:cNvCxnSpPr/>
      </xdr:nvCxnSpPr>
      <xdr:spPr>
        <a:xfrm flipV="1">
          <a:off x="10476865" y="5867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05" name="【図書館】&#10;一人当たり面積最小値テキスト"/>
        <xdr:cNvSpPr txBox="1"/>
      </xdr:nvSpPr>
      <xdr:spPr>
        <a:xfrm>
          <a:off x="105156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6" name="直線コネクタ 105"/>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7"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8" name="直線コネクタ 107"/>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9"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11" name="フローチャート: 判断 11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12" name="フローチャート: 判断 111"/>
        <xdr:cNvSpPr/>
      </xdr:nvSpPr>
      <xdr:spPr>
        <a:xfrm>
          <a:off x="869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6350</xdr:rowOff>
    </xdr:from>
    <xdr:to>
      <xdr:col>41</xdr:col>
      <xdr:colOff>101600</xdr:colOff>
      <xdr:row>37</xdr:row>
      <xdr:rowOff>107950</xdr:rowOff>
    </xdr:to>
    <xdr:sp macro="" textlink="">
      <xdr:nvSpPr>
        <xdr:cNvPr id="113" name="フローチャート: 判断 112"/>
        <xdr:cNvSpPr/>
      </xdr:nvSpPr>
      <xdr:spPr>
        <a:xfrm>
          <a:off x="7810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9" name="楕円 118"/>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20" name="【図書館】&#10;一人当たり面積該当値テキスト"/>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1" name="楕円 120"/>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22" name="直線コネクタ 121"/>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楕円 122"/>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24" name="直線コネクタ 123"/>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143527</xdr:rowOff>
    </xdr:from>
    <xdr:ext cx="469744" cy="259045"/>
    <xdr:sp macro="" textlink="">
      <xdr:nvSpPr>
        <xdr:cNvPr id="125"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26" name="n_2ave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27" name="n_3aveValue【図書館】&#10;一人当たり面積"/>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28"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29"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8" name="テキスト ボックス 14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105156</xdr:rowOff>
    </xdr:from>
    <xdr:to>
      <xdr:col>24</xdr:col>
      <xdr:colOff>62865</xdr:colOff>
      <xdr:row>64</xdr:row>
      <xdr:rowOff>86868</xdr:rowOff>
    </xdr:to>
    <xdr:cxnSp macro="">
      <xdr:nvCxnSpPr>
        <xdr:cNvPr id="152" name="直線コネクタ 151"/>
        <xdr:cNvCxnSpPr/>
      </xdr:nvCxnSpPr>
      <xdr:spPr>
        <a:xfrm flipV="1">
          <a:off x="4634865" y="987780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53" name="【体育館・プール】&#10;有形固定資産減価償却率最小値テキスト"/>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54" name="直線コネクタ 153"/>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51833</xdr:rowOff>
    </xdr:from>
    <xdr:ext cx="405111" cy="259045"/>
    <xdr:sp macro="" textlink="">
      <xdr:nvSpPr>
        <xdr:cNvPr id="155" name="【体育館・プール】&#10;有形固定資産減価償却率最大値テキスト"/>
        <xdr:cNvSpPr txBox="1"/>
      </xdr:nvSpPr>
      <xdr:spPr>
        <a:xfrm>
          <a:off x="4673600" y="965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105156</xdr:rowOff>
    </xdr:from>
    <xdr:to>
      <xdr:col>24</xdr:col>
      <xdr:colOff>152400</xdr:colOff>
      <xdr:row>57</xdr:row>
      <xdr:rowOff>105156</xdr:rowOff>
    </xdr:to>
    <xdr:cxnSp macro="">
      <xdr:nvCxnSpPr>
        <xdr:cNvPr id="156" name="直線コネクタ 155"/>
        <xdr:cNvCxnSpPr/>
      </xdr:nvCxnSpPr>
      <xdr:spPr>
        <a:xfrm>
          <a:off x="4546600" y="987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83075</xdr:rowOff>
    </xdr:from>
    <xdr:ext cx="405111" cy="259045"/>
    <xdr:sp macro="" textlink="">
      <xdr:nvSpPr>
        <xdr:cNvPr id="157" name="【体育館・プール】&#10;有形固定資産減価償却率平均値テキスト"/>
        <xdr:cNvSpPr txBox="1"/>
      </xdr:nvSpPr>
      <xdr:spPr>
        <a:xfrm>
          <a:off x="4673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104648</xdr:rowOff>
    </xdr:from>
    <xdr:to>
      <xdr:col>24</xdr:col>
      <xdr:colOff>114300</xdr:colOff>
      <xdr:row>62</xdr:row>
      <xdr:rowOff>34798</xdr:rowOff>
    </xdr:to>
    <xdr:sp macro="" textlink="">
      <xdr:nvSpPr>
        <xdr:cNvPr id="158" name="フローチャート: 判断 157"/>
        <xdr:cNvSpPr/>
      </xdr:nvSpPr>
      <xdr:spPr>
        <a:xfrm>
          <a:off x="4584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127508</xdr:rowOff>
    </xdr:from>
    <xdr:to>
      <xdr:col>20</xdr:col>
      <xdr:colOff>38100</xdr:colOff>
      <xdr:row>61</xdr:row>
      <xdr:rowOff>57658</xdr:rowOff>
    </xdr:to>
    <xdr:sp macro="" textlink="">
      <xdr:nvSpPr>
        <xdr:cNvPr id="159" name="フローチャート: 判断 158"/>
        <xdr:cNvSpPr/>
      </xdr:nvSpPr>
      <xdr:spPr>
        <a:xfrm>
          <a:off x="37465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152654</xdr:rowOff>
    </xdr:from>
    <xdr:to>
      <xdr:col>15</xdr:col>
      <xdr:colOff>101600</xdr:colOff>
      <xdr:row>61</xdr:row>
      <xdr:rowOff>82804</xdr:rowOff>
    </xdr:to>
    <xdr:sp macro="" textlink="">
      <xdr:nvSpPr>
        <xdr:cNvPr id="160" name="フローチャート: 判断 159"/>
        <xdr:cNvSpPr/>
      </xdr:nvSpPr>
      <xdr:spPr>
        <a:xfrm>
          <a:off x="2857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161798</xdr:rowOff>
    </xdr:from>
    <xdr:to>
      <xdr:col>10</xdr:col>
      <xdr:colOff>165100</xdr:colOff>
      <xdr:row>58</xdr:row>
      <xdr:rowOff>91948</xdr:rowOff>
    </xdr:to>
    <xdr:sp macro="" textlink="">
      <xdr:nvSpPr>
        <xdr:cNvPr id="161" name="フローチャート: 判断 160"/>
        <xdr:cNvSpPr/>
      </xdr:nvSpPr>
      <xdr:spPr>
        <a:xfrm>
          <a:off x="1968500" y="993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54356</xdr:rowOff>
    </xdr:from>
    <xdr:to>
      <xdr:col>24</xdr:col>
      <xdr:colOff>114300</xdr:colOff>
      <xdr:row>57</xdr:row>
      <xdr:rowOff>155956</xdr:rowOff>
    </xdr:to>
    <xdr:sp macro="" textlink="">
      <xdr:nvSpPr>
        <xdr:cNvPr id="167" name="楕円 166"/>
        <xdr:cNvSpPr/>
      </xdr:nvSpPr>
      <xdr:spPr>
        <a:xfrm>
          <a:off x="45847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7383</xdr:rowOff>
    </xdr:from>
    <xdr:ext cx="405111" cy="259045"/>
    <xdr:sp macro="" textlink="">
      <xdr:nvSpPr>
        <xdr:cNvPr id="168" name="【体育館・プール】&#10;有形固定資産減価償却率該当値テキスト"/>
        <xdr:cNvSpPr txBox="1"/>
      </xdr:nvSpPr>
      <xdr:spPr>
        <a:xfrm>
          <a:off x="4673600" y="9780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68072</xdr:rowOff>
    </xdr:from>
    <xdr:to>
      <xdr:col>20</xdr:col>
      <xdr:colOff>38100</xdr:colOff>
      <xdr:row>57</xdr:row>
      <xdr:rowOff>169672</xdr:rowOff>
    </xdr:to>
    <xdr:sp macro="" textlink="">
      <xdr:nvSpPr>
        <xdr:cNvPr id="169" name="楕円 168"/>
        <xdr:cNvSpPr/>
      </xdr:nvSpPr>
      <xdr:spPr>
        <a:xfrm>
          <a:off x="3746500" y="98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105156</xdr:rowOff>
    </xdr:from>
    <xdr:to>
      <xdr:col>24</xdr:col>
      <xdr:colOff>63500</xdr:colOff>
      <xdr:row>57</xdr:row>
      <xdr:rowOff>118872</xdr:rowOff>
    </xdr:to>
    <xdr:cxnSp macro="">
      <xdr:nvCxnSpPr>
        <xdr:cNvPr id="170" name="直線コネクタ 169"/>
        <xdr:cNvCxnSpPr/>
      </xdr:nvCxnSpPr>
      <xdr:spPr>
        <a:xfrm flipV="1">
          <a:off x="3797300" y="987780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106934</xdr:rowOff>
    </xdr:from>
    <xdr:to>
      <xdr:col>15</xdr:col>
      <xdr:colOff>101600</xdr:colOff>
      <xdr:row>58</xdr:row>
      <xdr:rowOff>37084</xdr:rowOff>
    </xdr:to>
    <xdr:sp macro="" textlink="">
      <xdr:nvSpPr>
        <xdr:cNvPr id="171" name="楕円 170"/>
        <xdr:cNvSpPr/>
      </xdr:nvSpPr>
      <xdr:spPr>
        <a:xfrm>
          <a:off x="2857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118872</xdr:rowOff>
    </xdr:from>
    <xdr:to>
      <xdr:col>19</xdr:col>
      <xdr:colOff>177800</xdr:colOff>
      <xdr:row>57</xdr:row>
      <xdr:rowOff>157734</xdr:rowOff>
    </xdr:to>
    <xdr:cxnSp macro="">
      <xdr:nvCxnSpPr>
        <xdr:cNvPr id="172" name="直線コネクタ 171"/>
        <xdr:cNvCxnSpPr/>
      </xdr:nvCxnSpPr>
      <xdr:spPr>
        <a:xfrm flipV="1">
          <a:off x="2908300" y="98915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48785</xdr:rowOff>
    </xdr:from>
    <xdr:ext cx="405111" cy="259045"/>
    <xdr:sp macro="" textlink="">
      <xdr:nvSpPr>
        <xdr:cNvPr id="173" name="n_1aveValue【体育館・プール】&#10;有形固定資産減価償却率"/>
        <xdr:cNvSpPr txBox="1"/>
      </xdr:nvSpPr>
      <xdr:spPr>
        <a:xfrm>
          <a:off x="35820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73931</xdr:rowOff>
    </xdr:from>
    <xdr:ext cx="405111" cy="259045"/>
    <xdr:sp macro="" textlink="">
      <xdr:nvSpPr>
        <xdr:cNvPr id="174" name="n_2aveValue【体育館・プール】&#10;有形固定資産減価償却率"/>
        <xdr:cNvSpPr txBox="1"/>
      </xdr:nvSpPr>
      <xdr:spPr>
        <a:xfrm>
          <a:off x="2705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108475</xdr:rowOff>
    </xdr:from>
    <xdr:ext cx="405111" cy="259045"/>
    <xdr:sp macro="" textlink="">
      <xdr:nvSpPr>
        <xdr:cNvPr id="175" name="n_3aveValue【体育館・プール】&#10;有形固定資産減価償却率"/>
        <xdr:cNvSpPr txBox="1"/>
      </xdr:nvSpPr>
      <xdr:spPr>
        <a:xfrm>
          <a:off x="1816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14749</xdr:rowOff>
    </xdr:from>
    <xdr:ext cx="405111" cy="259045"/>
    <xdr:sp macro="" textlink="">
      <xdr:nvSpPr>
        <xdr:cNvPr id="176" name="n_1mainValue【体育館・プール】&#10;有形固定資産減価償却率"/>
        <xdr:cNvSpPr txBox="1"/>
      </xdr:nvSpPr>
      <xdr:spPr>
        <a:xfrm>
          <a:off x="3582044" y="961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53611</xdr:rowOff>
    </xdr:from>
    <xdr:ext cx="405111" cy="259045"/>
    <xdr:sp macro="" textlink="">
      <xdr:nvSpPr>
        <xdr:cNvPr id="177" name="n_2mainValue【体育館・プール】&#10;有形固定資産減価償却率"/>
        <xdr:cNvSpPr txBox="1"/>
      </xdr:nvSpPr>
      <xdr:spPr>
        <a:xfrm>
          <a:off x="270574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8" name="テキスト ボックス 18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19050</xdr:rowOff>
    </xdr:to>
    <xdr:cxnSp macro="">
      <xdr:nvCxnSpPr>
        <xdr:cNvPr id="202" name="直線コネクタ 201"/>
        <xdr:cNvCxnSpPr/>
      </xdr:nvCxnSpPr>
      <xdr:spPr>
        <a:xfrm flipV="1">
          <a:off x="10476865" y="948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22877</xdr:rowOff>
    </xdr:from>
    <xdr:ext cx="469744" cy="259045"/>
    <xdr:sp macro="" textlink="">
      <xdr:nvSpPr>
        <xdr:cNvPr id="203" name="【体育館・プール】&#10;一人当たり面積最小値テキスト"/>
        <xdr:cNvSpPr txBox="1"/>
      </xdr:nvSpPr>
      <xdr:spPr>
        <a:xfrm>
          <a:off x="105156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19050</xdr:rowOff>
    </xdr:from>
    <xdr:to>
      <xdr:col>55</xdr:col>
      <xdr:colOff>88900</xdr:colOff>
      <xdr:row>64</xdr:row>
      <xdr:rowOff>19050</xdr:rowOff>
    </xdr:to>
    <xdr:cxnSp macro="">
      <xdr:nvCxnSpPr>
        <xdr:cNvPr id="204" name="直線コネクタ 203"/>
        <xdr:cNvCxnSpPr/>
      </xdr:nvCxnSpPr>
      <xdr:spPr>
        <a:xfrm>
          <a:off x="10388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205"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206" name="直線コネクタ 205"/>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143527</xdr:rowOff>
    </xdr:from>
    <xdr:ext cx="469744" cy="259045"/>
    <xdr:sp macro="" textlink="">
      <xdr:nvSpPr>
        <xdr:cNvPr id="207" name="【体育館・プール】&#10;一人当たり面積平均値テキスト"/>
        <xdr:cNvSpPr txBox="1"/>
      </xdr:nvSpPr>
      <xdr:spPr>
        <a:xfrm>
          <a:off x="10515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208" name="フローチャート: 判断 207"/>
        <xdr:cNvSpPr/>
      </xdr:nvSpPr>
      <xdr:spPr>
        <a:xfrm>
          <a:off x="10426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6350</xdr:rowOff>
    </xdr:from>
    <xdr:to>
      <xdr:col>50</xdr:col>
      <xdr:colOff>165100</xdr:colOff>
      <xdr:row>62</xdr:row>
      <xdr:rowOff>107950</xdr:rowOff>
    </xdr:to>
    <xdr:sp macro="" textlink="">
      <xdr:nvSpPr>
        <xdr:cNvPr id="209" name="フローチャート: 判断 208"/>
        <xdr:cNvSpPr/>
      </xdr:nvSpPr>
      <xdr:spPr>
        <a:xfrm>
          <a:off x="9588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10" name="フローチャート: 判断 20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158750</xdr:rowOff>
    </xdr:from>
    <xdr:to>
      <xdr:col>41</xdr:col>
      <xdr:colOff>101600</xdr:colOff>
      <xdr:row>63</xdr:row>
      <xdr:rowOff>88900</xdr:rowOff>
    </xdr:to>
    <xdr:sp macro="" textlink="">
      <xdr:nvSpPr>
        <xdr:cNvPr id="211" name="フローチャート: 判断 210"/>
        <xdr:cNvSpPr/>
      </xdr:nvSpPr>
      <xdr:spPr>
        <a:xfrm>
          <a:off x="7810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120650</xdr:rowOff>
    </xdr:from>
    <xdr:to>
      <xdr:col>55</xdr:col>
      <xdr:colOff>50800</xdr:colOff>
      <xdr:row>64</xdr:row>
      <xdr:rowOff>50800</xdr:rowOff>
    </xdr:to>
    <xdr:sp macro="" textlink="">
      <xdr:nvSpPr>
        <xdr:cNvPr id="217" name="楕円 216"/>
        <xdr:cNvSpPr/>
      </xdr:nvSpPr>
      <xdr:spPr>
        <a:xfrm>
          <a:off x="10426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35577</xdr:rowOff>
    </xdr:from>
    <xdr:ext cx="469744" cy="259045"/>
    <xdr:sp macro="" textlink="">
      <xdr:nvSpPr>
        <xdr:cNvPr id="218" name="【体育館・プール】&#10;一人当たり面積該当値テキスト"/>
        <xdr:cNvSpPr txBox="1"/>
      </xdr:nvSpPr>
      <xdr:spPr>
        <a:xfrm>
          <a:off x="10515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101600</xdr:rowOff>
    </xdr:from>
    <xdr:to>
      <xdr:col>50</xdr:col>
      <xdr:colOff>165100</xdr:colOff>
      <xdr:row>64</xdr:row>
      <xdr:rowOff>31750</xdr:rowOff>
    </xdr:to>
    <xdr:sp macro="" textlink="">
      <xdr:nvSpPr>
        <xdr:cNvPr id="219" name="楕円 218"/>
        <xdr:cNvSpPr/>
      </xdr:nvSpPr>
      <xdr:spPr>
        <a:xfrm>
          <a:off x="9588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152400</xdr:rowOff>
    </xdr:from>
    <xdr:to>
      <xdr:col>55</xdr:col>
      <xdr:colOff>0</xdr:colOff>
      <xdr:row>64</xdr:row>
      <xdr:rowOff>0</xdr:rowOff>
    </xdr:to>
    <xdr:cxnSp macro="">
      <xdr:nvCxnSpPr>
        <xdr:cNvPr id="220" name="直線コネクタ 219"/>
        <xdr:cNvCxnSpPr/>
      </xdr:nvCxnSpPr>
      <xdr:spPr>
        <a:xfrm>
          <a:off x="9639300" y="10953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158750</xdr:rowOff>
    </xdr:from>
    <xdr:to>
      <xdr:col>46</xdr:col>
      <xdr:colOff>38100</xdr:colOff>
      <xdr:row>64</xdr:row>
      <xdr:rowOff>88900</xdr:rowOff>
    </xdr:to>
    <xdr:sp macro="" textlink="">
      <xdr:nvSpPr>
        <xdr:cNvPr id="221" name="楕円 220"/>
        <xdr:cNvSpPr/>
      </xdr:nvSpPr>
      <xdr:spPr>
        <a:xfrm>
          <a:off x="8699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152400</xdr:rowOff>
    </xdr:from>
    <xdr:to>
      <xdr:col>50</xdr:col>
      <xdr:colOff>114300</xdr:colOff>
      <xdr:row>64</xdr:row>
      <xdr:rowOff>38100</xdr:rowOff>
    </xdr:to>
    <xdr:cxnSp macro="">
      <xdr:nvCxnSpPr>
        <xdr:cNvPr id="222" name="直線コネクタ 221"/>
        <xdr:cNvCxnSpPr/>
      </xdr:nvCxnSpPr>
      <xdr:spPr>
        <a:xfrm flipV="1">
          <a:off x="8750300" y="10953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124477</xdr:rowOff>
    </xdr:from>
    <xdr:ext cx="469744" cy="259045"/>
    <xdr:sp macro="" textlink="">
      <xdr:nvSpPr>
        <xdr:cNvPr id="223" name="n_1aveValue【体育館・プール】&#10;一人当たり面積"/>
        <xdr:cNvSpPr txBox="1"/>
      </xdr:nvSpPr>
      <xdr:spPr>
        <a:xfrm>
          <a:off x="93917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24" name="n_2aveValue【体育館・プール】&#10;一人当たり面積"/>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105427</xdr:rowOff>
    </xdr:from>
    <xdr:ext cx="469744" cy="259045"/>
    <xdr:sp macro="" textlink="">
      <xdr:nvSpPr>
        <xdr:cNvPr id="225" name="n_3aveValue【体育館・プール】&#10;一人当たり面積"/>
        <xdr:cNvSpPr txBox="1"/>
      </xdr:nvSpPr>
      <xdr:spPr>
        <a:xfrm>
          <a:off x="76264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22877</xdr:rowOff>
    </xdr:from>
    <xdr:ext cx="469744" cy="259045"/>
    <xdr:sp macro="" textlink="">
      <xdr:nvSpPr>
        <xdr:cNvPr id="226" name="n_1mainValue【体育館・プール】&#10;一人当たり面積"/>
        <xdr:cNvSpPr txBox="1"/>
      </xdr:nvSpPr>
      <xdr:spPr>
        <a:xfrm>
          <a:off x="93917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80027</xdr:rowOff>
    </xdr:from>
    <xdr:ext cx="469744" cy="259045"/>
    <xdr:sp macro="" textlink="">
      <xdr:nvSpPr>
        <xdr:cNvPr id="227" name="n_2mainValue【体育館・プール】&#10;一人当たり面積"/>
        <xdr:cNvSpPr txBox="1"/>
      </xdr:nvSpPr>
      <xdr:spPr>
        <a:xfrm>
          <a:off x="8515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30480</xdr:rowOff>
    </xdr:from>
    <xdr:to>
      <xdr:col>24</xdr:col>
      <xdr:colOff>62865</xdr:colOff>
      <xdr:row>85</xdr:row>
      <xdr:rowOff>160020</xdr:rowOff>
    </xdr:to>
    <xdr:cxnSp macro="">
      <xdr:nvCxnSpPr>
        <xdr:cNvPr id="252" name="直線コネクタ 251"/>
        <xdr:cNvCxnSpPr/>
      </xdr:nvCxnSpPr>
      <xdr:spPr>
        <a:xfrm flipV="1">
          <a:off x="4634865" y="134035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163847</xdr:rowOff>
    </xdr:from>
    <xdr:ext cx="405111" cy="259045"/>
    <xdr:sp macro="" textlink="">
      <xdr:nvSpPr>
        <xdr:cNvPr id="253" name="【福祉施設】&#10;有形固定資産減価償却率最小値テキスト"/>
        <xdr:cNvSpPr txBox="1"/>
      </xdr:nvSpPr>
      <xdr:spPr>
        <a:xfrm>
          <a:off x="4673600"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160020</xdr:rowOff>
    </xdr:from>
    <xdr:to>
      <xdr:col>24</xdr:col>
      <xdr:colOff>152400</xdr:colOff>
      <xdr:row>85</xdr:row>
      <xdr:rowOff>160020</xdr:rowOff>
    </xdr:to>
    <xdr:cxnSp macro="">
      <xdr:nvCxnSpPr>
        <xdr:cNvPr id="254" name="直線コネクタ 253"/>
        <xdr:cNvCxnSpPr/>
      </xdr:nvCxnSpPr>
      <xdr:spPr>
        <a:xfrm>
          <a:off x="4546600" y="1473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148607</xdr:rowOff>
    </xdr:from>
    <xdr:ext cx="405111" cy="259045"/>
    <xdr:sp macro="" textlink="">
      <xdr:nvSpPr>
        <xdr:cNvPr id="255" name="【福祉施設】&#10;有形固定資産減価償却率最大値テキスト"/>
        <xdr:cNvSpPr txBox="1"/>
      </xdr:nvSpPr>
      <xdr:spPr>
        <a:xfrm>
          <a:off x="4673600" y="1317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30480</xdr:rowOff>
    </xdr:from>
    <xdr:to>
      <xdr:col>24</xdr:col>
      <xdr:colOff>152400</xdr:colOff>
      <xdr:row>78</xdr:row>
      <xdr:rowOff>30480</xdr:rowOff>
    </xdr:to>
    <xdr:cxnSp macro="">
      <xdr:nvCxnSpPr>
        <xdr:cNvPr id="256" name="直線コネクタ 255"/>
        <xdr:cNvCxnSpPr/>
      </xdr:nvCxnSpPr>
      <xdr:spPr>
        <a:xfrm>
          <a:off x="4546600" y="1340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57" name="【福祉施設】&#10;有形固定資産減価償却率平均値テキスト"/>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58" name="フローチャート: 判断 257"/>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113030</xdr:rowOff>
    </xdr:from>
    <xdr:to>
      <xdr:col>20</xdr:col>
      <xdr:colOff>38100</xdr:colOff>
      <xdr:row>83</xdr:row>
      <xdr:rowOff>43180</xdr:rowOff>
    </xdr:to>
    <xdr:sp macro="" textlink="">
      <xdr:nvSpPr>
        <xdr:cNvPr id="259" name="フローチャート: 判断 258"/>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60" name="フローチャート: 判断 259"/>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61" name="フローチャート: 判断 260"/>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67" name="楕円 266"/>
        <xdr:cNvSpPr/>
      </xdr:nvSpPr>
      <xdr:spPr>
        <a:xfrm>
          <a:off x="4584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99077</xdr:rowOff>
    </xdr:from>
    <xdr:ext cx="405111" cy="259045"/>
    <xdr:sp macro="" textlink="">
      <xdr:nvSpPr>
        <xdr:cNvPr id="268" name="【福祉施設】&#10;有形固定資産減価償却率該当値テキスト"/>
        <xdr:cNvSpPr txBox="1"/>
      </xdr:nvSpPr>
      <xdr:spPr>
        <a:xfrm>
          <a:off x="46736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269" name="楕円 268"/>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0</xdr:rowOff>
    </xdr:from>
    <xdr:to>
      <xdr:col>24</xdr:col>
      <xdr:colOff>63500</xdr:colOff>
      <xdr:row>83</xdr:row>
      <xdr:rowOff>95250</xdr:rowOff>
    </xdr:to>
    <xdr:cxnSp macro="">
      <xdr:nvCxnSpPr>
        <xdr:cNvPr id="270" name="直線コネクタ 269"/>
        <xdr:cNvCxnSpPr/>
      </xdr:nvCxnSpPr>
      <xdr:spPr>
        <a:xfrm flipV="1">
          <a:off x="3797300" y="14230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151130</xdr:rowOff>
    </xdr:from>
    <xdr:to>
      <xdr:col>15</xdr:col>
      <xdr:colOff>101600</xdr:colOff>
      <xdr:row>84</xdr:row>
      <xdr:rowOff>81280</xdr:rowOff>
    </xdr:to>
    <xdr:sp macro="" textlink="">
      <xdr:nvSpPr>
        <xdr:cNvPr id="271" name="楕円 270"/>
        <xdr:cNvSpPr/>
      </xdr:nvSpPr>
      <xdr:spPr>
        <a:xfrm>
          <a:off x="2857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84</xdr:row>
      <xdr:rowOff>30480</xdr:rowOff>
    </xdr:to>
    <xdr:cxnSp macro="">
      <xdr:nvCxnSpPr>
        <xdr:cNvPr id="272" name="直線コネクタ 271"/>
        <xdr:cNvCxnSpPr/>
      </xdr:nvCxnSpPr>
      <xdr:spPr>
        <a:xfrm flipV="1">
          <a:off x="2908300" y="14325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59707</xdr:rowOff>
    </xdr:from>
    <xdr:ext cx="405111" cy="259045"/>
    <xdr:sp macro="" textlink="">
      <xdr:nvSpPr>
        <xdr:cNvPr id="273" name="n_1aveValue【福祉施設】&#10;有形固定資産減価償却率"/>
        <xdr:cNvSpPr txBox="1"/>
      </xdr:nvSpPr>
      <xdr:spPr>
        <a:xfrm>
          <a:off x="35820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74"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275" name="n_3aveValue【福祉施設】&#10;有形固定資産減価償却率"/>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276" name="n_1mainValue【福祉施設】&#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72407</xdr:rowOff>
    </xdr:from>
    <xdr:ext cx="405111" cy="259045"/>
    <xdr:sp macro="" textlink="">
      <xdr:nvSpPr>
        <xdr:cNvPr id="277" name="n_2mainValue【福祉施設】&#10;有形固定資産減価償却率"/>
        <xdr:cNvSpPr txBox="1"/>
      </xdr:nvSpPr>
      <xdr:spPr>
        <a:xfrm>
          <a:off x="2705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8" name="テキスト ボックス 28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89" name="直線コネクタ 28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0" name="テキスト ボックス 28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1" name="直線コネクタ 29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2" name="テキスト ボックス 29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3" name="直線コネクタ 29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4" name="テキスト ボックス 29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5" name="直線コネクタ 29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6" name="テキスト ボックス 29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38100</xdr:rowOff>
    </xdr:to>
    <xdr:cxnSp macro="">
      <xdr:nvCxnSpPr>
        <xdr:cNvPr id="300" name="直線コネクタ 299"/>
        <xdr:cNvCxnSpPr/>
      </xdr:nvCxnSpPr>
      <xdr:spPr>
        <a:xfrm flipV="1">
          <a:off x="10476865" y="1347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1"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2" name="直線コネクタ 301"/>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303"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304" name="直線コネクタ 303"/>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57166</xdr:rowOff>
    </xdr:from>
    <xdr:ext cx="469744" cy="259045"/>
    <xdr:sp macro="" textlink="">
      <xdr:nvSpPr>
        <xdr:cNvPr id="305" name="【福祉施設】&#10;一人当たり面積平均値テキスト"/>
        <xdr:cNvSpPr txBox="1"/>
      </xdr:nvSpPr>
      <xdr:spPr>
        <a:xfrm>
          <a:off x="10515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06" name="フローチャート: 判断 305"/>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07" name="フローチャート: 判断 306"/>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08" name="フローチャート: 判断 307"/>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10161</xdr:rowOff>
    </xdr:from>
    <xdr:to>
      <xdr:col>41</xdr:col>
      <xdr:colOff>101600</xdr:colOff>
      <xdr:row>86</xdr:row>
      <xdr:rowOff>111761</xdr:rowOff>
    </xdr:to>
    <xdr:sp macro="" textlink="">
      <xdr:nvSpPr>
        <xdr:cNvPr id="309" name="フローチャート: 判断 308"/>
        <xdr:cNvSpPr/>
      </xdr:nvSpPr>
      <xdr:spPr>
        <a:xfrm>
          <a:off x="7810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124461</xdr:rowOff>
    </xdr:from>
    <xdr:to>
      <xdr:col>55</xdr:col>
      <xdr:colOff>50800</xdr:colOff>
      <xdr:row>81</xdr:row>
      <xdr:rowOff>54611</xdr:rowOff>
    </xdr:to>
    <xdr:sp macro="" textlink="">
      <xdr:nvSpPr>
        <xdr:cNvPr id="315" name="楕円 314"/>
        <xdr:cNvSpPr/>
      </xdr:nvSpPr>
      <xdr:spPr>
        <a:xfrm>
          <a:off x="10426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147338</xdr:rowOff>
    </xdr:from>
    <xdr:ext cx="469744" cy="259045"/>
    <xdr:sp macro="" textlink="">
      <xdr:nvSpPr>
        <xdr:cNvPr id="316" name="【福祉施設】&#10;一人当たり面積該当値テキスト"/>
        <xdr:cNvSpPr txBox="1"/>
      </xdr:nvSpPr>
      <xdr:spPr>
        <a:xfrm>
          <a:off x="10515600" y="136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101600</xdr:rowOff>
    </xdr:from>
    <xdr:to>
      <xdr:col>50</xdr:col>
      <xdr:colOff>165100</xdr:colOff>
      <xdr:row>81</xdr:row>
      <xdr:rowOff>31750</xdr:rowOff>
    </xdr:to>
    <xdr:sp macro="" textlink="">
      <xdr:nvSpPr>
        <xdr:cNvPr id="317" name="楕円 316"/>
        <xdr:cNvSpPr/>
      </xdr:nvSpPr>
      <xdr:spPr>
        <a:xfrm>
          <a:off x="958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152400</xdr:rowOff>
    </xdr:from>
    <xdr:to>
      <xdr:col>55</xdr:col>
      <xdr:colOff>0</xdr:colOff>
      <xdr:row>81</xdr:row>
      <xdr:rowOff>3811</xdr:rowOff>
    </xdr:to>
    <xdr:cxnSp macro="">
      <xdr:nvCxnSpPr>
        <xdr:cNvPr id="318" name="直線コネクタ 317"/>
        <xdr:cNvCxnSpPr/>
      </xdr:nvCxnSpPr>
      <xdr:spPr>
        <a:xfrm>
          <a:off x="9639300" y="13868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21589</xdr:rowOff>
    </xdr:from>
    <xdr:to>
      <xdr:col>46</xdr:col>
      <xdr:colOff>38100</xdr:colOff>
      <xdr:row>81</xdr:row>
      <xdr:rowOff>123189</xdr:rowOff>
    </xdr:to>
    <xdr:sp macro="" textlink="">
      <xdr:nvSpPr>
        <xdr:cNvPr id="319" name="楕円 318"/>
        <xdr:cNvSpPr/>
      </xdr:nvSpPr>
      <xdr:spPr>
        <a:xfrm>
          <a:off x="8699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152400</xdr:rowOff>
    </xdr:from>
    <xdr:to>
      <xdr:col>50</xdr:col>
      <xdr:colOff>114300</xdr:colOff>
      <xdr:row>81</xdr:row>
      <xdr:rowOff>72389</xdr:rowOff>
    </xdr:to>
    <xdr:cxnSp macro="">
      <xdr:nvCxnSpPr>
        <xdr:cNvPr id="320" name="直線コネクタ 319"/>
        <xdr:cNvCxnSpPr/>
      </xdr:nvCxnSpPr>
      <xdr:spPr>
        <a:xfrm flipV="1">
          <a:off x="8750300" y="138684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321" name="n_1aveValue【福祉施設】&#10;一人当たり面積"/>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102888</xdr:rowOff>
    </xdr:from>
    <xdr:ext cx="469744" cy="259045"/>
    <xdr:sp macro="" textlink="">
      <xdr:nvSpPr>
        <xdr:cNvPr id="322" name="n_2aveValue【福祉施設】&#10;一人当たり面積"/>
        <xdr:cNvSpPr txBox="1"/>
      </xdr:nvSpPr>
      <xdr:spPr>
        <a:xfrm>
          <a:off x="8515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128288</xdr:rowOff>
    </xdr:from>
    <xdr:ext cx="469744" cy="259045"/>
    <xdr:sp macro="" textlink="">
      <xdr:nvSpPr>
        <xdr:cNvPr id="323" name="n_3aveValue【福祉施設】&#10;一人当たり面積"/>
        <xdr:cNvSpPr txBox="1"/>
      </xdr:nvSpPr>
      <xdr:spPr>
        <a:xfrm>
          <a:off x="7626427" y="1453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48277</xdr:rowOff>
    </xdr:from>
    <xdr:ext cx="469744" cy="259045"/>
    <xdr:sp macro="" textlink="">
      <xdr:nvSpPr>
        <xdr:cNvPr id="324" name="n_1mainValue【福祉施設】&#10;一人当たり面積"/>
        <xdr:cNvSpPr txBox="1"/>
      </xdr:nvSpPr>
      <xdr:spPr>
        <a:xfrm>
          <a:off x="93917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139716</xdr:rowOff>
    </xdr:from>
    <xdr:ext cx="469744" cy="259045"/>
    <xdr:sp macro="" textlink="">
      <xdr:nvSpPr>
        <xdr:cNvPr id="325" name="n_2mainValue【福祉施設】&#10;一人当たり面積"/>
        <xdr:cNvSpPr txBox="1"/>
      </xdr:nvSpPr>
      <xdr:spPr>
        <a:xfrm>
          <a:off x="8515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6" name="テキスト ボックス 33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7" name="直線コネクタ 33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8" name="テキスト ボックス 33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9" name="直線コネクタ 33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0" name="テキスト ボックス 33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1" name="直線コネクタ 34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2" name="テキスト ボックス 34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3" name="直線コネクタ 34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4" name="テキスト ボックス 34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6" name="テキスト ボックス 34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140208</xdr:rowOff>
    </xdr:from>
    <xdr:to>
      <xdr:col>24</xdr:col>
      <xdr:colOff>62865</xdr:colOff>
      <xdr:row>106</xdr:row>
      <xdr:rowOff>144780</xdr:rowOff>
    </xdr:to>
    <xdr:cxnSp macro="">
      <xdr:nvCxnSpPr>
        <xdr:cNvPr id="348" name="直線コネクタ 347"/>
        <xdr:cNvCxnSpPr/>
      </xdr:nvCxnSpPr>
      <xdr:spPr>
        <a:xfrm flipV="1">
          <a:off x="4634865" y="172852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148607</xdr:rowOff>
    </xdr:from>
    <xdr:ext cx="405111" cy="259045"/>
    <xdr:sp macro="" textlink="">
      <xdr:nvSpPr>
        <xdr:cNvPr id="349" name="【市民会館】&#10;有形固定資産減価償却率最小値テキスト"/>
        <xdr:cNvSpPr txBox="1"/>
      </xdr:nvSpPr>
      <xdr:spPr>
        <a:xfrm>
          <a:off x="46736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144780</xdr:rowOff>
    </xdr:from>
    <xdr:to>
      <xdr:col>24</xdr:col>
      <xdr:colOff>152400</xdr:colOff>
      <xdr:row>106</xdr:row>
      <xdr:rowOff>144780</xdr:rowOff>
    </xdr:to>
    <xdr:cxnSp macro="">
      <xdr:nvCxnSpPr>
        <xdr:cNvPr id="350" name="直線コネクタ 349"/>
        <xdr:cNvCxnSpPr/>
      </xdr:nvCxnSpPr>
      <xdr:spPr>
        <a:xfrm>
          <a:off x="4546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86885</xdr:rowOff>
    </xdr:from>
    <xdr:ext cx="405111" cy="259045"/>
    <xdr:sp macro="" textlink="">
      <xdr:nvSpPr>
        <xdr:cNvPr id="351" name="【市民会館】&#10;有形固定資産減価償却率最大値テキスト"/>
        <xdr:cNvSpPr txBox="1"/>
      </xdr:nvSpPr>
      <xdr:spPr>
        <a:xfrm>
          <a:off x="4673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140208</xdr:rowOff>
    </xdr:from>
    <xdr:to>
      <xdr:col>24</xdr:col>
      <xdr:colOff>152400</xdr:colOff>
      <xdr:row>100</xdr:row>
      <xdr:rowOff>140208</xdr:rowOff>
    </xdr:to>
    <xdr:cxnSp macro="">
      <xdr:nvCxnSpPr>
        <xdr:cNvPr id="352" name="直線コネクタ 351"/>
        <xdr:cNvCxnSpPr/>
      </xdr:nvCxnSpPr>
      <xdr:spPr>
        <a:xfrm>
          <a:off x="4546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97553</xdr:rowOff>
    </xdr:from>
    <xdr:ext cx="405111" cy="259045"/>
    <xdr:sp macro="" textlink="">
      <xdr:nvSpPr>
        <xdr:cNvPr id="353" name="【市民会館】&#10;有形固定資産減価償却率平均値テキスト"/>
        <xdr:cNvSpPr txBox="1"/>
      </xdr:nvSpPr>
      <xdr:spPr>
        <a:xfrm>
          <a:off x="4673600" y="17414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119126</xdr:rowOff>
    </xdr:from>
    <xdr:to>
      <xdr:col>24</xdr:col>
      <xdr:colOff>114300</xdr:colOff>
      <xdr:row>102</xdr:row>
      <xdr:rowOff>49276</xdr:rowOff>
    </xdr:to>
    <xdr:sp macro="" textlink="">
      <xdr:nvSpPr>
        <xdr:cNvPr id="354" name="フローチャート: 判断 353"/>
        <xdr:cNvSpPr/>
      </xdr:nvSpPr>
      <xdr:spPr>
        <a:xfrm>
          <a:off x="4584700" y="1743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34544</xdr:rowOff>
    </xdr:from>
    <xdr:to>
      <xdr:col>20</xdr:col>
      <xdr:colOff>38100</xdr:colOff>
      <xdr:row>102</xdr:row>
      <xdr:rowOff>136144</xdr:rowOff>
    </xdr:to>
    <xdr:sp macro="" textlink="">
      <xdr:nvSpPr>
        <xdr:cNvPr id="355" name="フローチャート: 判断 354"/>
        <xdr:cNvSpPr/>
      </xdr:nvSpPr>
      <xdr:spPr>
        <a:xfrm>
          <a:off x="3746500" y="175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121413</xdr:rowOff>
    </xdr:from>
    <xdr:to>
      <xdr:col>15</xdr:col>
      <xdr:colOff>101600</xdr:colOff>
      <xdr:row>103</xdr:row>
      <xdr:rowOff>51563</xdr:rowOff>
    </xdr:to>
    <xdr:sp macro="" textlink="">
      <xdr:nvSpPr>
        <xdr:cNvPr id="356" name="フローチャート: 判断 355"/>
        <xdr:cNvSpPr/>
      </xdr:nvSpPr>
      <xdr:spPr>
        <a:xfrm>
          <a:off x="2857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75692</xdr:rowOff>
    </xdr:from>
    <xdr:to>
      <xdr:col>10</xdr:col>
      <xdr:colOff>165100</xdr:colOff>
      <xdr:row>103</xdr:row>
      <xdr:rowOff>5842</xdr:rowOff>
    </xdr:to>
    <xdr:sp macro="" textlink="">
      <xdr:nvSpPr>
        <xdr:cNvPr id="357" name="フローチャート: 判断 356"/>
        <xdr:cNvSpPr/>
      </xdr:nvSpPr>
      <xdr:spPr>
        <a:xfrm>
          <a:off x="19685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89408</xdr:rowOff>
    </xdr:from>
    <xdr:to>
      <xdr:col>24</xdr:col>
      <xdr:colOff>114300</xdr:colOff>
      <xdr:row>101</xdr:row>
      <xdr:rowOff>19558</xdr:rowOff>
    </xdr:to>
    <xdr:sp macro="" textlink="">
      <xdr:nvSpPr>
        <xdr:cNvPr id="363" name="楕円 362"/>
        <xdr:cNvSpPr/>
      </xdr:nvSpPr>
      <xdr:spPr>
        <a:xfrm>
          <a:off x="4584700" y="172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42435</xdr:rowOff>
    </xdr:from>
    <xdr:ext cx="405111" cy="259045"/>
    <xdr:sp macro="" textlink="">
      <xdr:nvSpPr>
        <xdr:cNvPr id="364" name="【市民会館】&#10;有形固定資産減価償却率該当値テキスト"/>
        <xdr:cNvSpPr txBox="1"/>
      </xdr:nvSpPr>
      <xdr:spPr>
        <a:xfrm>
          <a:off x="4673600" y="17187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9398</xdr:rowOff>
    </xdr:from>
    <xdr:to>
      <xdr:col>20</xdr:col>
      <xdr:colOff>38100</xdr:colOff>
      <xdr:row>101</xdr:row>
      <xdr:rowOff>110998</xdr:rowOff>
    </xdr:to>
    <xdr:sp macro="" textlink="">
      <xdr:nvSpPr>
        <xdr:cNvPr id="365" name="楕円 364"/>
        <xdr:cNvSpPr/>
      </xdr:nvSpPr>
      <xdr:spPr>
        <a:xfrm>
          <a:off x="37465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140208</xdr:rowOff>
    </xdr:from>
    <xdr:to>
      <xdr:col>24</xdr:col>
      <xdr:colOff>63500</xdr:colOff>
      <xdr:row>101</xdr:row>
      <xdr:rowOff>60198</xdr:rowOff>
    </xdr:to>
    <xdr:cxnSp macro="">
      <xdr:nvCxnSpPr>
        <xdr:cNvPr id="366" name="直線コネクタ 365"/>
        <xdr:cNvCxnSpPr/>
      </xdr:nvCxnSpPr>
      <xdr:spPr>
        <a:xfrm flipV="1">
          <a:off x="3797300" y="172852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87122</xdr:rowOff>
    </xdr:from>
    <xdr:to>
      <xdr:col>15</xdr:col>
      <xdr:colOff>101600</xdr:colOff>
      <xdr:row>102</xdr:row>
      <xdr:rowOff>17272</xdr:rowOff>
    </xdr:to>
    <xdr:sp macro="" textlink="">
      <xdr:nvSpPr>
        <xdr:cNvPr id="367" name="楕円 366"/>
        <xdr:cNvSpPr/>
      </xdr:nvSpPr>
      <xdr:spPr>
        <a:xfrm>
          <a:off x="2857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60198</xdr:rowOff>
    </xdr:from>
    <xdr:to>
      <xdr:col>19</xdr:col>
      <xdr:colOff>177800</xdr:colOff>
      <xdr:row>101</xdr:row>
      <xdr:rowOff>137922</xdr:rowOff>
    </xdr:to>
    <xdr:cxnSp macro="">
      <xdr:nvCxnSpPr>
        <xdr:cNvPr id="368" name="直線コネクタ 367"/>
        <xdr:cNvCxnSpPr/>
      </xdr:nvCxnSpPr>
      <xdr:spPr>
        <a:xfrm flipV="1">
          <a:off x="2908300" y="173766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127271</xdr:rowOff>
    </xdr:from>
    <xdr:ext cx="405111" cy="259045"/>
    <xdr:sp macro="" textlink="">
      <xdr:nvSpPr>
        <xdr:cNvPr id="369" name="n_1aveValue【市民会館】&#10;有形固定資産減価償却率"/>
        <xdr:cNvSpPr txBox="1"/>
      </xdr:nvSpPr>
      <xdr:spPr>
        <a:xfrm>
          <a:off x="3582044" y="1761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42690</xdr:rowOff>
    </xdr:from>
    <xdr:ext cx="405111" cy="259045"/>
    <xdr:sp macro="" textlink="">
      <xdr:nvSpPr>
        <xdr:cNvPr id="370" name="n_2aveValue【市民会館】&#10;有形固定資産減価償却率"/>
        <xdr:cNvSpPr txBox="1"/>
      </xdr:nvSpPr>
      <xdr:spPr>
        <a:xfrm>
          <a:off x="2705744"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22369</xdr:rowOff>
    </xdr:from>
    <xdr:ext cx="405111" cy="259045"/>
    <xdr:sp macro="" textlink="">
      <xdr:nvSpPr>
        <xdr:cNvPr id="371" name="n_3aveValue【市民会館】&#10;有形固定資産減価償却率"/>
        <xdr:cNvSpPr txBox="1"/>
      </xdr:nvSpPr>
      <xdr:spPr>
        <a:xfrm>
          <a:off x="1816744" y="1733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127525</xdr:rowOff>
    </xdr:from>
    <xdr:ext cx="405111" cy="259045"/>
    <xdr:sp macro="" textlink="">
      <xdr:nvSpPr>
        <xdr:cNvPr id="372" name="n_1mainValue【市民会館】&#10;有形固定資産減価償却率"/>
        <xdr:cNvSpPr txBox="1"/>
      </xdr:nvSpPr>
      <xdr:spPr>
        <a:xfrm>
          <a:off x="3582044" y="1710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33799</xdr:rowOff>
    </xdr:from>
    <xdr:ext cx="405111" cy="259045"/>
    <xdr:sp macro="" textlink="">
      <xdr:nvSpPr>
        <xdr:cNvPr id="373" name="n_2mainValue【市民会館】&#10;有形固定資産減価償却率"/>
        <xdr:cNvSpPr txBox="1"/>
      </xdr:nvSpPr>
      <xdr:spPr>
        <a:xfrm>
          <a:off x="2705744" y="1717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84" name="テキスト ボックス 38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63500</xdr:rowOff>
    </xdr:from>
    <xdr:to>
      <xdr:col>54</xdr:col>
      <xdr:colOff>189865</xdr:colOff>
      <xdr:row>107</xdr:row>
      <xdr:rowOff>158750</xdr:rowOff>
    </xdr:to>
    <xdr:cxnSp macro="">
      <xdr:nvCxnSpPr>
        <xdr:cNvPr id="398" name="直線コネクタ 397"/>
        <xdr:cNvCxnSpPr/>
      </xdr:nvCxnSpPr>
      <xdr:spPr>
        <a:xfrm flipV="1">
          <a:off x="10476865" y="17208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162577</xdr:rowOff>
    </xdr:from>
    <xdr:ext cx="469744" cy="259045"/>
    <xdr:sp macro="" textlink="">
      <xdr:nvSpPr>
        <xdr:cNvPr id="399" name="【市民会館】&#10;一人当たり面積最小値テキスト"/>
        <xdr:cNvSpPr txBox="1"/>
      </xdr:nvSpPr>
      <xdr:spPr>
        <a:xfrm>
          <a:off x="10515600" y="185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158750</xdr:rowOff>
    </xdr:from>
    <xdr:to>
      <xdr:col>55</xdr:col>
      <xdr:colOff>88900</xdr:colOff>
      <xdr:row>107</xdr:row>
      <xdr:rowOff>158750</xdr:rowOff>
    </xdr:to>
    <xdr:cxnSp macro="">
      <xdr:nvCxnSpPr>
        <xdr:cNvPr id="400" name="直線コネクタ 399"/>
        <xdr:cNvCxnSpPr/>
      </xdr:nvCxnSpPr>
      <xdr:spPr>
        <a:xfrm>
          <a:off x="10388600" y="185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10177</xdr:rowOff>
    </xdr:from>
    <xdr:ext cx="469744" cy="259045"/>
    <xdr:sp macro="" textlink="">
      <xdr:nvSpPr>
        <xdr:cNvPr id="401" name="【市民会館】&#10;一人当たり面積最大値テキスト"/>
        <xdr:cNvSpPr txBox="1"/>
      </xdr:nvSpPr>
      <xdr:spPr>
        <a:xfrm>
          <a:off x="10515600"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63500</xdr:rowOff>
    </xdr:from>
    <xdr:to>
      <xdr:col>55</xdr:col>
      <xdr:colOff>88900</xdr:colOff>
      <xdr:row>100</xdr:row>
      <xdr:rowOff>63500</xdr:rowOff>
    </xdr:to>
    <xdr:cxnSp macro="">
      <xdr:nvCxnSpPr>
        <xdr:cNvPr id="402" name="直線コネクタ 401"/>
        <xdr:cNvCxnSpPr/>
      </xdr:nvCxnSpPr>
      <xdr:spPr>
        <a:xfrm>
          <a:off x="10388600" y="1720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03"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04" name="フローチャート: 判断 403"/>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xdr:rowOff>
    </xdr:from>
    <xdr:to>
      <xdr:col>50</xdr:col>
      <xdr:colOff>165100</xdr:colOff>
      <xdr:row>105</xdr:row>
      <xdr:rowOff>107950</xdr:rowOff>
    </xdr:to>
    <xdr:sp macro="" textlink="">
      <xdr:nvSpPr>
        <xdr:cNvPr id="405" name="フローチャート: 判断 404"/>
        <xdr:cNvSpPr/>
      </xdr:nvSpPr>
      <xdr:spPr>
        <a:xfrm>
          <a:off x="9588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165100</xdr:rowOff>
    </xdr:from>
    <xdr:to>
      <xdr:col>46</xdr:col>
      <xdr:colOff>38100</xdr:colOff>
      <xdr:row>105</xdr:row>
      <xdr:rowOff>95250</xdr:rowOff>
    </xdr:to>
    <xdr:sp macro="" textlink="">
      <xdr:nvSpPr>
        <xdr:cNvPr id="406" name="フローチャート: 判断 405"/>
        <xdr:cNvSpPr/>
      </xdr:nvSpPr>
      <xdr:spPr>
        <a:xfrm>
          <a:off x="8699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95250</xdr:rowOff>
    </xdr:from>
    <xdr:to>
      <xdr:col>41</xdr:col>
      <xdr:colOff>101600</xdr:colOff>
      <xdr:row>108</xdr:row>
      <xdr:rowOff>25400</xdr:rowOff>
    </xdr:to>
    <xdr:sp macro="" textlink="">
      <xdr:nvSpPr>
        <xdr:cNvPr id="407" name="フローチャート: 判断 406"/>
        <xdr:cNvSpPr/>
      </xdr:nvSpPr>
      <xdr:spPr>
        <a:xfrm>
          <a:off x="7810500" y="184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12700</xdr:rowOff>
    </xdr:from>
    <xdr:to>
      <xdr:col>55</xdr:col>
      <xdr:colOff>50800</xdr:colOff>
      <xdr:row>100</xdr:row>
      <xdr:rowOff>114300</xdr:rowOff>
    </xdr:to>
    <xdr:sp macro="" textlink="">
      <xdr:nvSpPr>
        <xdr:cNvPr id="413" name="楕円 412"/>
        <xdr:cNvSpPr/>
      </xdr:nvSpPr>
      <xdr:spPr>
        <a:xfrm>
          <a:off x="10426700" y="171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137177</xdr:rowOff>
    </xdr:from>
    <xdr:ext cx="469744" cy="259045"/>
    <xdr:sp macro="" textlink="">
      <xdr:nvSpPr>
        <xdr:cNvPr id="414" name="【市民会館】&#10;一人当たり面積該当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158750</xdr:rowOff>
    </xdr:from>
    <xdr:to>
      <xdr:col>50</xdr:col>
      <xdr:colOff>165100</xdr:colOff>
      <xdr:row>100</xdr:row>
      <xdr:rowOff>88900</xdr:rowOff>
    </xdr:to>
    <xdr:sp macro="" textlink="">
      <xdr:nvSpPr>
        <xdr:cNvPr id="415" name="楕円 414"/>
        <xdr:cNvSpPr/>
      </xdr:nvSpPr>
      <xdr:spPr>
        <a:xfrm>
          <a:off x="9588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38100</xdr:rowOff>
    </xdr:from>
    <xdr:to>
      <xdr:col>55</xdr:col>
      <xdr:colOff>0</xdr:colOff>
      <xdr:row>100</xdr:row>
      <xdr:rowOff>63500</xdr:rowOff>
    </xdr:to>
    <xdr:cxnSp macro="">
      <xdr:nvCxnSpPr>
        <xdr:cNvPr id="416" name="直線コネクタ 415"/>
        <xdr:cNvCxnSpPr/>
      </xdr:nvCxnSpPr>
      <xdr:spPr>
        <a:xfrm>
          <a:off x="9639300" y="17183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133350</xdr:rowOff>
    </xdr:from>
    <xdr:to>
      <xdr:col>46</xdr:col>
      <xdr:colOff>38100</xdr:colOff>
      <xdr:row>100</xdr:row>
      <xdr:rowOff>63500</xdr:rowOff>
    </xdr:to>
    <xdr:sp macro="" textlink="">
      <xdr:nvSpPr>
        <xdr:cNvPr id="417" name="楕円 416"/>
        <xdr:cNvSpPr/>
      </xdr:nvSpPr>
      <xdr:spPr>
        <a:xfrm>
          <a:off x="8699500" y="1710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12700</xdr:rowOff>
    </xdr:from>
    <xdr:to>
      <xdr:col>50</xdr:col>
      <xdr:colOff>114300</xdr:colOff>
      <xdr:row>100</xdr:row>
      <xdr:rowOff>38100</xdr:rowOff>
    </xdr:to>
    <xdr:cxnSp macro="">
      <xdr:nvCxnSpPr>
        <xdr:cNvPr id="418" name="直線コネクタ 417"/>
        <xdr:cNvCxnSpPr/>
      </xdr:nvCxnSpPr>
      <xdr:spPr>
        <a:xfrm>
          <a:off x="8750300" y="1715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99077</xdr:rowOff>
    </xdr:from>
    <xdr:ext cx="469744" cy="259045"/>
    <xdr:sp macro="" textlink="">
      <xdr:nvSpPr>
        <xdr:cNvPr id="419" name="n_1aveValue【市民会館】&#10;一人当たり面積"/>
        <xdr:cNvSpPr txBox="1"/>
      </xdr:nvSpPr>
      <xdr:spPr>
        <a:xfrm>
          <a:off x="9391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86377</xdr:rowOff>
    </xdr:from>
    <xdr:ext cx="469744" cy="259045"/>
    <xdr:sp macro="" textlink="">
      <xdr:nvSpPr>
        <xdr:cNvPr id="420" name="n_2aveValue【市民会館】&#10;一人当たり面積"/>
        <xdr:cNvSpPr txBox="1"/>
      </xdr:nvSpPr>
      <xdr:spPr>
        <a:xfrm>
          <a:off x="8515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41927</xdr:rowOff>
    </xdr:from>
    <xdr:ext cx="469744" cy="259045"/>
    <xdr:sp macro="" textlink="">
      <xdr:nvSpPr>
        <xdr:cNvPr id="421" name="n_3aveValue【市民会館】&#10;一人当たり面積"/>
        <xdr:cNvSpPr txBox="1"/>
      </xdr:nvSpPr>
      <xdr:spPr>
        <a:xfrm>
          <a:off x="7626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105427</xdr:rowOff>
    </xdr:from>
    <xdr:ext cx="469744" cy="259045"/>
    <xdr:sp macro="" textlink="">
      <xdr:nvSpPr>
        <xdr:cNvPr id="422" name="n_1mainValue【市民会館】&#10;一人当たり面積"/>
        <xdr:cNvSpPr txBox="1"/>
      </xdr:nvSpPr>
      <xdr:spPr>
        <a:xfrm>
          <a:off x="939172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80027</xdr:rowOff>
    </xdr:from>
    <xdr:ext cx="469744" cy="259045"/>
    <xdr:sp macro="" textlink="">
      <xdr:nvSpPr>
        <xdr:cNvPr id="423" name="n_2mainValue【市民会館】&#10;一人当たり面積"/>
        <xdr:cNvSpPr txBox="1"/>
      </xdr:nvSpPr>
      <xdr:spPr>
        <a:xfrm>
          <a:off x="8515427"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4" name="テキスト ボックス 43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35" name="直線コネクタ 43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36" name="テキスト ボックス 43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37" name="直線コネクタ 43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38" name="テキスト ボックス 43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39" name="直線コネクタ 43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40" name="テキスト ボックス 43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41" name="直線コネクタ 44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42" name="テキスト ボックス 44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4" name="テキスト ボックス 44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60198</xdr:rowOff>
    </xdr:from>
    <xdr:to>
      <xdr:col>85</xdr:col>
      <xdr:colOff>126364</xdr:colOff>
      <xdr:row>42</xdr:row>
      <xdr:rowOff>12192</xdr:rowOff>
    </xdr:to>
    <xdr:cxnSp macro="">
      <xdr:nvCxnSpPr>
        <xdr:cNvPr id="446" name="直線コネクタ 445"/>
        <xdr:cNvCxnSpPr/>
      </xdr:nvCxnSpPr>
      <xdr:spPr>
        <a:xfrm flipV="1">
          <a:off x="16318864" y="6060948"/>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16019</xdr:rowOff>
    </xdr:from>
    <xdr:ext cx="405111" cy="259045"/>
    <xdr:sp macro="" textlink="">
      <xdr:nvSpPr>
        <xdr:cNvPr id="447" name="【一般廃棄物処理施設】&#10;有形固定資産減価償却率最小値テキスト"/>
        <xdr:cNvSpPr txBox="1"/>
      </xdr:nvSpPr>
      <xdr:spPr>
        <a:xfrm>
          <a:off x="163576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xdr:rowOff>
    </xdr:from>
    <xdr:to>
      <xdr:col>86</xdr:col>
      <xdr:colOff>25400</xdr:colOff>
      <xdr:row>42</xdr:row>
      <xdr:rowOff>12192</xdr:rowOff>
    </xdr:to>
    <xdr:cxnSp macro="">
      <xdr:nvCxnSpPr>
        <xdr:cNvPr id="448" name="直線コネクタ 447"/>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6875</xdr:rowOff>
    </xdr:from>
    <xdr:ext cx="405111" cy="259045"/>
    <xdr:sp macro="" textlink="">
      <xdr:nvSpPr>
        <xdr:cNvPr id="449" name="【一般廃棄物処理施設】&#10;有形固定資産減価償却率最大値テキスト"/>
        <xdr:cNvSpPr txBox="1"/>
      </xdr:nvSpPr>
      <xdr:spPr>
        <a:xfrm>
          <a:off x="16357600" y="583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60198</xdr:rowOff>
    </xdr:from>
    <xdr:to>
      <xdr:col>86</xdr:col>
      <xdr:colOff>25400</xdr:colOff>
      <xdr:row>35</xdr:row>
      <xdr:rowOff>60198</xdr:rowOff>
    </xdr:to>
    <xdr:cxnSp macro="">
      <xdr:nvCxnSpPr>
        <xdr:cNvPr id="450" name="直線コネクタ 449"/>
        <xdr:cNvCxnSpPr/>
      </xdr:nvCxnSpPr>
      <xdr:spPr>
        <a:xfrm>
          <a:off x="16230600" y="606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1541</xdr:rowOff>
    </xdr:from>
    <xdr:ext cx="405111" cy="259045"/>
    <xdr:sp macro="" textlink="">
      <xdr:nvSpPr>
        <xdr:cNvPr id="451" name="【一般廃棄物処理施設】&#10;有形固定資産減価償却率平均値テキスト"/>
        <xdr:cNvSpPr txBox="1"/>
      </xdr:nvSpPr>
      <xdr:spPr>
        <a:xfrm>
          <a:off x="16357600" y="668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23114</xdr:rowOff>
    </xdr:from>
    <xdr:to>
      <xdr:col>85</xdr:col>
      <xdr:colOff>177800</xdr:colOff>
      <xdr:row>39</xdr:row>
      <xdr:rowOff>124714</xdr:rowOff>
    </xdr:to>
    <xdr:sp macro="" textlink="">
      <xdr:nvSpPr>
        <xdr:cNvPr id="452" name="フローチャート: 判断 451"/>
        <xdr:cNvSpPr/>
      </xdr:nvSpPr>
      <xdr:spPr>
        <a:xfrm>
          <a:off x="162687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160274</xdr:rowOff>
    </xdr:from>
    <xdr:to>
      <xdr:col>81</xdr:col>
      <xdr:colOff>101600</xdr:colOff>
      <xdr:row>36</xdr:row>
      <xdr:rowOff>90424</xdr:rowOff>
    </xdr:to>
    <xdr:sp macro="" textlink="">
      <xdr:nvSpPr>
        <xdr:cNvPr id="453" name="フローチャート: 判断 452"/>
        <xdr:cNvSpPr/>
      </xdr:nvSpPr>
      <xdr:spPr>
        <a:xfrm>
          <a:off x="154305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454" name="フローチャート: 判断 453"/>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141986</xdr:rowOff>
    </xdr:from>
    <xdr:to>
      <xdr:col>72</xdr:col>
      <xdr:colOff>38100</xdr:colOff>
      <xdr:row>40</xdr:row>
      <xdr:rowOff>72136</xdr:rowOff>
    </xdr:to>
    <xdr:sp macro="" textlink="">
      <xdr:nvSpPr>
        <xdr:cNvPr id="455" name="フローチャート: 判断 454"/>
        <xdr:cNvSpPr/>
      </xdr:nvSpPr>
      <xdr:spPr>
        <a:xfrm>
          <a:off x="13652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9398</xdr:rowOff>
    </xdr:from>
    <xdr:to>
      <xdr:col>85</xdr:col>
      <xdr:colOff>177800</xdr:colOff>
      <xdr:row>35</xdr:row>
      <xdr:rowOff>110998</xdr:rowOff>
    </xdr:to>
    <xdr:sp macro="" textlink="">
      <xdr:nvSpPr>
        <xdr:cNvPr id="461" name="楕円 460"/>
        <xdr:cNvSpPr/>
      </xdr:nvSpPr>
      <xdr:spPr>
        <a:xfrm>
          <a:off x="16268700" y="60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133875</xdr:rowOff>
    </xdr:from>
    <xdr:ext cx="405111" cy="259045"/>
    <xdr:sp macro="" textlink="">
      <xdr:nvSpPr>
        <xdr:cNvPr id="462" name="【一般廃棄物処理施設】&#10;有形固定資産減価償却率該当値テキスト"/>
        <xdr:cNvSpPr txBox="1"/>
      </xdr:nvSpPr>
      <xdr:spPr>
        <a:xfrm>
          <a:off x="16357600" y="5963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141986</xdr:rowOff>
    </xdr:from>
    <xdr:to>
      <xdr:col>81</xdr:col>
      <xdr:colOff>101600</xdr:colOff>
      <xdr:row>36</xdr:row>
      <xdr:rowOff>72136</xdr:rowOff>
    </xdr:to>
    <xdr:sp macro="" textlink="">
      <xdr:nvSpPr>
        <xdr:cNvPr id="463" name="楕円 462"/>
        <xdr:cNvSpPr/>
      </xdr:nvSpPr>
      <xdr:spPr>
        <a:xfrm>
          <a:off x="154305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60198</xdr:rowOff>
    </xdr:from>
    <xdr:to>
      <xdr:col>85</xdr:col>
      <xdr:colOff>127000</xdr:colOff>
      <xdr:row>36</xdr:row>
      <xdr:rowOff>21336</xdr:rowOff>
    </xdr:to>
    <xdr:cxnSp macro="">
      <xdr:nvCxnSpPr>
        <xdr:cNvPr id="464" name="直線コネクタ 463"/>
        <xdr:cNvCxnSpPr/>
      </xdr:nvCxnSpPr>
      <xdr:spPr>
        <a:xfrm flipV="1">
          <a:off x="15481300" y="606094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103124</xdr:rowOff>
    </xdr:from>
    <xdr:to>
      <xdr:col>76</xdr:col>
      <xdr:colOff>165100</xdr:colOff>
      <xdr:row>37</xdr:row>
      <xdr:rowOff>33274</xdr:rowOff>
    </xdr:to>
    <xdr:sp macro="" textlink="">
      <xdr:nvSpPr>
        <xdr:cNvPr id="465" name="楕円 464"/>
        <xdr:cNvSpPr/>
      </xdr:nvSpPr>
      <xdr:spPr>
        <a:xfrm>
          <a:off x="14541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21336</xdr:rowOff>
    </xdr:from>
    <xdr:to>
      <xdr:col>81</xdr:col>
      <xdr:colOff>50800</xdr:colOff>
      <xdr:row>36</xdr:row>
      <xdr:rowOff>153924</xdr:rowOff>
    </xdr:to>
    <xdr:cxnSp macro="">
      <xdr:nvCxnSpPr>
        <xdr:cNvPr id="466" name="直線コネクタ 465"/>
        <xdr:cNvCxnSpPr/>
      </xdr:nvCxnSpPr>
      <xdr:spPr>
        <a:xfrm flipV="1">
          <a:off x="14592300" y="619353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81551</xdr:rowOff>
    </xdr:from>
    <xdr:ext cx="405111" cy="259045"/>
    <xdr:sp macro="" textlink="">
      <xdr:nvSpPr>
        <xdr:cNvPr id="467" name="n_1aveValue【一般廃棄物処理施設】&#10;有形固定資産減価償却率"/>
        <xdr:cNvSpPr txBox="1"/>
      </xdr:nvSpPr>
      <xdr:spPr>
        <a:xfrm>
          <a:off x="15266044" y="625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68" name="n_2aveValue【一般廃棄物処理施設】&#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88663</xdr:rowOff>
    </xdr:from>
    <xdr:ext cx="405111" cy="259045"/>
    <xdr:sp macro="" textlink="">
      <xdr:nvSpPr>
        <xdr:cNvPr id="469" name="n_3aveValue【一般廃棄物処理施設】&#10;有形固定資産減価償却率"/>
        <xdr:cNvSpPr txBox="1"/>
      </xdr:nvSpPr>
      <xdr:spPr>
        <a:xfrm>
          <a:off x="13500744" y="660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88663</xdr:rowOff>
    </xdr:from>
    <xdr:ext cx="405111" cy="259045"/>
    <xdr:sp macro="" textlink="">
      <xdr:nvSpPr>
        <xdr:cNvPr id="470" name="n_1mainValue【一般廃棄物処理施設】&#10;有形固定資産減価償却率"/>
        <xdr:cNvSpPr txBox="1"/>
      </xdr:nvSpPr>
      <xdr:spPr>
        <a:xfrm>
          <a:off x="15266044" y="59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24401</xdr:rowOff>
    </xdr:from>
    <xdr:ext cx="405111" cy="259045"/>
    <xdr:sp macro="" textlink="">
      <xdr:nvSpPr>
        <xdr:cNvPr id="471" name="n_2mainValue【一般廃棄物処理施設】&#10;有形固定資産減価償却率"/>
        <xdr:cNvSpPr txBox="1"/>
      </xdr:nvSpPr>
      <xdr:spPr>
        <a:xfrm>
          <a:off x="14389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82" name="テキスト ボックス 481"/>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83" name="直線コネクタ 48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84" name="テキスト ボックス 483"/>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5" name="直線コネクタ 48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6" name="テキスト ボックス 48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7" name="直線コネクタ 48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88" name="テキスト ボックス 48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9" name="直線コネクタ 48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0" name="テキスト ボックス 48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1" name="直線コネクタ 49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92" name="テキスト ボックス 491"/>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94" name="テキスト ボックス 493"/>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87325</xdr:rowOff>
    </xdr:from>
    <xdr:to>
      <xdr:col>116</xdr:col>
      <xdr:colOff>62864</xdr:colOff>
      <xdr:row>41</xdr:row>
      <xdr:rowOff>122910</xdr:rowOff>
    </xdr:to>
    <xdr:cxnSp macro="">
      <xdr:nvCxnSpPr>
        <xdr:cNvPr id="496" name="直線コネクタ 495"/>
        <xdr:cNvCxnSpPr/>
      </xdr:nvCxnSpPr>
      <xdr:spPr>
        <a:xfrm flipV="1">
          <a:off x="22160864" y="6773875"/>
          <a:ext cx="0" cy="378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126737</xdr:rowOff>
    </xdr:from>
    <xdr:ext cx="534377" cy="259045"/>
    <xdr:sp macro="" textlink="">
      <xdr:nvSpPr>
        <xdr:cNvPr id="497" name="【一般廃棄物処理施設】&#10;一人当たり有形固定資産（償却資産）額最小値テキスト"/>
        <xdr:cNvSpPr txBox="1"/>
      </xdr:nvSpPr>
      <xdr:spPr>
        <a:xfrm>
          <a:off x="22199600" y="71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122910</xdr:rowOff>
    </xdr:from>
    <xdr:to>
      <xdr:col>116</xdr:col>
      <xdr:colOff>152400</xdr:colOff>
      <xdr:row>41</xdr:row>
      <xdr:rowOff>122910</xdr:rowOff>
    </xdr:to>
    <xdr:cxnSp macro="">
      <xdr:nvCxnSpPr>
        <xdr:cNvPr id="498" name="直線コネクタ 497"/>
        <xdr:cNvCxnSpPr/>
      </xdr:nvCxnSpPr>
      <xdr:spPr>
        <a:xfrm>
          <a:off x="22072600" y="715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34002</xdr:rowOff>
    </xdr:from>
    <xdr:ext cx="534377" cy="259045"/>
    <xdr:sp macro="" textlink="">
      <xdr:nvSpPr>
        <xdr:cNvPr id="499" name="【一般廃棄物処理施設】&#10;一人当たり有形固定資産（償却資産）額最大値テキスト"/>
        <xdr:cNvSpPr txBox="1"/>
      </xdr:nvSpPr>
      <xdr:spPr>
        <a:xfrm>
          <a:off x="22199600" y="654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87325</xdr:rowOff>
    </xdr:from>
    <xdr:to>
      <xdr:col>116</xdr:col>
      <xdr:colOff>152400</xdr:colOff>
      <xdr:row>39</xdr:row>
      <xdr:rowOff>87325</xdr:rowOff>
    </xdr:to>
    <xdr:cxnSp macro="">
      <xdr:nvCxnSpPr>
        <xdr:cNvPr id="500" name="直線コネクタ 499"/>
        <xdr:cNvCxnSpPr/>
      </xdr:nvCxnSpPr>
      <xdr:spPr>
        <a:xfrm>
          <a:off x="22072600" y="677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15015</xdr:rowOff>
    </xdr:from>
    <xdr:ext cx="534377" cy="259045"/>
    <xdr:sp macro="" textlink="">
      <xdr:nvSpPr>
        <xdr:cNvPr id="501" name="【一般廃棄物処理施設】&#10;一人当たり有形固定資産（償却資産）額平均値テキスト"/>
        <xdr:cNvSpPr txBox="1"/>
      </xdr:nvSpPr>
      <xdr:spPr>
        <a:xfrm>
          <a:off x="22199600" y="6701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163588</xdr:rowOff>
    </xdr:from>
    <xdr:to>
      <xdr:col>116</xdr:col>
      <xdr:colOff>114300</xdr:colOff>
      <xdr:row>40</xdr:row>
      <xdr:rowOff>93738</xdr:rowOff>
    </xdr:to>
    <xdr:sp macro="" textlink="">
      <xdr:nvSpPr>
        <xdr:cNvPr id="502" name="フローチャート: 判断 501"/>
        <xdr:cNvSpPr/>
      </xdr:nvSpPr>
      <xdr:spPr>
        <a:xfrm>
          <a:off x="22110700" y="685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169609</xdr:rowOff>
    </xdr:from>
    <xdr:to>
      <xdr:col>112</xdr:col>
      <xdr:colOff>38100</xdr:colOff>
      <xdr:row>37</xdr:row>
      <xdr:rowOff>99759</xdr:rowOff>
    </xdr:to>
    <xdr:sp macro="" textlink="">
      <xdr:nvSpPr>
        <xdr:cNvPr id="503" name="フローチャート: 判断 502"/>
        <xdr:cNvSpPr/>
      </xdr:nvSpPr>
      <xdr:spPr>
        <a:xfrm>
          <a:off x="21272500" y="634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89103</xdr:rowOff>
    </xdr:from>
    <xdr:to>
      <xdr:col>107</xdr:col>
      <xdr:colOff>101600</xdr:colOff>
      <xdr:row>38</xdr:row>
      <xdr:rowOff>19253</xdr:rowOff>
    </xdr:to>
    <xdr:sp macro="" textlink="">
      <xdr:nvSpPr>
        <xdr:cNvPr id="504" name="フローチャート: 判断 503"/>
        <xdr:cNvSpPr/>
      </xdr:nvSpPr>
      <xdr:spPr>
        <a:xfrm>
          <a:off x="20383500" y="643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109068</xdr:rowOff>
    </xdr:from>
    <xdr:to>
      <xdr:col>102</xdr:col>
      <xdr:colOff>165100</xdr:colOff>
      <xdr:row>33</xdr:row>
      <xdr:rowOff>39218</xdr:rowOff>
    </xdr:to>
    <xdr:sp macro="" textlink="">
      <xdr:nvSpPr>
        <xdr:cNvPr id="505" name="フローチャート: 判断 504"/>
        <xdr:cNvSpPr/>
      </xdr:nvSpPr>
      <xdr:spPr>
        <a:xfrm>
          <a:off x="19494500" y="559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72110</xdr:rowOff>
    </xdr:from>
    <xdr:to>
      <xdr:col>116</xdr:col>
      <xdr:colOff>114300</xdr:colOff>
      <xdr:row>42</xdr:row>
      <xdr:rowOff>2260</xdr:rowOff>
    </xdr:to>
    <xdr:sp macro="" textlink="">
      <xdr:nvSpPr>
        <xdr:cNvPr id="511" name="楕円 510"/>
        <xdr:cNvSpPr/>
      </xdr:nvSpPr>
      <xdr:spPr>
        <a:xfrm>
          <a:off x="22110700" y="71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158487</xdr:rowOff>
    </xdr:from>
    <xdr:ext cx="534377" cy="259045"/>
    <xdr:sp macro="" textlink="">
      <xdr:nvSpPr>
        <xdr:cNvPr id="512" name="【一般廃棄物処理施設】&#10;一人当たり有形固定資産（償却資産）額該当値テキスト"/>
        <xdr:cNvSpPr txBox="1"/>
      </xdr:nvSpPr>
      <xdr:spPr>
        <a:xfrm>
          <a:off x="22199600" y="701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71501</xdr:rowOff>
    </xdr:from>
    <xdr:to>
      <xdr:col>112</xdr:col>
      <xdr:colOff>38100</xdr:colOff>
      <xdr:row>42</xdr:row>
      <xdr:rowOff>1651</xdr:rowOff>
    </xdr:to>
    <xdr:sp macro="" textlink="">
      <xdr:nvSpPr>
        <xdr:cNvPr id="513" name="楕円 512"/>
        <xdr:cNvSpPr/>
      </xdr:nvSpPr>
      <xdr:spPr>
        <a:xfrm>
          <a:off x="21272500" y="71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122301</xdr:rowOff>
    </xdr:from>
    <xdr:to>
      <xdr:col>116</xdr:col>
      <xdr:colOff>63500</xdr:colOff>
      <xdr:row>41</xdr:row>
      <xdr:rowOff>122910</xdr:rowOff>
    </xdr:to>
    <xdr:cxnSp macro="">
      <xdr:nvCxnSpPr>
        <xdr:cNvPr id="514" name="直線コネクタ 513"/>
        <xdr:cNvCxnSpPr/>
      </xdr:nvCxnSpPr>
      <xdr:spPr>
        <a:xfrm>
          <a:off x="21323300" y="7151751"/>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94170</xdr:rowOff>
    </xdr:from>
    <xdr:to>
      <xdr:col>107</xdr:col>
      <xdr:colOff>101600</xdr:colOff>
      <xdr:row>42</xdr:row>
      <xdr:rowOff>24320</xdr:rowOff>
    </xdr:to>
    <xdr:sp macro="" textlink="">
      <xdr:nvSpPr>
        <xdr:cNvPr id="515" name="楕円 514"/>
        <xdr:cNvSpPr/>
      </xdr:nvSpPr>
      <xdr:spPr>
        <a:xfrm>
          <a:off x="20383500" y="71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122301</xdr:rowOff>
    </xdr:from>
    <xdr:to>
      <xdr:col>111</xdr:col>
      <xdr:colOff>177800</xdr:colOff>
      <xdr:row>41</xdr:row>
      <xdr:rowOff>144970</xdr:rowOff>
    </xdr:to>
    <xdr:cxnSp macro="">
      <xdr:nvCxnSpPr>
        <xdr:cNvPr id="516" name="直線コネクタ 515"/>
        <xdr:cNvCxnSpPr/>
      </xdr:nvCxnSpPr>
      <xdr:spPr>
        <a:xfrm flipV="1">
          <a:off x="20434300" y="7151751"/>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116286</xdr:rowOff>
    </xdr:from>
    <xdr:ext cx="534377" cy="259045"/>
    <xdr:sp macro="" textlink="">
      <xdr:nvSpPr>
        <xdr:cNvPr id="517" name="n_1aveValue【一般廃棄物処理施設】&#10;一人当たり有形固定資産（償却資産）額"/>
        <xdr:cNvSpPr txBox="1"/>
      </xdr:nvSpPr>
      <xdr:spPr>
        <a:xfrm>
          <a:off x="21043411" y="611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35780</xdr:rowOff>
    </xdr:from>
    <xdr:ext cx="534377" cy="259045"/>
    <xdr:sp macro="" textlink="">
      <xdr:nvSpPr>
        <xdr:cNvPr id="518" name="n_2aveValue【一般廃棄物処理施設】&#10;一人当たり有形固定資産（償却資産）額"/>
        <xdr:cNvSpPr txBox="1"/>
      </xdr:nvSpPr>
      <xdr:spPr>
        <a:xfrm>
          <a:off x="20167111" y="62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31</xdr:row>
      <xdr:rowOff>55745</xdr:rowOff>
    </xdr:from>
    <xdr:ext cx="534377" cy="259045"/>
    <xdr:sp macro="" textlink="">
      <xdr:nvSpPr>
        <xdr:cNvPr id="519" name="n_3aveValue【一般廃棄物処理施設】&#10;一人当たり有形固定資産（償却資産）額"/>
        <xdr:cNvSpPr txBox="1"/>
      </xdr:nvSpPr>
      <xdr:spPr>
        <a:xfrm>
          <a:off x="19278111" y="537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164228</xdr:rowOff>
    </xdr:from>
    <xdr:ext cx="534377" cy="259045"/>
    <xdr:sp macro="" textlink="">
      <xdr:nvSpPr>
        <xdr:cNvPr id="520" name="n_1mainValue【一般廃棄物処理施設】&#10;一人当たり有形固定資産（償却資産）額"/>
        <xdr:cNvSpPr txBox="1"/>
      </xdr:nvSpPr>
      <xdr:spPr>
        <a:xfrm>
          <a:off x="21043411" y="719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15447</xdr:rowOff>
    </xdr:from>
    <xdr:ext cx="534377" cy="259045"/>
    <xdr:sp macro="" textlink="">
      <xdr:nvSpPr>
        <xdr:cNvPr id="521" name="n_2mainValue【一般廃棄物処理施設】&#10;一人当たり有形固定資産（償却資産）額"/>
        <xdr:cNvSpPr txBox="1"/>
      </xdr:nvSpPr>
      <xdr:spPr>
        <a:xfrm>
          <a:off x="20167111" y="721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2" name="直線コネクタ 5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3" name="テキスト ボックス 53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4" name="直線コネクタ 5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5" name="テキスト ボックス 5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6" name="直線コネクタ 5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7" name="テキスト ボックス 5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8" name="直線コネクタ 5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9" name="テキスト ボックス 5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0" name="直線コネクタ 5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1" name="テキスト ボックス 5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2" name="直線コネクタ 5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3" name="テキスト ボックス 5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110490</xdr:rowOff>
    </xdr:from>
    <xdr:to>
      <xdr:col>85</xdr:col>
      <xdr:colOff>126364</xdr:colOff>
      <xdr:row>63</xdr:row>
      <xdr:rowOff>167640</xdr:rowOff>
    </xdr:to>
    <xdr:cxnSp macro="">
      <xdr:nvCxnSpPr>
        <xdr:cNvPr id="545" name="直線コネクタ 544"/>
        <xdr:cNvCxnSpPr/>
      </xdr:nvCxnSpPr>
      <xdr:spPr>
        <a:xfrm flipV="1">
          <a:off x="16318864" y="954024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340478" cy="259045"/>
    <xdr:sp macro="" textlink="">
      <xdr:nvSpPr>
        <xdr:cNvPr id="546" name="【保健センター・保健所】&#10;有形固定資産減価償却率最小値テキスト"/>
        <xdr:cNvSpPr txBox="1"/>
      </xdr:nvSpPr>
      <xdr:spPr>
        <a:xfrm>
          <a:off x="163576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547" name="直線コネクタ 546"/>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57167</xdr:rowOff>
    </xdr:from>
    <xdr:ext cx="405111" cy="259045"/>
    <xdr:sp macro="" textlink="">
      <xdr:nvSpPr>
        <xdr:cNvPr id="548" name="【保健センター・保健所】&#10;有形固定資産減価償却率最大値テキスト"/>
        <xdr:cNvSpPr txBox="1"/>
      </xdr:nvSpPr>
      <xdr:spPr>
        <a:xfrm>
          <a:off x="16357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110490</xdr:rowOff>
    </xdr:from>
    <xdr:to>
      <xdr:col>86</xdr:col>
      <xdr:colOff>25400</xdr:colOff>
      <xdr:row>55</xdr:row>
      <xdr:rowOff>110490</xdr:rowOff>
    </xdr:to>
    <xdr:cxnSp macro="">
      <xdr:nvCxnSpPr>
        <xdr:cNvPr id="549" name="直線コネクタ 548"/>
        <xdr:cNvCxnSpPr/>
      </xdr:nvCxnSpPr>
      <xdr:spPr>
        <a:xfrm>
          <a:off x="16230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165752</xdr:rowOff>
    </xdr:from>
    <xdr:ext cx="405111" cy="259045"/>
    <xdr:sp macro="" textlink="">
      <xdr:nvSpPr>
        <xdr:cNvPr id="550" name="【保健センター・保健所】&#10;有形固定資産減価償却率平均値テキスト"/>
        <xdr:cNvSpPr txBox="1"/>
      </xdr:nvSpPr>
      <xdr:spPr>
        <a:xfrm>
          <a:off x="16357600" y="993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xdr:rowOff>
    </xdr:from>
    <xdr:to>
      <xdr:col>85</xdr:col>
      <xdr:colOff>177800</xdr:colOff>
      <xdr:row>58</xdr:row>
      <xdr:rowOff>117475</xdr:rowOff>
    </xdr:to>
    <xdr:sp macro="" textlink="">
      <xdr:nvSpPr>
        <xdr:cNvPr id="551" name="フローチャート: 判断 550"/>
        <xdr:cNvSpPr/>
      </xdr:nvSpPr>
      <xdr:spPr>
        <a:xfrm>
          <a:off x="162687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552" name="フローチャート: 判断 551"/>
        <xdr:cNvSpPr/>
      </xdr:nvSpPr>
      <xdr:spPr>
        <a:xfrm>
          <a:off x="15430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99695</xdr:rowOff>
    </xdr:from>
    <xdr:to>
      <xdr:col>76</xdr:col>
      <xdr:colOff>165100</xdr:colOff>
      <xdr:row>59</xdr:row>
      <xdr:rowOff>29845</xdr:rowOff>
    </xdr:to>
    <xdr:sp macro="" textlink="">
      <xdr:nvSpPr>
        <xdr:cNvPr id="553" name="フローチャート: 判断 552"/>
        <xdr:cNvSpPr/>
      </xdr:nvSpPr>
      <xdr:spPr>
        <a:xfrm>
          <a:off x="14541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149225</xdr:rowOff>
    </xdr:from>
    <xdr:to>
      <xdr:col>72</xdr:col>
      <xdr:colOff>38100</xdr:colOff>
      <xdr:row>58</xdr:row>
      <xdr:rowOff>79375</xdr:rowOff>
    </xdr:to>
    <xdr:sp macro="" textlink="">
      <xdr:nvSpPr>
        <xdr:cNvPr id="554" name="フローチャート: 判断 553"/>
        <xdr:cNvSpPr/>
      </xdr:nvSpPr>
      <xdr:spPr>
        <a:xfrm>
          <a:off x="13652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5" name="テキスト ボックス 5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6" name="テキスト ボックス 5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7" name="テキスト ボックス 5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8" name="テキスト ボックス 5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9" name="テキスト ボックス 5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59690</xdr:rowOff>
    </xdr:from>
    <xdr:to>
      <xdr:col>85</xdr:col>
      <xdr:colOff>177800</xdr:colOff>
      <xdr:row>55</xdr:row>
      <xdr:rowOff>161290</xdr:rowOff>
    </xdr:to>
    <xdr:sp macro="" textlink="">
      <xdr:nvSpPr>
        <xdr:cNvPr id="560" name="楕円 559"/>
        <xdr:cNvSpPr/>
      </xdr:nvSpPr>
      <xdr:spPr>
        <a:xfrm>
          <a:off x="162687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12717</xdr:rowOff>
    </xdr:from>
    <xdr:ext cx="405111" cy="259045"/>
    <xdr:sp macro="" textlink="">
      <xdr:nvSpPr>
        <xdr:cNvPr id="561" name="【保健センター・保健所】&#10;有形固定資産減価償却率該当値テキスト"/>
        <xdr:cNvSpPr txBox="1"/>
      </xdr:nvSpPr>
      <xdr:spPr>
        <a:xfrm>
          <a:off x="16357600" y="944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122555</xdr:rowOff>
    </xdr:from>
    <xdr:to>
      <xdr:col>81</xdr:col>
      <xdr:colOff>101600</xdr:colOff>
      <xdr:row>56</xdr:row>
      <xdr:rowOff>52705</xdr:rowOff>
    </xdr:to>
    <xdr:sp macro="" textlink="">
      <xdr:nvSpPr>
        <xdr:cNvPr id="562" name="楕円 561"/>
        <xdr:cNvSpPr/>
      </xdr:nvSpPr>
      <xdr:spPr>
        <a:xfrm>
          <a:off x="15430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110490</xdr:rowOff>
    </xdr:from>
    <xdr:to>
      <xdr:col>85</xdr:col>
      <xdr:colOff>127000</xdr:colOff>
      <xdr:row>56</xdr:row>
      <xdr:rowOff>1905</xdr:rowOff>
    </xdr:to>
    <xdr:cxnSp macro="">
      <xdr:nvCxnSpPr>
        <xdr:cNvPr id="563" name="直線コネクタ 562"/>
        <xdr:cNvCxnSpPr/>
      </xdr:nvCxnSpPr>
      <xdr:spPr>
        <a:xfrm flipV="1">
          <a:off x="15481300" y="954024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13970</xdr:rowOff>
    </xdr:from>
    <xdr:to>
      <xdr:col>76</xdr:col>
      <xdr:colOff>165100</xdr:colOff>
      <xdr:row>56</xdr:row>
      <xdr:rowOff>115570</xdr:rowOff>
    </xdr:to>
    <xdr:sp macro="" textlink="">
      <xdr:nvSpPr>
        <xdr:cNvPr id="564" name="楕円 563"/>
        <xdr:cNvSpPr/>
      </xdr:nvSpPr>
      <xdr:spPr>
        <a:xfrm>
          <a:off x="14541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1905</xdr:rowOff>
    </xdr:from>
    <xdr:to>
      <xdr:col>81</xdr:col>
      <xdr:colOff>50800</xdr:colOff>
      <xdr:row>56</xdr:row>
      <xdr:rowOff>64770</xdr:rowOff>
    </xdr:to>
    <xdr:cxnSp macro="">
      <xdr:nvCxnSpPr>
        <xdr:cNvPr id="565" name="直線コネクタ 564"/>
        <xdr:cNvCxnSpPr/>
      </xdr:nvCxnSpPr>
      <xdr:spPr>
        <a:xfrm flipV="1">
          <a:off x="14592300" y="96031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158132</xdr:rowOff>
    </xdr:from>
    <xdr:ext cx="405111" cy="259045"/>
    <xdr:sp macro="" textlink="">
      <xdr:nvSpPr>
        <xdr:cNvPr id="566" name="n_1aveValue【保健センター・保健所】&#10;有形固定資産減価償却率"/>
        <xdr:cNvSpPr txBox="1"/>
      </xdr:nvSpPr>
      <xdr:spPr>
        <a:xfrm>
          <a:off x="1526604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20972</xdr:rowOff>
    </xdr:from>
    <xdr:ext cx="405111" cy="259045"/>
    <xdr:sp macro="" textlink="">
      <xdr:nvSpPr>
        <xdr:cNvPr id="567" name="n_2aveValue【保健センター・保健所】&#10;有形固定資産減価償却率"/>
        <xdr:cNvSpPr txBox="1"/>
      </xdr:nvSpPr>
      <xdr:spPr>
        <a:xfrm>
          <a:off x="143897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95902</xdr:rowOff>
    </xdr:from>
    <xdr:ext cx="405111" cy="259045"/>
    <xdr:sp macro="" textlink="">
      <xdr:nvSpPr>
        <xdr:cNvPr id="568" name="n_3aveValue【保健センター・保健所】&#10;有形固定資産減価償却率"/>
        <xdr:cNvSpPr txBox="1"/>
      </xdr:nvSpPr>
      <xdr:spPr>
        <a:xfrm>
          <a:off x="13500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69232</xdr:rowOff>
    </xdr:from>
    <xdr:ext cx="405111" cy="259045"/>
    <xdr:sp macro="" textlink="">
      <xdr:nvSpPr>
        <xdr:cNvPr id="569" name="n_1mainValue【保健センター・保健所】&#10;有形固定資産減価償却率"/>
        <xdr:cNvSpPr txBox="1"/>
      </xdr:nvSpPr>
      <xdr:spPr>
        <a:xfrm>
          <a:off x="15266044" y="932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132097</xdr:rowOff>
    </xdr:from>
    <xdr:ext cx="405111" cy="259045"/>
    <xdr:sp macro="" textlink="">
      <xdr:nvSpPr>
        <xdr:cNvPr id="570" name="n_2mainValue【保健センター・保健所】&#10;有形固定資産減価償却率"/>
        <xdr:cNvSpPr txBox="1"/>
      </xdr:nvSpPr>
      <xdr:spPr>
        <a:xfrm>
          <a:off x="143897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1" name="直線コネクタ 58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2" name="テキスト ボックス 58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5" name="直線コネクタ 58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6" name="テキスト ボックス 58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62</xdr:row>
      <xdr:rowOff>114300</xdr:rowOff>
    </xdr:to>
    <xdr:cxnSp macro="">
      <xdr:nvCxnSpPr>
        <xdr:cNvPr id="590" name="直線コネクタ 589"/>
        <xdr:cNvCxnSpPr/>
      </xdr:nvCxnSpPr>
      <xdr:spPr>
        <a:xfrm flipV="1">
          <a:off x="22160864" y="95440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91"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92" name="直線コネクタ 591"/>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593"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94" name="直線コネクタ 593"/>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595"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96" name="フローチャート: 判断 595"/>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xdr:rowOff>
    </xdr:from>
    <xdr:to>
      <xdr:col>112</xdr:col>
      <xdr:colOff>38100</xdr:colOff>
      <xdr:row>59</xdr:row>
      <xdr:rowOff>107950</xdr:rowOff>
    </xdr:to>
    <xdr:sp macro="" textlink="">
      <xdr:nvSpPr>
        <xdr:cNvPr id="597" name="フローチャート: 判断 596"/>
        <xdr:cNvSpPr/>
      </xdr:nvSpPr>
      <xdr:spPr>
        <a:xfrm>
          <a:off x="21272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xdr:rowOff>
    </xdr:from>
    <xdr:to>
      <xdr:col>107</xdr:col>
      <xdr:colOff>101600</xdr:colOff>
      <xdr:row>59</xdr:row>
      <xdr:rowOff>107950</xdr:rowOff>
    </xdr:to>
    <xdr:sp macro="" textlink="">
      <xdr:nvSpPr>
        <xdr:cNvPr id="598" name="フローチャート: 判断 597"/>
        <xdr:cNvSpPr/>
      </xdr:nvSpPr>
      <xdr:spPr>
        <a:xfrm>
          <a:off x="2038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599" name="フローチャート: 判断 598"/>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05" name="楕円 604"/>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606" name="【保健センター・保健所】&#10;一人当たり面積該当値テキスト"/>
        <xdr:cNvSpPr txBox="1"/>
      </xdr:nvSpPr>
      <xdr:spPr>
        <a:xfrm>
          <a:off x="22199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07" name="楕円 606"/>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08" name="直線コネクタ 607"/>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09" name="楕円 608"/>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10" name="直線コネクタ 609"/>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124477</xdr:rowOff>
    </xdr:from>
    <xdr:ext cx="469744" cy="259045"/>
    <xdr:sp macro="" textlink="">
      <xdr:nvSpPr>
        <xdr:cNvPr id="611" name="n_1aveValue【保健センター・保健所】&#10;一人当たり面積"/>
        <xdr:cNvSpPr txBox="1"/>
      </xdr:nvSpPr>
      <xdr:spPr>
        <a:xfrm>
          <a:off x="21075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124477</xdr:rowOff>
    </xdr:from>
    <xdr:ext cx="469744" cy="259045"/>
    <xdr:sp macro="" textlink="">
      <xdr:nvSpPr>
        <xdr:cNvPr id="612" name="n_2aveValue【保健センター・保健所】&#10;一人当たり面積"/>
        <xdr:cNvSpPr txBox="1"/>
      </xdr:nvSpPr>
      <xdr:spPr>
        <a:xfrm>
          <a:off x="20199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13"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14"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15"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6" name="テキスト ボックス 62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28" name="テキスト ボックス 62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38" name="テキスト ボックス 63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0" name="テキスト ボックス 6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72389</xdr:rowOff>
    </xdr:from>
    <xdr:to>
      <xdr:col>85</xdr:col>
      <xdr:colOff>126364</xdr:colOff>
      <xdr:row>85</xdr:row>
      <xdr:rowOff>160564</xdr:rowOff>
    </xdr:to>
    <xdr:cxnSp macro="">
      <xdr:nvCxnSpPr>
        <xdr:cNvPr id="642" name="直線コネクタ 641"/>
        <xdr:cNvCxnSpPr/>
      </xdr:nvCxnSpPr>
      <xdr:spPr>
        <a:xfrm flipV="1">
          <a:off x="16318864" y="13274039"/>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164391</xdr:rowOff>
    </xdr:from>
    <xdr:ext cx="405111" cy="259045"/>
    <xdr:sp macro="" textlink="">
      <xdr:nvSpPr>
        <xdr:cNvPr id="643" name="【消防施設】&#10;有形固定資産減価償却率最小値テキスト"/>
        <xdr:cNvSpPr txBox="1"/>
      </xdr:nvSpPr>
      <xdr:spPr>
        <a:xfrm>
          <a:off x="16357600" y="1473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160564</xdr:rowOff>
    </xdr:from>
    <xdr:to>
      <xdr:col>86</xdr:col>
      <xdr:colOff>25400</xdr:colOff>
      <xdr:row>85</xdr:row>
      <xdr:rowOff>160564</xdr:rowOff>
    </xdr:to>
    <xdr:cxnSp macro="">
      <xdr:nvCxnSpPr>
        <xdr:cNvPr id="644" name="直線コネクタ 643"/>
        <xdr:cNvCxnSpPr/>
      </xdr:nvCxnSpPr>
      <xdr:spPr>
        <a:xfrm>
          <a:off x="16230600" y="1473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19066</xdr:rowOff>
    </xdr:from>
    <xdr:ext cx="405111" cy="259045"/>
    <xdr:sp macro="" textlink="">
      <xdr:nvSpPr>
        <xdr:cNvPr id="645" name="【消防施設】&#10;有形固定資産減価償却率最大値テキスト"/>
        <xdr:cNvSpPr txBox="1"/>
      </xdr:nvSpPr>
      <xdr:spPr>
        <a:xfrm>
          <a:off x="16357600" y="1304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72389</xdr:rowOff>
    </xdr:from>
    <xdr:to>
      <xdr:col>86</xdr:col>
      <xdr:colOff>25400</xdr:colOff>
      <xdr:row>77</xdr:row>
      <xdr:rowOff>72389</xdr:rowOff>
    </xdr:to>
    <xdr:cxnSp macro="">
      <xdr:nvCxnSpPr>
        <xdr:cNvPr id="646" name="直線コネクタ 645"/>
        <xdr:cNvCxnSpPr/>
      </xdr:nvCxnSpPr>
      <xdr:spPr>
        <a:xfrm>
          <a:off x="16230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84926</xdr:rowOff>
    </xdr:from>
    <xdr:ext cx="405111" cy="259045"/>
    <xdr:sp macro="" textlink="">
      <xdr:nvSpPr>
        <xdr:cNvPr id="647" name="【消防施設】&#10;有形固定資産減価償却率平均値テキスト"/>
        <xdr:cNvSpPr txBox="1"/>
      </xdr:nvSpPr>
      <xdr:spPr>
        <a:xfrm>
          <a:off x="16357600" y="136294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106499</xdr:rowOff>
    </xdr:from>
    <xdr:to>
      <xdr:col>85</xdr:col>
      <xdr:colOff>177800</xdr:colOff>
      <xdr:row>80</xdr:row>
      <xdr:rowOff>36649</xdr:rowOff>
    </xdr:to>
    <xdr:sp macro="" textlink="">
      <xdr:nvSpPr>
        <xdr:cNvPr id="648" name="フローチャート: 判断 647"/>
        <xdr:cNvSpPr/>
      </xdr:nvSpPr>
      <xdr:spPr>
        <a:xfrm>
          <a:off x="162687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649" name="フローチャート: 判断 648"/>
        <xdr:cNvSpPr/>
      </xdr:nvSpPr>
      <xdr:spPr>
        <a:xfrm>
          <a:off x="15430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157118</xdr:rowOff>
    </xdr:from>
    <xdr:to>
      <xdr:col>76</xdr:col>
      <xdr:colOff>165100</xdr:colOff>
      <xdr:row>81</xdr:row>
      <xdr:rowOff>87268</xdr:rowOff>
    </xdr:to>
    <xdr:sp macro="" textlink="">
      <xdr:nvSpPr>
        <xdr:cNvPr id="650" name="フローチャート: 判断 649"/>
        <xdr:cNvSpPr/>
      </xdr:nvSpPr>
      <xdr:spPr>
        <a:xfrm>
          <a:off x="14541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21589</xdr:rowOff>
    </xdr:from>
    <xdr:to>
      <xdr:col>72</xdr:col>
      <xdr:colOff>38100</xdr:colOff>
      <xdr:row>81</xdr:row>
      <xdr:rowOff>123189</xdr:rowOff>
    </xdr:to>
    <xdr:sp macro="" textlink="">
      <xdr:nvSpPr>
        <xdr:cNvPr id="651" name="フローチャート: 判断 650"/>
        <xdr:cNvSpPr/>
      </xdr:nvSpPr>
      <xdr:spPr>
        <a:xfrm>
          <a:off x="13652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132624</xdr:rowOff>
    </xdr:from>
    <xdr:to>
      <xdr:col>85</xdr:col>
      <xdr:colOff>177800</xdr:colOff>
      <xdr:row>78</xdr:row>
      <xdr:rowOff>62774</xdr:rowOff>
    </xdr:to>
    <xdr:sp macro="" textlink="">
      <xdr:nvSpPr>
        <xdr:cNvPr id="657" name="楕円 656"/>
        <xdr:cNvSpPr/>
      </xdr:nvSpPr>
      <xdr:spPr>
        <a:xfrm>
          <a:off x="16268700" y="133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47551</xdr:rowOff>
    </xdr:from>
    <xdr:ext cx="405111" cy="259045"/>
    <xdr:sp macro="" textlink="">
      <xdr:nvSpPr>
        <xdr:cNvPr id="658" name="【消防施設】&#10;有形固定資産減価償却率該当値テキスト"/>
        <xdr:cNvSpPr txBox="1"/>
      </xdr:nvSpPr>
      <xdr:spPr>
        <a:xfrm>
          <a:off x="16357600" y="13249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145687</xdr:rowOff>
    </xdr:from>
    <xdr:to>
      <xdr:col>81</xdr:col>
      <xdr:colOff>101600</xdr:colOff>
      <xdr:row>78</xdr:row>
      <xdr:rowOff>75837</xdr:rowOff>
    </xdr:to>
    <xdr:sp macro="" textlink="">
      <xdr:nvSpPr>
        <xdr:cNvPr id="659" name="楕円 658"/>
        <xdr:cNvSpPr/>
      </xdr:nvSpPr>
      <xdr:spPr>
        <a:xfrm>
          <a:off x="154305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11974</xdr:rowOff>
    </xdr:from>
    <xdr:to>
      <xdr:col>85</xdr:col>
      <xdr:colOff>127000</xdr:colOff>
      <xdr:row>78</xdr:row>
      <xdr:rowOff>25037</xdr:rowOff>
    </xdr:to>
    <xdr:cxnSp macro="">
      <xdr:nvCxnSpPr>
        <xdr:cNvPr id="660" name="直線コネクタ 659"/>
        <xdr:cNvCxnSpPr/>
      </xdr:nvCxnSpPr>
      <xdr:spPr>
        <a:xfrm flipV="1">
          <a:off x="15481300" y="133850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6894</xdr:rowOff>
    </xdr:from>
    <xdr:to>
      <xdr:col>76</xdr:col>
      <xdr:colOff>165100</xdr:colOff>
      <xdr:row>78</xdr:row>
      <xdr:rowOff>108494</xdr:rowOff>
    </xdr:to>
    <xdr:sp macro="" textlink="">
      <xdr:nvSpPr>
        <xdr:cNvPr id="661" name="楕円 660"/>
        <xdr:cNvSpPr/>
      </xdr:nvSpPr>
      <xdr:spPr>
        <a:xfrm>
          <a:off x="145415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25037</xdr:rowOff>
    </xdr:from>
    <xdr:to>
      <xdr:col>81</xdr:col>
      <xdr:colOff>50800</xdr:colOff>
      <xdr:row>78</xdr:row>
      <xdr:rowOff>57694</xdr:rowOff>
    </xdr:to>
    <xdr:cxnSp macro="">
      <xdr:nvCxnSpPr>
        <xdr:cNvPr id="662" name="直線コネクタ 661"/>
        <xdr:cNvCxnSpPr/>
      </xdr:nvCxnSpPr>
      <xdr:spPr>
        <a:xfrm flipV="1">
          <a:off x="14592300" y="133981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101254</xdr:rowOff>
    </xdr:from>
    <xdr:ext cx="405111" cy="259045"/>
    <xdr:sp macro="" textlink="">
      <xdr:nvSpPr>
        <xdr:cNvPr id="663" name="n_1aveValue【消防施設】&#10;有形固定資産減価償却率"/>
        <xdr:cNvSpPr txBox="1"/>
      </xdr:nvSpPr>
      <xdr:spPr>
        <a:xfrm>
          <a:off x="15266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78395</xdr:rowOff>
    </xdr:from>
    <xdr:ext cx="405111" cy="259045"/>
    <xdr:sp macro="" textlink="">
      <xdr:nvSpPr>
        <xdr:cNvPr id="664" name="n_2aveValue【消防施設】&#10;有形固定資産減価償却率"/>
        <xdr:cNvSpPr txBox="1"/>
      </xdr:nvSpPr>
      <xdr:spPr>
        <a:xfrm>
          <a:off x="14389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139716</xdr:rowOff>
    </xdr:from>
    <xdr:ext cx="405111" cy="259045"/>
    <xdr:sp macro="" textlink="">
      <xdr:nvSpPr>
        <xdr:cNvPr id="665" name="n_3aveValue【消防施設】&#10;有形固定資産減価償却率"/>
        <xdr:cNvSpPr txBox="1"/>
      </xdr:nvSpPr>
      <xdr:spPr>
        <a:xfrm>
          <a:off x="13500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92364</xdr:rowOff>
    </xdr:from>
    <xdr:ext cx="405111" cy="259045"/>
    <xdr:sp macro="" textlink="">
      <xdr:nvSpPr>
        <xdr:cNvPr id="666" name="n_1mainValue【消防施設】&#10;有形固定資産減価償却率"/>
        <xdr:cNvSpPr txBox="1"/>
      </xdr:nvSpPr>
      <xdr:spPr>
        <a:xfrm>
          <a:off x="15266044" y="1312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125021</xdr:rowOff>
    </xdr:from>
    <xdr:ext cx="405111" cy="259045"/>
    <xdr:sp macro="" textlink="">
      <xdr:nvSpPr>
        <xdr:cNvPr id="667" name="n_2mainValue【消防施設】&#10;有形固定資産減価償却率"/>
        <xdr:cNvSpPr txBox="1"/>
      </xdr:nvSpPr>
      <xdr:spPr>
        <a:xfrm>
          <a:off x="14389744" y="1315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8" name="直線コネクタ 67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9" name="テキスト ボックス 67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0" name="直線コネクタ 67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1" name="テキスト ボックス 68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2" name="直線コネクタ 68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3" name="テキスト ボックス 68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4" name="直線コネクタ 68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5" name="テキスト ボックス 68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6" name="直線コネクタ 68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7" name="テキスト ボックス 68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8" name="直線コネクタ 68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9" name="テキスト ボックス 68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87086</xdr:rowOff>
    </xdr:to>
    <xdr:cxnSp macro="">
      <xdr:nvCxnSpPr>
        <xdr:cNvPr id="693" name="直線コネクタ 692"/>
        <xdr:cNvCxnSpPr/>
      </xdr:nvCxnSpPr>
      <xdr:spPr>
        <a:xfrm flipV="1">
          <a:off x="22160864" y="1341120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94" name="【消防施設】&#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95" name="直線コネクタ 694"/>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96"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97" name="直線コネクタ 69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148970</xdr:rowOff>
    </xdr:from>
    <xdr:ext cx="469744" cy="259045"/>
    <xdr:sp macro="" textlink="">
      <xdr:nvSpPr>
        <xdr:cNvPr id="698" name="【消防施設】&#10;一人当たり面積平均値テキスト"/>
        <xdr:cNvSpPr txBox="1"/>
      </xdr:nvSpPr>
      <xdr:spPr>
        <a:xfrm>
          <a:off x="22199600" y="1420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126093</xdr:rowOff>
    </xdr:from>
    <xdr:to>
      <xdr:col>116</xdr:col>
      <xdr:colOff>114300</xdr:colOff>
      <xdr:row>84</xdr:row>
      <xdr:rowOff>56243</xdr:rowOff>
    </xdr:to>
    <xdr:sp macro="" textlink="">
      <xdr:nvSpPr>
        <xdr:cNvPr id="699" name="フローチャート: 判断 698"/>
        <xdr:cNvSpPr/>
      </xdr:nvSpPr>
      <xdr:spPr>
        <a:xfrm>
          <a:off x="22110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28121</xdr:rowOff>
    </xdr:from>
    <xdr:to>
      <xdr:col>112</xdr:col>
      <xdr:colOff>38100</xdr:colOff>
      <xdr:row>83</xdr:row>
      <xdr:rowOff>129721</xdr:rowOff>
    </xdr:to>
    <xdr:sp macro="" textlink="">
      <xdr:nvSpPr>
        <xdr:cNvPr id="700" name="フローチャート: 判断 699"/>
        <xdr:cNvSpPr/>
      </xdr:nvSpPr>
      <xdr:spPr>
        <a:xfrm>
          <a:off x="2127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60779</xdr:rowOff>
    </xdr:from>
    <xdr:to>
      <xdr:col>107</xdr:col>
      <xdr:colOff>101600</xdr:colOff>
      <xdr:row>83</xdr:row>
      <xdr:rowOff>162379</xdr:rowOff>
    </xdr:to>
    <xdr:sp macro="" textlink="">
      <xdr:nvSpPr>
        <xdr:cNvPr id="701" name="フローチャート: 判断 700"/>
        <xdr:cNvSpPr/>
      </xdr:nvSpPr>
      <xdr:spPr>
        <a:xfrm>
          <a:off x="20383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02" name="フローチャート: 判断 701"/>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708" name="楕円 707"/>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122663</xdr:rowOff>
    </xdr:from>
    <xdr:ext cx="469744" cy="259045"/>
    <xdr:sp macro="" textlink="">
      <xdr:nvSpPr>
        <xdr:cNvPr id="709" name="【消防施設】&#10;一人当たり面積該当値テキスト"/>
        <xdr:cNvSpPr txBox="1"/>
      </xdr:nvSpPr>
      <xdr:spPr>
        <a:xfrm>
          <a:off x="221996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710" name="楕円 709"/>
        <xdr:cNvSpPr/>
      </xdr:nvSpPr>
      <xdr:spPr>
        <a:xfrm>
          <a:off x="21272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87086</xdr:rowOff>
    </xdr:to>
    <xdr:cxnSp macro="">
      <xdr:nvCxnSpPr>
        <xdr:cNvPr id="711" name="直線コネクタ 710"/>
        <xdr:cNvCxnSpPr/>
      </xdr:nvCxnSpPr>
      <xdr:spPr>
        <a:xfrm>
          <a:off x="21323300" y="1483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36286</xdr:rowOff>
    </xdr:from>
    <xdr:to>
      <xdr:col>107</xdr:col>
      <xdr:colOff>101600</xdr:colOff>
      <xdr:row>86</xdr:row>
      <xdr:rowOff>137886</xdr:rowOff>
    </xdr:to>
    <xdr:sp macro="" textlink="">
      <xdr:nvSpPr>
        <xdr:cNvPr id="712" name="楕円 711"/>
        <xdr:cNvSpPr/>
      </xdr:nvSpPr>
      <xdr:spPr>
        <a:xfrm>
          <a:off x="20383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87086</xdr:rowOff>
    </xdr:from>
    <xdr:to>
      <xdr:col>111</xdr:col>
      <xdr:colOff>177800</xdr:colOff>
      <xdr:row>86</xdr:row>
      <xdr:rowOff>87086</xdr:rowOff>
    </xdr:to>
    <xdr:cxnSp macro="">
      <xdr:nvCxnSpPr>
        <xdr:cNvPr id="713" name="直線コネクタ 712"/>
        <xdr:cNvCxnSpPr/>
      </xdr:nvCxnSpPr>
      <xdr:spPr>
        <a:xfrm>
          <a:off x="20434300" y="1483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146248</xdr:rowOff>
    </xdr:from>
    <xdr:ext cx="469744" cy="259045"/>
    <xdr:sp macro="" textlink="">
      <xdr:nvSpPr>
        <xdr:cNvPr id="714" name="n_1aveValue【消防施設】&#10;一人当たり面積"/>
        <xdr:cNvSpPr txBox="1"/>
      </xdr:nvSpPr>
      <xdr:spPr>
        <a:xfrm>
          <a:off x="210757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7456</xdr:rowOff>
    </xdr:from>
    <xdr:ext cx="469744" cy="259045"/>
    <xdr:sp macro="" textlink="">
      <xdr:nvSpPr>
        <xdr:cNvPr id="715" name="n_2aveValue【消防施設】&#10;一人当たり面積"/>
        <xdr:cNvSpPr txBox="1"/>
      </xdr:nvSpPr>
      <xdr:spPr>
        <a:xfrm>
          <a:off x="201994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16" name="n_3aveValue【消防施設】&#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717" name="n_1mainValue【消防施設】&#10;一人当たり面積"/>
        <xdr:cNvSpPr txBox="1"/>
      </xdr:nvSpPr>
      <xdr:spPr>
        <a:xfrm>
          <a:off x="21075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129013</xdr:rowOff>
    </xdr:from>
    <xdr:ext cx="469744" cy="259045"/>
    <xdr:sp macro="" textlink="">
      <xdr:nvSpPr>
        <xdr:cNvPr id="718" name="n_2mainValue【消防施設】&#10;一人当たり面積"/>
        <xdr:cNvSpPr txBox="1"/>
      </xdr:nvSpPr>
      <xdr:spPr>
        <a:xfrm>
          <a:off x="20199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9" name="正方形/長方形 7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0" name="正方形/長方形 7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1" name="正方形/長方形 7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2" name="正方形/長方形 7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3" name="正方形/長方形 7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4" name="正方形/長方形 7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5" name="正方形/長方形 7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正方形/長方形 7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7" name="テキスト ボックス 7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8" name="直線コネクタ 7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9" name="テキスト ボックス 7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1" name="テキスト ボックス 7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9" name="テキスト ボックス 7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107</xdr:row>
      <xdr:rowOff>76200</xdr:rowOff>
    </xdr:to>
    <xdr:cxnSp macro="">
      <xdr:nvCxnSpPr>
        <xdr:cNvPr id="743" name="直線コネクタ 742"/>
        <xdr:cNvCxnSpPr/>
      </xdr:nvCxnSpPr>
      <xdr:spPr>
        <a:xfrm flipV="1">
          <a:off x="16318864" y="172859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80027</xdr:rowOff>
    </xdr:from>
    <xdr:ext cx="405111" cy="259045"/>
    <xdr:sp macro="" textlink="">
      <xdr:nvSpPr>
        <xdr:cNvPr id="744" name="【庁舎】&#10;有形固定資産減価償却率最小値テキスト"/>
        <xdr:cNvSpPr txBox="1"/>
      </xdr:nvSpPr>
      <xdr:spPr>
        <a:xfrm>
          <a:off x="16357600"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76200</xdr:rowOff>
    </xdr:from>
    <xdr:to>
      <xdr:col>86</xdr:col>
      <xdr:colOff>25400</xdr:colOff>
      <xdr:row>107</xdr:row>
      <xdr:rowOff>76200</xdr:rowOff>
    </xdr:to>
    <xdr:cxnSp macro="">
      <xdr:nvCxnSpPr>
        <xdr:cNvPr id="745" name="直線コネクタ 744"/>
        <xdr:cNvCxnSpPr/>
      </xdr:nvCxnSpPr>
      <xdr:spPr>
        <a:xfrm>
          <a:off x="16230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746" name="【庁舎】&#10;有形固定資産減価償却率最大値テキスト"/>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747" name="直線コネクタ 746"/>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120032</xdr:rowOff>
    </xdr:from>
    <xdr:ext cx="405111" cy="259045"/>
    <xdr:sp macro="" textlink="">
      <xdr:nvSpPr>
        <xdr:cNvPr id="748" name="【庁舎】&#10;有形固定資産減価償却率平均値テキスト"/>
        <xdr:cNvSpPr txBox="1"/>
      </xdr:nvSpPr>
      <xdr:spPr>
        <a:xfrm>
          <a:off x="16357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141605</xdr:rowOff>
    </xdr:from>
    <xdr:to>
      <xdr:col>85</xdr:col>
      <xdr:colOff>177800</xdr:colOff>
      <xdr:row>105</xdr:row>
      <xdr:rowOff>71755</xdr:rowOff>
    </xdr:to>
    <xdr:sp macro="" textlink="">
      <xdr:nvSpPr>
        <xdr:cNvPr id="749" name="フローチャート: 判断 748"/>
        <xdr:cNvSpPr/>
      </xdr:nvSpPr>
      <xdr:spPr>
        <a:xfrm>
          <a:off x="16268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166370</xdr:rowOff>
    </xdr:from>
    <xdr:to>
      <xdr:col>81</xdr:col>
      <xdr:colOff>101600</xdr:colOff>
      <xdr:row>105</xdr:row>
      <xdr:rowOff>96520</xdr:rowOff>
    </xdr:to>
    <xdr:sp macro="" textlink="">
      <xdr:nvSpPr>
        <xdr:cNvPr id="750" name="フローチャート: 判断 749"/>
        <xdr:cNvSpPr/>
      </xdr:nvSpPr>
      <xdr:spPr>
        <a:xfrm>
          <a:off x="15430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751" name="フローチャート: 判断 750"/>
        <xdr:cNvSpPr/>
      </xdr:nvSpPr>
      <xdr:spPr>
        <a:xfrm>
          <a:off x="14541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120650</xdr:rowOff>
    </xdr:from>
    <xdr:to>
      <xdr:col>72</xdr:col>
      <xdr:colOff>38100</xdr:colOff>
      <xdr:row>107</xdr:row>
      <xdr:rowOff>50800</xdr:rowOff>
    </xdr:to>
    <xdr:sp macro="" textlink="">
      <xdr:nvSpPr>
        <xdr:cNvPr id="752" name="フローチャート: 判断 751"/>
        <xdr:cNvSpPr/>
      </xdr:nvSpPr>
      <xdr:spPr>
        <a:xfrm>
          <a:off x="13652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90170</xdr:rowOff>
    </xdr:from>
    <xdr:to>
      <xdr:col>85</xdr:col>
      <xdr:colOff>177800</xdr:colOff>
      <xdr:row>101</xdr:row>
      <xdr:rowOff>20320</xdr:rowOff>
    </xdr:to>
    <xdr:sp macro="" textlink="">
      <xdr:nvSpPr>
        <xdr:cNvPr id="758" name="楕円 757"/>
        <xdr:cNvSpPr/>
      </xdr:nvSpPr>
      <xdr:spPr>
        <a:xfrm>
          <a:off x="1626870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43197</xdr:rowOff>
    </xdr:from>
    <xdr:ext cx="405111" cy="259045"/>
    <xdr:sp macro="" textlink="">
      <xdr:nvSpPr>
        <xdr:cNvPr id="759" name="【庁舎】&#10;有形固定資産減価償却率該当値テキスト"/>
        <xdr:cNvSpPr txBox="1"/>
      </xdr:nvSpPr>
      <xdr:spPr>
        <a:xfrm>
          <a:off x="16357600" y="1718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132080</xdr:rowOff>
    </xdr:from>
    <xdr:to>
      <xdr:col>81</xdr:col>
      <xdr:colOff>101600</xdr:colOff>
      <xdr:row>101</xdr:row>
      <xdr:rowOff>62230</xdr:rowOff>
    </xdr:to>
    <xdr:sp macro="" textlink="">
      <xdr:nvSpPr>
        <xdr:cNvPr id="760" name="楕円 759"/>
        <xdr:cNvSpPr/>
      </xdr:nvSpPr>
      <xdr:spPr>
        <a:xfrm>
          <a:off x="15430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140970</xdr:rowOff>
    </xdr:from>
    <xdr:to>
      <xdr:col>85</xdr:col>
      <xdr:colOff>127000</xdr:colOff>
      <xdr:row>101</xdr:row>
      <xdr:rowOff>11430</xdr:rowOff>
    </xdr:to>
    <xdr:cxnSp macro="">
      <xdr:nvCxnSpPr>
        <xdr:cNvPr id="761" name="直線コネクタ 760"/>
        <xdr:cNvCxnSpPr/>
      </xdr:nvCxnSpPr>
      <xdr:spPr>
        <a:xfrm flipV="1">
          <a:off x="15481300" y="17285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636</xdr:rowOff>
    </xdr:from>
    <xdr:to>
      <xdr:col>76</xdr:col>
      <xdr:colOff>165100</xdr:colOff>
      <xdr:row>101</xdr:row>
      <xdr:rowOff>102236</xdr:rowOff>
    </xdr:to>
    <xdr:sp macro="" textlink="">
      <xdr:nvSpPr>
        <xdr:cNvPr id="762" name="楕円 761"/>
        <xdr:cNvSpPr/>
      </xdr:nvSpPr>
      <xdr:spPr>
        <a:xfrm>
          <a:off x="14541500" y="173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11430</xdr:rowOff>
    </xdr:from>
    <xdr:to>
      <xdr:col>81</xdr:col>
      <xdr:colOff>50800</xdr:colOff>
      <xdr:row>101</xdr:row>
      <xdr:rowOff>51436</xdr:rowOff>
    </xdr:to>
    <xdr:cxnSp macro="">
      <xdr:nvCxnSpPr>
        <xdr:cNvPr id="763" name="直線コネクタ 762"/>
        <xdr:cNvCxnSpPr/>
      </xdr:nvCxnSpPr>
      <xdr:spPr>
        <a:xfrm flipV="1">
          <a:off x="14592300" y="17327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87647</xdr:rowOff>
    </xdr:from>
    <xdr:ext cx="405111" cy="259045"/>
    <xdr:sp macro="" textlink="">
      <xdr:nvSpPr>
        <xdr:cNvPr id="764" name="n_1aveValue【庁舎】&#10;有形固定資産減価償却率"/>
        <xdr:cNvSpPr txBox="1"/>
      </xdr:nvSpPr>
      <xdr:spPr>
        <a:xfrm>
          <a:off x="152660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74313</xdr:rowOff>
    </xdr:from>
    <xdr:ext cx="405111" cy="259045"/>
    <xdr:sp macro="" textlink="">
      <xdr:nvSpPr>
        <xdr:cNvPr id="765" name="n_2aveValue【庁舎】&#10;有形固定資産減価償却率"/>
        <xdr:cNvSpPr txBox="1"/>
      </xdr:nvSpPr>
      <xdr:spPr>
        <a:xfrm>
          <a:off x="14389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67327</xdr:rowOff>
    </xdr:from>
    <xdr:ext cx="405111" cy="259045"/>
    <xdr:sp macro="" textlink="">
      <xdr:nvSpPr>
        <xdr:cNvPr id="766" name="n_3aveValue【庁舎】&#10;有形固定資産減価償却率"/>
        <xdr:cNvSpPr txBox="1"/>
      </xdr:nvSpPr>
      <xdr:spPr>
        <a:xfrm>
          <a:off x="135007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78757</xdr:rowOff>
    </xdr:from>
    <xdr:ext cx="405111" cy="259045"/>
    <xdr:sp macro="" textlink="">
      <xdr:nvSpPr>
        <xdr:cNvPr id="767" name="n_1mainValue【庁舎】&#10;有形固定資産減価償却率"/>
        <xdr:cNvSpPr txBox="1"/>
      </xdr:nvSpPr>
      <xdr:spPr>
        <a:xfrm>
          <a:off x="15266044"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118763</xdr:rowOff>
    </xdr:from>
    <xdr:ext cx="405111" cy="259045"/>
    <xdr:sp macro="" textlink="">
      <xdr:nvSpPr>
        <xdr:cNvPr id="768" name="n_2mainValue【庁舎】&#10;有形固定資産減価償却率"/>
        <xdr:cNvSpPr txBox="1"/>
      </xdr:nvSpPr>
      <xdr:spPr>
        <a:xfrm>
          <a:off x="14389744" y="1709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79" name="テキスト ボックス 77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80" name="直線コネクタ 7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1" name="テキスト ボックス 7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2" name="直線コネクタ 7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3" name="テキスト ボックス 7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4" name="直線コネクタ 7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5" name="テキスト ボックス 7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6" name="直線コネクタ 7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7" name="テキスト ボックス 7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8" name="直線コネクタ 7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9" name="テキスト ボックス 7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0" name="直線コネクタ 7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1" name="テキスト ボックス 7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22861</xdr:rowOff>
    </xdr:to>
    <xdr:cxnSp macro="">
      <xdr:nvCxnSpPr>
        <xdr:cNvPr id="793" name="直線コネクタ 792"/>
        <xdr:cNvCxnSpPr/>
      </xdr:nvCxnSpPr>
      <xdr:spPr>
        <a:xfrm flipV="1">
          <a:off x="22160864" y="1718310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94"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95" name="直線コネクタ 794"/>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96" name="【庁舎】&#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97" name="直線コネクタ 796"/>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128288</xdr:rowOff>
    </xdr:from>
    <xdr:ext cx="469744" cy="259045"/>
    <xdr:sp macro="" textlink="">
      <xdr:nvSpPr>
        <xdr:cNvPr id="798" name="【庁舎】&#10;一人当たり面積平均値テキスト"/>
        <xdr:cNvSpPr txBox="1"/>
      </xdr:nvSpPr>
      <xdr:spPr>
        <a:xfrm>
          <a:off x="22199600" y="17616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105411</xdr:rowOff>
    </xdr:from>
    <xdr:to>
      <xdr:col>116</xdr:col>
      <xdr:colOff>114300</xdr:colOff>
      <xdr:row>104</xdr:row>
      <xdr:rowOff>35561</xdr:rowOff>
    </xdr:to>
    <xdr:sp macro="" textlink="">
      <xdr:nvSpPr>
        <xdr:cNvPr id="799" name="フローチャート: 判断 798"/>
        <xdr:cNvSpPr/>
      </xdr:nvSpPr>
      <xdr:spPr>
        <a:xfrm>
          <a:off x="221107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800" name="フローチャート: 判断 799"/>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82550</xdr:rowOff>
    </xdr:from>
    <xdr:to>
      <xdr:col>107</xdr:col>
      <xdr:colOff>101600</xdr:colOff>
      <xdr:row>104</xdr:row>
      <xdr:rowOff>12700</xdr:rowOff>
    </xdr:to>
    <xdr:sp macro="" textlink="">
      <xdr:nvSpPr>
        <xdr:cNvPr id="801" name="フローチャート: 判断 800"/>
        <xdr:cNvSpPr/>
      </xdr:nvSpPr>
      <xdr:spPr>
        <a:xfrm>
          <a:off x="2038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52070</xdr:rowOff>
    </xdr:from>
    <xdr:to>
      <xdr:col>102</xdr:col>
      <xdr:colOff>165100</xdr:colOff>
      <xdr:row>103</xdr:row>
      <xdr:rowOff>153670</xdr:rowOff>
    </xdr:to>
    <xdr:sp macro="" textlink="">
      <xdr:nvSpPr>
        <xdr:cNvPr id="802" name="フローチャート: 判断 801"/>
        <xdr:cNvSpPr/>
      </xdr:nvSpPr>
      <xdr:spPr>
        <a:xfrm>
          <a:off x="19494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3" name="テキスト ボックス 8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4" name="テキスト ボックス 8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5" name="テキスト ボックス 8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6" name="テキスト ボックス 8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7" name="テキスト ボックス 8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143511</xdr:rowOff>
    </xdr:from>
    <xdr:to>
      <xdr:col>116</xdr:col>
      <xdr:colOff>114300</xdr:colOff>
      <xdr:row>108</xdr:row>
      <xdr:rowOff>73661</xdr:rowOff>
    </xdr:to>
    <xdr:sp macro="" textlink="">
      <xdr:nvSpPr>
        <xdr:cNvPr id="808" name="楕円 807"/>
        <xdr:cNvSpPr/>
      </xdr:nvSpPr>
      <xdr:spPr>
        <a:xfrm>
          <a:off x="22110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58438</xdr:rowOff>
    </xdr:from>
    <xdr:ext cx="469744" cy="259045"/>
    <xdr:sp macro="" textlink="">
      <xdr:nvSpPr>
        <xdr:cNvPr id="809" name="【庁舎】&#10;一人当たり面積該当値テキスト"/>
        <xdr:cNvSpPr txBox="1"/>
      </xdr:nvSpPr>
      <xdr:spPr>
        <a:xfrm>
          <a:off x="22199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135889</xdr:rowOff>
    </xdr:from>
    <xdr:to>
      <xdr:col>112</xdr:col>
      <xdr:colOff>38100</xdr:colOff>
      <xdr:row>108</xdr:row>
      <xdr:rowOff>66039</xdr:rowOff>
    </xdr:to>
    <xdr:sp macro="" textlink="">
      <xdr:nvSpPr>
        <xdr:cNvPr id="810" name="楕円 809"/>
        <xdr:cNvSpPr/>
      </xdr:nvSpPr>
      <xdr:spPr>
        <a:xfrm>
          <a:off x="21272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15239</xdr:rowOff>
    </xdr:from>
    <xdr:to>
      <xdr:col>116</xdr:col>
      <xdr:colOff>63500</xdr:colOff>
      <xdr:row>108</xdr:row>
      <xdr:rowOff>22861</xdr:rowOff>
    </xdr:to>
    <xdr:cxnSp macro="">
      <xdr:nvCxnSpPr>
        <xdr:cNvPr id="811" name="直線コネクタ 810"/>
        <xdr:cNvCxnSpPr/>
      </xdr:nvCxnSpPr>
      <xdr:spPr>
        <a:xfrm>
          <a:off x="21323300" y="18531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812" name="楕円 811"/>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15239</xdr:rowOff>
    </xdr:to>
    <xdr:cxnSp macro="">
      <xdr:nvCxnSpPr>
        <xdr:cNvPr id="813" name="直線コネクタ 812"/>
        <xdr:cNvCxnSpPr/>
      </xdr:nvCxnSpPr>
      <xdr:spPr>
        <a:xfrm>
          <a:off x="20434300" y="18524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29227</xdr:rowOff>
    </xdr:from>
    <xdr:ext cx="469744" cy="259045"/>
    <xdr:sp macro="" textlink="">
      <xdr:nvSpPr>
        <xdr:cNvPr id="814" name="n_1aveValue【庁舎】&#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29227</xdr:rowOff>
    </xdr:from>
    <xdr:ext cx="469744" cy="259045"/>
    <xdr:sp macro="" textlink="">
      <xdr:nvSpPr>
        <xdr:cNvPr id="815" name="n_2aveValue【庁舎】&#10;一人当たり面積"/>
        <xdr:cNvSpPr txBox="1"/>
      </xdr:nvSpPr>
      <xdr:spPr>
        <a:xfrm>
          <a:off x="20199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170197</xdr:rowOff>
    </xdr:from>
    <xdr:ext cx="469744" cy="259045"/>
    <xdr:sp macro="" textlink="">
      <xdr:nvSpPr>
        <xdr:cNvPr id="816" name="n_3aveValue【庁舎】&#10;一人当たり面積"/>
        <xdr:cNvSpPr txBox="1"/>
      </xdr:nvSpPr>
      <xdr:spPr>
        <a:xfrm>
          <a:off x="19310427"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57166</xdr:rowOff>
    </xdr:from>
    <xdr:ext cx="469744" cy="259045"/>
    <xdr:sp macro="" textlink="">
      <xdr:nvSpPr>
        <xdr:cNvPr id="817" name="n_1mainValue【庁舎】&#10;一人当たり面積"/>
        <xdr:cNvSpPr txBox="1"/>
      </xdr:nvSpPr>
      <xdr:spPr>
        <a:xfrm>
          <a:off x="21075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818" name="n_2mainValue【庁舎】&#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9" name="正方形/長方形 8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0" name="正方形/長方形 8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1" name="テキスト ボックス 8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と図書館においては，有形固定資産減価償却率は類似団体内平均値を下回っているものの，多くの資産においては，類似団体内平均値・全国平均・東京都平均を上回っている。庁舎においては各平均を大きく上回っているものの，免震改修工事を実施しており，大規模な資産増加が見込まれることから，令和２年度以降は有形固定資産減価償却率は改善する見込みである。引き続き，公共施設の計画的な更新・維持保全を行っていく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調布市公共施設等総合管理計画における基本方針や調布市公共建築物維持保全計画に基づき，市民の共有財産である公共施設の適切な維持保全に努めるほか，既存の公共施設における現状や課題を踏まえ，今後の個別施設の在り方や方向性について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235,169
230,540
21.58
95,256,222
90,650,376
3,484,074
47,043,131
40,580,660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調布市は，昭和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年連続不交付団体であり，財政力指数は単年度，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ヶ年平均ともに前年度を下回ったものの，類似団体と比較して高いものとなっている。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年度は，基準財政需要額において社会保障関係経費の伸びが著しく，また，基準財政収入額において地方消費税交付金等の減影響により，基準財政収入額と基準財政需要額の乖離が縮まってきている。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自主財源確保のため，引き続き，市民の利便性向上に向けたきめ細やかな対応と積極的な収納対策を講じて，市税収納率の向上を図っていく。</a:t>
          </a:r>
        </a:p>
        <a:p>
          <a:endParaRPr kumimoji="1" lang="ja-JP" altLang="en-US" sz="13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64558</xdr:rowOff>
    </xdr:to>
    <xdr:cxnSp macro="">
      <xdr:nvCxnSpPr>
        <xdr:cNvPr id="64" name="直線コネクタ 63"/>
        <xdr:cNvCxnSpPr/>
      </xdr:nvCxnSpPr>
      <xdr:spPr>
        <a:xfrm flipV="1">
          <a:off x="4953000" y="6140450"/>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79375</xdr:rowOff>
    </xdr:from>
    <xdr:to>
      <xdr:col>23</xdr:col>
      <xdr:colOff>133350</xdr:colOff>
      <xdr:row>35</xdr:row>
      <xdr:rowOff>139700</xdr:rowOff>
    </xdr:to>
    <xdr:cxnSp macro="">
      <xdr:nvCxnSpPr>
        <xdr:cNvPr id="69" name="直線コネクタ 68"/>
        <xdr:cNvCxnSpPr/>
      </xdr:nvCxnSpPr>
      <xdr:spPr>
        <a:xfrm>
          <a:off x="4114800" y="60801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79375</xdr:rowOff>
    </xdr:from>
    <xdr:to>
      <xdr:col>19</xdr:col>
      <xdr:colOff>133350</xdr:colOff>
      <xdr:row>35</xdr:row>
      <xdr:rowOff>79375</xdr:rowOff>
    </xdr:to>
    <xdr:cxnSp macro="">
      <xdr:nvCxnSpPr>
        <xdr:cNvPr id="72" name="直線コネクタ 71"/>
        <xdr:cNvCxnSpPr/>
      </xdr:nvCxnSpPr>
      <xdr:spPr>
        <a:xfrm>
          <a:off x="3225800" y="60801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79375</xdr:rowOff>
    </xdr:from>
    <xdr:to>
      <xdr:col>15</xdr:col>
      <xdr:colOff>82550</xdr:colOff>
      <xdr:row>36</xdr:row>
      <xdr:rowOff>8467</xdr:rowOff>
    </xdr:to>
    <xdr:cxnSp macro="">
      <xdr:nvCxnSpPr>
        <xdr:cNvPr id="75" name="直線コネクタ 74"/>
        <xdr:cNvCxnSpPr/>
      </xdr:nvCxnSpPr>
      <xdr:spPr>
        <a:xfrm flipV="1">
          <a:off x="2336800" y="60801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8467</xdr:rowOff>
    </xdr:from>
    <xdr:to>
      <xdr:col>11</xdr:col>
      <xdr:colOff>31750</xdr:colOff>
      <xdr:row>36</xdr:row>
      <xdr:rowOff>109008</xdr:rowOff>
    </xdr:to>
    <xdr:cxnSp macro="">
      <xdr:nvCxnSpPr>
        <xdr:cNvPr id="78" name="直線コネクタ 77"/>
        <xdr:cNvCxnSpPr/>
      </xdr:nvCxnSpPr>
      <xdr:spPr>
        <a:xfrm flipV="1">
          <a:off x="1447800" y="618066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xdr:cNvSpPr/>
      </xdr:nvSpPr>
      <xdr:spPr>
        <a:xfrm>
          <a:off x="2286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82144</xdr:rowOff>
    </xdr:from>
    <xdr:ext cx="762000" cy="259045"/>
    <xdr:sp macro="" textlink="">
      <xdr:nvSpPr>
        <xdr:cNvPr id="80" name="テキスト ボックス 79"/>
        <xdr:cNvSpPr txBox="1"/>
      </xdr:nvSpPr>
      <xdr:spPr>
        <a:xfrm>
          <a:off x="1955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81" name="フローチャート: 判断 80"/>
        <xdr:cNvSpPr/>
      </xdr:nvSpPr>
      <xdr:spPr>
        <a:xfrm>
          <a:off x="1397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122360</xdr:rowOff>
    </xdr:from>
    <xdr:ext cx="762000" cy="259045"/>
    <xdr:sp macro="" textlink="">
      <xdr:nvSpPr>
        <xdr:cNvPr id="82" name="テキスト ボックス 81"/>
        <xdr:cNvSpPr txBox="1"/>
      </xdr:nvSpPr>
      <xdr:spPr>
        <a:xfrm>
          <a:off x="1066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88900</xdr:rowOff>
    </xdr:from>
    <xdr:to>
      <xdr:col>23</xdr:col>
      <xdr:colOff>184150</xdr:colOff>
      <xdr:row>36</xdr:row>
      <xdr:rowOff>19050</xdr:rowOff>
    </xdr:to>
    <xdr:sp macro="" textlink="">
      <xdr:nvSpPr>
        <xdr:cNvPr id="88" name="楕円 87"/>
        <xdr:cNvSpPr/>
      </xdr:nvSpPr>
      <xdr:spPr>
        <a:xfrm>
          <a:off x="4902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10177</xdr:rowOff>
    </xdr:from>
    <xdr:ext cx="762000" cy="259045"/>
    <xdr:sp macro="" textlink="">
      <xdr:nvSpPr>
        <xdr:cNvPr id="89" name="財政力該当値テキスト"/>
        <xdr:cNvSpPr txBox="1"/>
      </xdr:nvSpPr>
      <xdr:spPr>
        <a:xfrm>
          <a:off x="5041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28575</xdr:rowOff>
    </xdr:from>
    <xdr:to>
      <xdr:col>19</xdr:col>
      <xdr:colOff>184150</xdr:colOff>
      <xdr:row>35</xdr:row>
      <xdr:rowOff>130175</xdr:rowOff>
    </xdr:to>
    <xdr:sp macro="" textlink="">
      <xdr:nvSpPr>
        <xdr:cNvPr id="90" name="楕円 89"/>
        <xdr:cNvSpPr/>
      </xdr:nvSpPr>
      <xdr:spPr>
        <a:xfrm>
          <a:off x="4064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140352</xdr:rowOff>
    </xdr:from>
    <xdr:ext cx="736600" cy="259045"/>
    <xdr:sp macro="" textlink="">
      <xdr:nvSpPr>
        <xdr:cNvPr id="91" name="テキスト ボックス 90"/>
        <xdr:cNvSpPr txBox="1"/>
      </xdr:nvSpPr>
      <xdr:spPr>
        <a:xfrm>
          <a:off x="3733800" y="579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28575</xdr:rowOff>
    </xdr:from>
    <xdr:to>
      <xdr:col>15</xdr:col>
      <xdr:colOff>133350</xdr:colOff>
      <xdr:row>35</xdr:row>
      <xdr:rowOff>130175</xdr:rowOff>
    </xdr:to>
    <xdr:sp macro="" textlink="">
      <xdr:nvSpPr>
        <xdr:cNvPr id="92" name="楕円 91"/>
        <xdr:cNvSpPr/>
      </xdr:nvSpPr>
      <xdr:spPr>
        <a:xfrm>
          <a:off x="3175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33</xdr:row>
      <xdr:rowOff>140352</xdr:rowOff>
    </xdr:from>
    <xdr:ext cx="762000" cy="259045"/>
    <xdr:sp macro="" textlink="">
      <xdr:nvSpPr>
        <xdr:cNvPr id="93" name="テキスト ボックス 92"/>
        <xdr:cNvSpPr txBox="1"/>
      </xdr:nvSpPr>
      <xdr:spPr>
        <a:xfrm>
          <a:off x="2844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129117</xdr:rowOff>
    </xdr:from>
    <xdr:to>
      <xdr:col>11</xdr:col>
      <xdr:colOff>82550</xdr:colOff>
      <xdr:row>36</xdr:row>
      <xdr:rowOff>59267</xdr:rowOff>
    </xdr:to>
    <xdr:sp macro="" textlink="">
      <xdr:nvSpPr>
        <xdr:cNvPr id="94" name="楕円 93"/>
        <xdr:cNvSpPr/>
      </xdr:nvSpPr>
      <xdr:spPr>
        <a:xfrm>
          <a:off x="2286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69444</xdr:rowOff>
    </xdr:from>
    <xdr:ext cx="762000" cy="259045"/>
    <xdr:sp macro="" textlink="">
      <xdr:nvSpPr>
        <xdr:cNvPr id="95" name="テキスト ボックス 94"/>
        <xdr:cNvSpPr txBox="1"/>
      </xdr:nvSpPr>
      <xdr:spPr>
        <a:xfrm>
          <a:off x="1955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58208</xdr:rowOff>
    </xdr:from>
    <xdr:to>
      <xdr:col>7</xdr:col>
      <xdr:colOff>31750</xdr:colOff>
      <xdr:row>36</xdr:row>
      <xdr:rowOff>159808</xdr:rowOff>
    </xdr:to>
    <xdr:sp macro="" textlink="">
      <xdr:nvSpPr>
        <xdr:cNvPr id="96" name="楕円 95"/>
        <xdr:cNvSpPr/>
      </xdr:nvSpPr>
      <xdr:spPr>
        <a:xfrm>
          <a:off x="1397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169985</xdr:rowOff>
    </xdr:from>
    <xdr:ext cx="762000" cy="259045"/>
    <xdr:sp macro="" textlink="">
      <xdr:nvSpPr>
        <xdr:cNvPr id="97" name="テキスト ボックス 96"/>
        <xdr:cNvSpPr txBox="1"/>
      </xdr:nvSpPr>
      <xdr:spPr>
        <a:xfrm>
          <a:off x="1066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分母側である歳入の減と分子側である歳出の増により，前年度と比較して，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ポイントの増加となった。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年度は，歳入では，主要な経常一般財源である市税収入について，法人市民税における一部法人の事業年度変更に伴う減などにより，大幅減となったことなどから，分母となる経常一般財源が減となった。 </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歳出では，待機児童対策に伴う保育所運営経費や，障害者福祉サービス費などの社会保障関係経費の増に加え，後期高齢者医療，介護保険事業等の増による繰出し金の増により，分子となる経常経費充当一般財源が増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84667</xdr:rowOff>
    </xdr:from>
    <xdr:to>
      <xdr:col>23</xdr:col>
      <xdr:colOff>133350</xdr:colOff>
      <xdr:row>68</xdr:row>
      <xdr:rowOff>7761</xdr:rowOff>
    </xdr:to>
    <xdr:cxnSp macro="">
      <xdr:nvCxnSpPr>
        <xdr:cNvPr id="127" name="直線コネクタ 126"/>
        <xdr:cNvCxnSpPr/>
      </xdr:nvCxnSpPr>
      <xdr:spPr>
        <a:xfrm flipV="1">
          <a:off x="4953000" y="10714567"/>
          <a:ext cx="0" cy="951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151288</xdr:rowOff>
    </xdr:from>
    <xdr:ext cx="762000" cy="259045"/>
    <xdr:sp macro="" textlink="">
      <xdr:nvSpPr>
        <xdr:cNvPr id="128" name="財政構造の弾力性最小値テキスト"/>
        <xdr:cNvSpPr txBox="1"/>
      </xdr:nvSpPr>
      <xdr:spPr>
        <a:xfrm>
          <a:off x="5041900" y="116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7761</xdr:rowOff>
    </xdr:from>
    <xdr:to>
      <xdr:col>24</xdr:col>
      <xdr:colOff>12700</xdr:colOff>
      <xdr:row>68</xdr:row>
      <xdr:rowOff>7761</xdr:rowOff>
    </xdr:to>
    <xdr:cxnSp macro="">
      <xdr:nvCxnSpPr>
        <xdr:cNvPr id="129" name="直線コネクタ 128"/>
        <xdr:cNvCxnSpPr/>
      </xdr:nvCxnSpPr>
      <xdr:spPr>
        <a:xfrm>
          <a:off x="4864100" y="1166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171044</xdr:rowOff>
    </xdr:from>
    <xdr:ext cx="762000" cy="259045"/>
    <xdr:sp macro="" textlink="">
      <xdr:nvSpPr>
        <xdr:cNvPr id="130" name="財政構造の弾力性最大値テキスト"/>
        <xdr:cNvSpPr txBox="1"/>
      </xdr:nvSpPr>
      <xdr:spPr>
        <a:xfrm>
          <a:off x="5041900" y="1045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84667</xdr:rowOff>
    </xdr:from>
    <xdr:to>
      <xdr:col>24</xdr:col>
      <xdr:colOff>12700</xdr:colOff>
      <xdr:row>62</xdr:row>
      <xdr:rowOff>84667</xdr:rowOff>
    </xdr:to>
    <xdr:cxnSp macro="">
      <xdr:nvCxnSpPr>
        <xdr:cNvPr id="131" name="直線コネクタ 130"/>
        <xdr:cNvCxnSpPr/>
      </xdr:nvCxnSpPr>
      <xdr:spPr>
        <a:xfrm>
          <a:off x="4864100" y="1071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100895</xdr:rowOff>
    </xdr:from>
    <xdr:to>
      <xdr:col>23</xdr:col>
      <xdr:colOff>133350</xdr:colOff>
      <xdr:row>67</xdr:row>
      <xdr:rowOff>85372</xdr:rowOff>
    </xdr:to>
    <xdr:cxnSp macro="">
      <xdr:nvCxnSpPr>
        <xdr:cNvPr id="132" name="直線コネクタ 131"/>
        <xdr:cNvCxnSpPr/>
      </xdr:nvCxnSpPr>
      <xdr:spPr>
        <a:xfrm>
          <a:off x="4114800" y="10902245"/>
          <a:ext cx="838200" cy="67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45455</xdr:rowOff>
    </xdr:from>
    <xdr:ext cx="762000" cy="259045"/>
    <xdr:sp macro="" textlink="">
      <xdr:nvSpPr>
        <xdr:cNvPr id="133" name="財政構造の弾力性平均値テキスト"/>
        <xdr:cNvSpPr txBox="1"/>
      </xdr:nvSpPr>
      <xdr:spPr>
        <a:xfrm>
          <a:off x="5041900" y="1101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28928</xdr:rowOff>
    </xdr:from>
    <xdr:to>
      <xdr:col>23</xdr:col>
      <xdr:colOff>184150</xdr:colOff>
      <xdr:row>65</xdr:row>
      <xdr:rowOff>130528</xdr:rowOff>
    </xdr:to>
    <xdr:sp macro="" textlink="">
      <xdr:nvSpPr>
        <xdr:cNvPr id="134" name="フローチャート: 判断 133"/>
        <xdr:cNvSpPr/>
      </xdr:nvSpPr>
      <xdr:spPr>
        <a:xfrm>
          <a:off x="4902200" y="111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100895</xdr:rowOff>
    </xdr:from>
    <xdr:to>
      <xdr:col>19</xdr:col>
      <xdr:colOff>133350</xdr:colOff>
      <xdr:row>63</xdr:row>
      <xdr:rowOff>114300</xdr:rowOff>
    </xdr:to>
    <xdr:cxnSp macro="">
      <xdr:nvCxnSpPr>
        <xdr:cNvPr id="135" name="直線コネクタ 134"/>
        <xdr:cNvCxnSpPr/>
      </xdr:nvCxnSpPr>
      <xdr:spPr>
        <a:xfrm flipV="1">
          <a:off x="3225800" y="1090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6" name="フローチャート: 判断 135"/>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72266</xdr:rowOff>
    </xdr:from>
    <xdr:ext cx="736600" cy="259045"/>
    <xdr:sp macro="" textlink="">
      <xdr:nvSpPr>
        <xdr:cNvPr id="137" name="テキスト ボックス 136"/>
        <xdr:cNvSpPr txBox="1"/>
      </xdr:nvSpPr>
      <xdr:spPr>
        <a:xfrm>
          <a:off x="3733800" y="1104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9172</xdr:rowOff>
    </xdr:from>
    <xdr:to>
      <xdr:col>15</xdr:col>
      <xdr:colOff>82550</xdr:colOff>
      <xdr:row>63</xdr:row>
      <xdr:rowOff>114300</xdr:rowOff>
    </xdr:to>
    <xdr:cxnSp macro="">
      <xdr:nvCxnSpPr>
        <xdr:cNvPr id="138" name="直線コネクタ 137"/>
        <xdr:cNvCxnSpPr/>
      </xdr:nvCxnSpPr>
      <xdr:spPr>
        <a:xfrm>
          <a:off x="2336800" y="10124722"/>
          <a:ext cx="889000" cy="79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50095</xdr:rowOff>
    </xdr:from>
    <xdr:to>
      <xdr:col>15</xdr:col>
      <xdr:colOff>133350</xdr:colOff>
      <xdr:row>63</xdr:row>
      <xdr:rowOff>151695</xdr:rowOff>
    </xdr:to>
    <xdr:sp macro="" textlink="">
      <xdr:nvSpPr>
        <xdr:cNvPr id="139" name="フローチャート: 判断 138"/>
        <xdr:cNvSpPr/>
      </xdr:nvSpPr>
      <xdr:spPr>
        <a:xfrm>
          <a:off x="3175000" y="108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161872</xdr:rowOff>
    </xdr:from>
    <xdr:ext cx="762000" cy="259045"/>
    <xdr:sp macro="" textlink="">
      <xdr:nvSpPr>
        <xdr:cNvPr id="140" name="テキスト ボックス 139"/>
        <xdr:cNvSpPr txBox="1"/>
      </xdr:nvSpPr>
      <xdr:spPr>
        <a:xfrm>
          <a:off x="2844800" y="106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9172</xdr:rowOff>
    </xdr:from>
    <xdr:to>
      <xdr:col>11</xdr:col>
      <xdr:colOff>31750</xdr:colOff>
      <xdr:row>60</xdr:row>
      <xdr:rowOff>65617</xdr:rowOff>
    </xdr:to>
    <xdr:cxnSp macro="">
      <xdr:nvCxnSpPr>
        <xdr:cNvPr id="141" name="直線コネクタ 140"/>
        <xdr:cNvCxnSpPr/>
      </xdr:nvCxnSpPr>
      <xdr:spPr>
        <a:xfrm flipV="1">
          <a:off x="1447800" y="10124722"/>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2" name="フローチャート: 判断 141"/>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43" name="テキスト ボックス 142"/>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90311</xdr:rowOff>
    </xdr:from>
    <xdr:to>
      <xdr:col>7</xdr:col>
      <xdr:colOff>31750</xdr:colOff>
      <xdr:row>64</xdr:row>
      <xdr:rowOff>20461</xdr:rowOff>
    </xdr:to>
    <xdr:sp macro="" textlink="">
      <xdr:nvSpPr>
        <xdr:cNvPr id="144" name="フローチャート: 判断 143"/>
        <xdr:cNvSpPr/>
      </xdr:nvSpPr>
      <xdr:spPr>
        <a:xfrm>
          <a:off x="1397000" y="1089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5238</xdr:rowOff>
    </xdr:from>
    <xdr:ext cx="762000" cy="259045"/>
    <xdr:sp macro="" textlink="">
      <xdr:nvSpPr>
        <xdr:cNvPr id="145" name="テキスト ボックス 144"/>
        <xdr:cNvSpPr txBox="1"/>
      </xdr:nvSpPr>
      <xdr:spPr>
        <a:xfrm>
          <a:off x="1066800" y="1097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34572</xdr:rowOff>
    </xdr:from>
    <xdr:to>
      <xdr:col>23</xdr:col>
      <xdr:colOff>184150</xdr:colOff>
      <xdr:row>67</xdr:row>
      <xdr:rowOff>136172</xdr:rowOff>
    </xdr:to>
    <xdr:sp macro="" textlink="">
      <xdr:nvSpPr>
        <xdr:cNvPr id="151" name="楕円 150"/>
        <xdr:cNvSpPr/>
      </xdr:nvSpPr>
      <xdr:spPr>
        <a:xfrm>
          <a:off x="4902200" y="115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101899</xdr:rowOff>
    </xdr:from>
    <xdr:ext cx="762000" cy="259045"/>
    <xdr:sp macro="" textlink="">
      <xdr:nvSpPr>
        <xdr:cNvPr id="152" name="財政構造の弾力性該当値テキスト"/>
        <xdr:cNvSpPr txBox="1"/>
      </xdr:nvSpPr>
      <xdr:spPr>
        <a:xfrm>
          <a:off x="5041900" y="1141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50095</xdr:rowOff>
    </xdr:from>
    <xdr:to>
      <xdr:col>19</xdr:col>
      <xdr:colOff>184150</xdr:colOff>
      <xdr:row>63</xdr:row>
      <xdr:rowOff>151695</xdr:rowOff>
    </xdr:to>
    <xdr:sp macro="" textlink="">
      <xdr:nvSpPr>
        <xdr:cNvPr id="153" name="楕円 152"/>
        <xdr:cNvSpPr/>
      </xdr:nvSpPr>
      <xdr:spPr>
        <a:xfrm>
          <a:off x="4064000" y="108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161872</xdr:rowOff>
    </xdr:from>
    <xdr:ext cx="736600" cy="259045"/>
    <xdr:sp macro="" textlink="">
      <xdr:nvSpPr>
        <xdr:cNvPr id="154" name="テキスト ボックス 153"/>
        <xdr:cNvSpPr txBox="1"/>
      </xdr:nvSpPr>
      <xdr:spPr>
        <a:xfrm>
          <a:off x="3733800" y="1062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5" name="楕円 154"/>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6" name="テキスト ボックス 155"/>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129822</xdr:rowOff>
    </xdr:from>
    <xdr:to>
      <xdr:col>11</xdr:col>
      <xdr:colOff>82550</xdr:colOff>
      <xdr:row>59</xdr:row>
      <xdr:rowOff>59972</xdr:rowOff>
    </xdr:to>
    <xdr:sp macro="" textlink="">
      <xdr:nvSpPr>
        <xdr:cNvPr id="157" name="楕円 156"/>
        <xdr:cNvSpPr/>
      </xdr:nvSpPr>
      <xdr:spPr>
        <a:xfrm>
          <a:off x="2286000" y="100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70149</xdr:rowOff>
    </xdr:from>
    <xdr:ext cx="762000" cy="259045"/>
    <xdr:sp macro="" textlink="">
      <xdr:nvSpPr>
        <xdr:cNvPr id="158" name="テキスト ボックス 157"/>
        <xdr:cNvSpPr txBox="1"/>
      </xdr:nvSpPr>
      <xdr:spPr>
        <a:xfrm>
          <a:off x="1955800" y="984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14817</xdr:rowOff>
    </xdr:from>
    <xdr:to>
      <xdr:col>7</xdr:col>
      <xdr:colOff>31750</xdr:colOff>
      <xdr:row>60</xdr:row>
      <xdr:rowOff>116417</xdr:rowOff>
    </xdr:to>
    <xdr:sp macro="" textlink="">
      <xdr:nvSpPr>
        <xdr:cNvPr id="159" name="楕円 158"/>
        <xdr:cNvSpPr/>
      </xdr:nvSpPr>
      <xdr:spPr>
        <a:xfrm>
          <a:off x="1397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126594</xdr:rowOff>
    </xdr:from>
    <xdr:ext cx="762000" cy="259045"/>
    <xdr:sp macro="" textlink="">
      <xdr:nvSpPr>
        <xdr:cNvPr id="160" name="テキスト ボックス 159"/>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円減少し，類似団体平均，全国平均及び東京都平均を下回る結果となった。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減少の要因としては，人件費・物件費ともに前年度からの増加に比べ，人口の増が大きかったことが挙げられる。引き続き，委託等の内容の再検証や投下コストの最適化など，経費縮減に向けた取組みを行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40866</xdr:rowOff>
    </xdr:from>
    <xdr:to>
      <xdr:col>23</xdr:col>
      <xdr:colOff>133350</xdr:colOff>
      <xdr:row>90</xdr:row>
      <xdr:rowOff>13477</xdr:rowOff>
    </xdr:to>
    <xdr:cxnSp macro="">
      <xdr:nvCxnSpPr>
        <xdr:cNvPr id="188" name="直線コネクタ 187"/>
        <xdr:cNvCxnSpPr/>
      </xdr:nvCxnSpPr>
      <xdr:spPr>
        <a:xfrm flipV="1">
          <a:off x="4953000" y="14099766"/>
          <a:ext cx="0" cy="1344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157004</xdr:rowOff>
    </xdr:from>
    <xdr:ext cx="762000" cy="259045"/>
    <xdr:sp macro="" textlink="">
      <xdr:nvSpPr>
        <xdr:cNvPr id="189" name="人件費・物件費等の状況最小値テキスト"/>
        <xdr:cNvSpPr txBox="1"/>
      </xdr:nvSpPr>
      <xdr:spPr>
        <a:xfrm>
          <a:off x="5041900" y="154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13477</xdr:rowOff>
    </xdr:from>
    <xdr:to>
      <xdr:col>24</xdr:col>
      <xdr:colOff>12700</xdr:colOff>
      <xdr:row>90</xdr:row>
      <xdr:rowOff>13477</xdr:rowOff>
    </xdr:to>
    <xdr:cxnSp macro="">
      <xdr:nvCxnSpPr>
        <xdr:cNvPr id="190" name="直線コネクタ 189"/>
        <xdr:cNvCxnSpPr/>
      </xdr:nvCxnSpPr>
      <xdr:spPr>
        <a:xfrm>
          <a:off x="4864100" y="1544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127243</xdr:rowOff>
    </xdr:from>
    <xdr:ext cx="762000" cy="259045"/>
    <xdr:sp macro="" textlink="">
      <xdr:nvSpPr>
        <xdr:cNvPr id="191" name="人件費・物件費等の状況最大値テキスト"/>
        <xdr:cNvSpPr txBox="1"/>
      </xdr:nvSpPr>
      <xdr:spPr>
        <a:xfrm>
          <a:off x="5041900" y="1384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40866</xdr:rowOff>
    </xdr:from>
    <xdr:to>
      <xdr:col>24</xdr:col>
      <xdr:colOff>12700</xdr:colOff>
      <xdr:row>82</xdr:row>
      <xdr:rowOff>40866</xdr:rowOff>
    </xdr:to>
    <xdr:cxnSp macro="">
      <xdr:nvCxnSpPr>
        <xdr:cNvPr id="192" name="直線コネクタ 191"/>
        <xdr:cNvCxnSpPr/>
      </xdr:nvCxnSpPr>
      <xdr:spPr>
        <a:xfrm>
          <a:off x="4864100" y="1409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71794</xdr:rowOff>
    </xdr:from>
    <xdr:to>
      <xdr:col>23</xdr:col>
      <xdr:colOff>133350</xdr:colOff>
      <xdr:row>83</xdr:row>
      <xdr:rowOff>78285</xdr:rowOff>
    </xdr:to>
    <xdr:cxnSp macro="">
      <xdr:nvCxnSpPr>
        <xdr:cNvPr id="193" name="直線コネクタ 192"/>
        <xdr:cNvCxnSpPr/>
      </xdr:nvCxnSpPr>
      <xdr:spPr>
        <a:xfrm flipV="1">
          <a:off x="4114800" y="14302144"/>
          <a:ext cx="8382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810</xdr:rowOff>
    </xdr:from>
    <xdr:ext cx="762000" cy="259045"/>
    <xdr:sp macro="" textlink="">
      <xdr:nvSpPr>
        <xdr:cNvPr id="194" name="人件費・物件費等の状況平均値テキスト"/>
        <xdr:cNvSpPr txBox="1"/>
      </xdr:nvSpPr>
      <xdr:spPr>
        <a:xfrm>
          <a:off x="5041900" y="1440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28733</xdr:rowOff>
    </xdr:from>
    <xdr:to>
      <xdr:col>23</xdr:col>
      <xdr:colOff>184150</xdr:colOff>
      <xdr:row>84</xdr:row>
      <xdr:rowOff>130333</xdr:rowOff>
    </xdr:to>
    <xdr:sp macro="" textlink="">
      <xdr:nvSpPr>
        <xdr:cNvPr id="195" name="フローチャート: 判断 194"/>
        <xdr:cNvSpPr/>
      </xdr:nvSpPr>
      <xdr:spPr>
        <a:xfrm>
          <a:off x="4902200" y="144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72760</xdr:rowOff>
    </xdr:from>
    <xdr:to>
      <xdr:col>19</xdr:col>
      <xdr:colOff>133350</xdr:colOff>
      <xdr:row>83</xdr:row>
      <xdr:rowOff>78285</xdr:rowOff>
    </xdr:to>
    <xdr:cxnSp macro="">
      <xdr:nvCxnSpPr>
        <xdr:cNvPr id="196" name="直線コネクタ 195"/>
        <xdr:cNvCxnSpPr/>
      </xdr:nvCxnSpPr>
      <xdr:spPr>
        <a:xfrm>
          <a:off x="3225800" y="14303110"/>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141041</xdr:rowOff>
    </xdr:from>
    <xdr:to>
      <xdr:col>19</xdr:col>
      <xdr:colOff>184150</xdr:colOff>
      <xdr:row>84</xdr:row>
      <xdr:rowOff>71191</xdr:rowOff>
    </xdr:to>
    <xdr:sp macro="" textlink="">
      <xdr:nvSpPr>
        <xdr:cNvPr id="197" name="フローチャート: 判断 196"/>
        <xdr:cNvSpPr/>
      </xdr:nvSpPr>
      <xdr:spPr>
        <a:xfrm>
          <a:off x="4064000" y="1437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55968</xdr:rowOff>
    </xdr:from>
    <xdr:ext cx="736600" cy="259045"/>
    <xdr:sp macro="" textlink="">
      <xdr:nvSpPr>
        <xdr:cNvPr id="198" name="テキスト ボックス 197"/>
        <xdr:cNvSpPr txBox="1"/>
      </xdr:nvSpPr>
      <xdr:spPr>
        <a:xfrm>
          <a:off x="3733800" y="14457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52298</xdr:rowOff>
    </xdr:from>
    <xdr:to>
      <xdr:col>15</xdr:col>
      <xdr:colOff>82550</xdr:colOff>
      <xdr:row>83</xdr:row>
      <xdr:rowOff>72760</xdr:rowOff>
    </xdr:to>
    <xdr:cxnSp macro="">
      <xdr:nvCxnSpPr>
        <xdr:cNvPr id="199" name="直線コネクタ 198"/>
        <xdr:cNvCxnSpPr/>
      </xdr:nvCxnSpPr>
      <xdr:spPr>
        <a:xfrm>
          <a:off x="2336800" y="14282648"/>
          <a:ext cx="889000" cy="2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105811</xdr:rowOff>
    </xdr:from>
    <xdr:to>
      <xdr:col>15</xdr:col>
      <xdr:colOff>133350</xdr:colOff>
      <xdr:row>84</xdr:row>
      <xdr:rowOff>35961</xdr:rowOff>
    </xdr:to>
    <xdr:sp macro="" textlink="">
      <xdr:nvSpPr>
        <xdr:cNvPr id="200" name="フローチャート: 判断 199"/>
        <xdr:cNvSpPr/>
      </xdr:nvSpPr>
      <xdr:spPr>
        <a:xfrm>
          <a:off x="3175000" y="143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20738</xdr:rowOff>
    </xdr:from>
    <xdr:ext cx="762000" cy="259045"/>
    <xdr:sp macro="" textlink="">
      <xdr:nvSpPr>
        <xdr:cNvPr id="201" name="テキスト ボックス 200"/>
        <xdr:cNvSpPr txBox="1"/>
      </xdr:nvSpPr>
      <xdr:spPr>
        <a:xfrm>
          <a:off x="2844800" y="1442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42235</xdr:rowOff>
    </xdr:from>
    <xdr:to>
      <xdr:col>11</xdr:col>
      <xdr:colOff>31750</xdr:colOff>
      <xdr:row>83</xdr:row>
      <xdr:rowOff>52298</xdr:rowOff>
    </xdr:to>
    <xdr:cxnSp macro="">
      <xdr:nvCxnSpPr>
        <xdr:cNvPr id="202" name="直線コネクタ 201"/>
        <xdr:cNvCxnSpPr/>
      </xdr:nvCxnSpPr>
      <xdr:spPr>
        <a:xfrm>
          <a:off x="1447800" y="14272585"/>
          <a:ext cx="889000" cy="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164581</xdr:rowOff>
    </xdr:from>
    <xdr:to>
      <xdr:col>11</xdr:col>
      <xdr:colOff>82550</xdr:colOff>
      <xdr:row>82</xdr:row>
      <xdr:rowOff>94731</xdr:rowOff>
    </xdr:to>
    <xdr:sp macro="" textlink="">
      <xdr:nvSpPr>
        <xdr:cNvPr id="203" name="フローチャート: 判断 202"/>
        <xdr:cNvSpPr/>
      </xdr:nvSpPr>
      <xdr:spPr>
        <a:xfrm>
          <a:off x="2286000" y="140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104908</xdr:rowOff>
    </xdr:from>
    <xdr:ext cx="762000" cy="259045"/>
    <xdr:sp macro="" textlink="">
      <xdr:nvSpPr>
        <xdr:cNvPr id="204" name="テキスト ボックス 203"/>
        <xdr:cNvSpPr txBox="1"/>
      </xdr:nvSpPr>
      <xdr:spPr>
        <a:xfrm>
          <a:off x="1955800" y="138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46554</xdr:rowOff>
    </xdr:from>
    <xdr:to>
      <xdr:col>7</xdr:col>
      <xdr:colOff>31750</xdr:colOff>
      <xdr:row>82</xdr:row>
      <xdr:rowOff>148154</xdr:rowOff>
    </xdr:to>
    <xdr:sp macro="" textlink="">
      <xdr:nvSpPr>
        <xdr:cNvPr id="205" name="フローチャート: 判断 204"/>
        <xdr:cNvSpPr/>
      </xdr:nvSpPr>
      <xdr:spPr>
        <a:xfrm>
          <a:off x="1397000" y="141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158331</xdr:rowOff>
    </xdr:from>
    <xdr:ext cx="762000" cy="259045"/>
    <xdr:sp macro="" textlink="">
      <xdr:nvSpPr>
        <xdr:cNvPr id="206" name="テキスト ボックス 205"/>
        <xdr:cNvSpPr txBox="1"/>
      </xdr:nvSpPr>
      <xdr:spPr>
        <a:xfrm>
          <a:off x="1066800" y="1387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20994</xdr:rowOff>
    </xdr:from>
    <xdr:to>
      <xdr:col>23</xdr:col>
      <xdr:colOff>184150</xdr:colOff>
      <xdr:row>83</xdr:row>
      <xdr:rowOff>122594</xdr:rowOff>
    </xdr:to>
    <xdr:sp macro="" textlink="">
      <xdr:nvSpPr>
        <xdr:cNvPr id="212" name="楕円 211"/>
        <xdr:cNvSpPr/>
      </xdr:nvSpPr>
      <xdr:spPr>
        <a:xfrm>
          <a:off x="4902200" y="1425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37521</xdr:rowOff>
    </xdr:from>
    <xdr:ext cx="762000" cy="259045"/>
    <xdr:sp macro="" textlink="">
      <xdr:nvSpPr>
        <xdr:cNvPr id="213" name="人件費・物件費等の状況該当値テキスト"/>
        <xdr:cNvSpPr txBox="1"/>
      </xdr:nvSpPr>
      <xdr:spPr>
        <a:xfrm>
          <a:off x="5041900" y="1409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27485</xdr:rowOff>
    </xdr:from>
    <xdr:to>
      <xdr:col>19</xdr:col>
      <xdr:colOff>184150</xdr:colOff>
      <xdr:row>83</xdr:row>
      <xdr:rowOff>129085</xdr:rowOff>
    </xdr:to>
    <xdr:sp macro="" textlink="">
      <xdr:nvSpPr>
        <xdr:cNvPr id="214" name="楕円 213"/>
        <xdr:cNvSpPr/>
      </xdr:nvSpPr>
      <xdr:spPr>
        <a:xfrm>
          <a:off x="4064000" y="142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139262</xdr:rowOff>
    </xdr:from>
    <xdr:ext cx="736600" cy="259045"/>
    <xdr:sp macro="" textlink="">
      <xdr:nvSpPr>
        <xdr:cNvPr id="215" name="テキスト ボックス 214"/>
        <xdr:cNvSpPr txBox="1"/>
      </xdr:nvSpPr>
      <xdr:spPr>
        <a:xfrm>
          <a:off x="3733800" y="14026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21960</xdr:rowOff>
    </xdr:from>
    <xdr:to>
      <xdr:col>15</xdr:col>
      <xdr:colOff>133350</xdr:colOff>
      <xdr:row>83</xdr:row>
      <xdr:rowOff>123560</xdr:rowOff>
    </xdr:to>
    <xdr:sp macro="" textlink="">
      <xdr:nvSpPr>
        <xdr:cNvPr id="216" name="楕円 215"/>
        <xdr:cNvSpPr/>
      </xdr:nvSpPr>
      <xdr:spPr>
        <a:xfrm>
          <a:off x="3175000" y="142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133737</xdr:rowOff>
    </xdr:from>
    <xdr:ext cx="762000" cy="259045"/>
    <xdr:sp macro="" textlink="">
      <xdr:nvSpPr>
        <xdr:cNvPr id="217" name="テキスト ボックス 216"/>
        <xdr:cNvSpPr txBox="1"/>
      </xdr:nvSpPr>
      <xdr:spPr>
        <a:xfrm>
          <a:off x="2844800" y="1402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1498</xdr:rowOff>
    </xdr:from>
    <xdr:to>
      <xdr:col>11</xdr:col>
      <xdr:colOff>82550</xdr:colOff>
      <xdr:row>83</xdr:row>
      <xdr:rowOff>103098</xdr:rowOff>
    </xdr:to>
    <xdr:sp macro="" textlink="">
      <xdr:nvSpPr>
        <xdr:cNvPr id="218" name="楕円 217"/>
        <xdr:cNvSpPr/>
      </xdr:nvSpPr>
      <xdr:spPr>
        <a:xfrm>
          <a:off x="2286000" y="142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87875</xdr:rowOff>
    </xdr:from>
    <xdr:ext cx="762000" cy="259045"/>
    <xdr:sp macro="" textlink="">
      <xdr:nvSpPr>
        <xdr:cNvPr id="219" name="テキスト ボックス 218"/>
        <xdr:cNvSpPr txBox="1"/>
      </xdr:nvSpPr>
      <xdr:spPr>
        <a:xfrm>
          <a:off x="1955800" y="1431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162885</xdr:rowOff>
    </xdr:from>
    <xdr:to>
      <xdr:col>7</xdr:col>
      <xdr:colOff>31750</xdr:colOff>
      <xdr:row>83</xdr:row>
      <xdr:rowOff>93035</xdr:rowOff>
    </xdr:to>
    <xdr:sp macro="" textlink="">
      <xdr:nvSpPr>
        <xdr:cNvPr id="220" name="楕円 219"/>
        <xdr:cNvSpPr/>
      </xdr:nvSpPr>
      <xdr:spPr>
        <a:xfrm>
          <a:off x="1397000" y="142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77812</xdr:rowOff>
    </xdr:from>
    <xdr:ext cx="762000" cy="259045"/>
    <xdr:sp macro="" textlink="">
      <xdr:nvSpPr>
        <xdr:cNvPr id="221" name="テキスト ボックス 220"/>
        <xdr:cNvSpPr txBox="1"/>
      </xdr:nvSpPr>
      <xdr:spPr>
        <a:xfrm>
          <a:off x="1066800" y="1430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ポイント減少したものの，全国市平均，類似団体平均及び全国町村平均を上回る結果となった。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未だ類似団体平均等を上回る水準であることから，今後も引き続き，他団体比較等による給与構造改革を推進していく。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64559</xdr:rowOff>
    </xdr:from>
    <xdr:to>
      <xdr:col>81</xdr:col>
      <xdr:colOff>44450</xdr:colOff>
      <xdr:row>88</xdr:row>
      <xdr:rowOff>40216</xdr:rowOff>
    </xdr:to>
    <xdr:cxnSp macro="">
      <xdr:nvCxnSpPr>
        <xdr:cNvPr id="250" name="直線コネクタ 249"/>
        <xdr:cNvCxnSpPr/>
      </xdr:nvCxnSpPr>
      <xdr:spPr>
        <a:xfrm flipV="1">
          <a:off x="17018000" y="13780559"/>
          <a:ext cx="0" cy="13472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150936</xdr:rowOff>
    </xdr:from>
    <xdr:ext cx="762000" cy="259045"/>
    <xdr:sp macro="" textlink="">
      <xdr:nvSpPr>
        <xdr:cNvPr id="253" name="給与水準   （国との比較）最大値テキスト"/>
        <xdr:cNvSpPr txBox="1"/>
      </xdr:nvSpPr>
      <xdr:spPr>
        <a:xfrm>
          <a:off x="17106900" y="135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64559</xdr:rowOff>
    </xdr:from>
    <xdr:to>
      <xdr:col>81</xdr:col>
      <xdr:colOff>133350</xdr:colOff>
      <xdr:row>80</xdr:row>
      <xdr:rowOff>64559</xdr:rowOff>
    </xdr:to>
    <xdr:cxnSp macro="">
      <xdr:nvCxnSpPr>
        <xdr:cNvPr id="254" name="直線コネクタ 253"/>
        <xdr:cNvCxnSpPr/>
      </xdr:nvCxnSpPr>
      <xdr:spPr>
        <a:xfrm>
          <a:off x="16929100" y="1378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20109</xdr:rowOff>
    </xdr:from>
    <xdr:to>
      <xdr:col>81</xdr:col>
      <xdr:colOff>44450</xdr:colOff>
      <xdr:row>88</xdr:row>
      <xdr:rowOff>100541</xdr:rowOff>
    </xdr:to>
    <xdr:cxnSp macro="">
      <xdr:nvCxnSpPr>
        <xdr:cNvPr id="255" name="直線コネクタ 254"/>
        <xdr:cNvCxnSpPr/>
      </xdr:nvCxnSpPr>
      <xdr:spPr>
        <a:xfrm flipV="1">
          <a:off x="16179800" y="1510770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138236</xdr:rowOff>
    </xdr:from>
    <xdr:ext cx="762000" cy="259045"/>
    <xdr:sp macro="" textlink="">
      <xdr:nvSpPr>
        <xdr:cNvPr id="256" name="給与水準   （国との比較）平均値テキスト"/>
        <xdr:cNvSpPr txBox="1"/>
      </xdr:nvSpPr>
      <xdr:spPr>
        <a:xfrm>
          <a:off x="17106900" y="145400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57" name="フローチャート: 判断 256"/>
        <xdr:cNvSpPr/>
      </xdr:nvSpPr>
      <xdr:spPr>
        <a:xfrm>
          <a:off x="169672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100541</xdr:rowOff>
    </xdr:from>
    <xdr:to>
      <xdr:col>77</xdr:col>
      <xdr:colOff>44450</xdr:colOff>
      <xdr:row>88</xdr:row>
      <xdr:rowOff>100541</xdr:rowOff>
    </xdr:to>
    <xdr:cxnSp macro="">
      <xdr:nvCxnSpPr>
        <xdr:cNvPr id="258" name="直線コネクタ 257"/>
        <xdr:cNvCxnSpPr/>
      </xdr:nvCxnSpPr>
      <xdr:spPr>
        <a:xfrm>
          <a:off x="15290800" y="15188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59" name="フローチャート: 判断 258"/>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60" name="テキスト ボックス 259"/>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89</xdr:row>
      <xdr:rowOff>9525</xdr:rowOff>
    </xdr:to>
    <xdr:cxnSp macro="">
      <xdr:nvCxnSpPr>
        <xdr:cNvPr id="261" name="直線コネクタ 260"/>
        <xdr:cNvCxnSpPr/>
      </xdr:nvCxnSpPr>
      <xdr:spPr>
        <a:xfrm flipV="1">
          <a:off x="14401800" y="151881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2" name="フローチャート: 判断 261"/>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3" name="テキスト ボックス 262"/>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89</xdr:row>
      <xdr:rowOff>9525</xdr:rowOff>
    </xdr:to>
    <xdr:cxnSp macro="">
      <xdr:nvCxnSpPr>
        <xdr:cNvPr id="264" name="直線コネクタ 263"/>
        <xdr:cNvCxnSpPr/>
      </xdr:nvCxnSpPr>
      <xdr:spPr>
        <a:xfrm>
          <a:off x="13512800" y="151479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6" name="テキスト ボックス 265"/>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7" name="フローチャート: 判断 266"/>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131886</xdr:rowOff>
    </xdr:from>
    <xdr:ext cx="762000" cy="259045"/>
    <xdr:sp macro="" textlink="">
      <xdr:nvSpPr>
        <xdr:cNvPr id="268" name="テキスト ボックス 267"/>
        <xdr:cNvSpPr txBox="1"/>
      </xdr:nvSpPr>
      <xdr:spPr>
        <a:xfrm>
          <a:off x="13131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140759</xdr:rowOff>
    </xdr:from>
    <xdr:to>
      <xdr:col>81</xdr:col>
      <xdr:colOff>95250</xdr:colOff>
      <xdr:row>88</xdr:row>
      <xdr:rowOff>70909</xdr:rowOff>
    </xdr:to>
    <xdr:sp macro="" textlink="">
      <xdr:nvSpPr>
        <xdr:cNvPr id="274" name="楕円 273"/>
        <xdr:cNvSpPr/>
      </xdr:nvSpPr>
      <xdr:spPr>
        <a:xfrm>
          <a:off x="169672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36636</xdr:rowOff>
    </xdr:from>
    <xdr:ext cx="762000" cy="259045"/>
    <xdr:sp macro="" textlink="">
      <xdr:nvSpPr>
        <xdr:cNvPr id="275" name="給与水準   （国との比較）該当値テキスト"/>
        <xdr:cNvSpPr txBox="1"/>
      </xdr:nvSpPr>
      <xdr:spPr>
        <a:xfrm>
          <a:off x="17106900" y="1495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49741</xdr:rowOff>
    </xdr:from>
    <xdr:to>
      <xdr:col>77</xdr:col>
      <xdr:colOff>95250</xdr:colOff>
      <xdr:row>88</xdr:row>
      <xdr:rowOff>151341</xdr:rowOff>
    </xdr:to>
    <xdr:sp macro="" textlink="">
      <xdr:nvSpPr>
        <xdr:cNvPr id="276" name="楕円 275"/>
        <xdr:cNvSpPr/>
      </xdr:nvSpPr>
      <xdr:spPr>
        <a:xfrm>
          <a:off x="16129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136118</xdr:rowOff>
    </xdr:from>
    <xdr:ext cx="736600" cy="259045"/>
    <xdr:sp macro="" textlink="">
      <xdr:nvSpPr>
        <xdr:cNvPr id="277" name="テキスト ボックス 276"/>
        <xdr:cNvSpPr txBox="1"/>
      </xdr:nvSpPr>
      <xdr:spPr>
        <a:xfrm>
          <a:off x="15798800" y="1522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78" name="楕円 277"/>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79" name="テキスト ボックス 278"/>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130175</xdr:rowOff>
    </xdr:from>
    <xdr:to>
      <xdr:col>68</xdr:col>
      <xdr:colOff>203200</xdr:colOff>
      <xdr:row>89</xdr:row>
      <xdr:rowOff>60325</xdr:rowOff>
    </xdr:to>
    <xdr:sp macro="" textlink="">
      <xdr:nvSpPr>
        <xdr:cNvPr id="280" name="楕円 279"/>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45102</xdr:rowOff>
    </xdr:from>
    <xdr:ext cx="762000" cy="259045"/>
    <xdr:sp macro="" textlink="">
      <xdr:nvSpPr>
        <xdr:cNvPr id="281" name="テキスト ボックス 280"/>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2" name="楕円 281"/>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3" name="テキスト ボックス 282"/>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人減少しており，全国平均，類似団体平均及び東京都平均を下回る水準となっている。</a:t>
          </a:r>
        </a:p>
        <a:p>
          <a:r>
            <a:rPr kumimoji="1" lang="ja-JP" altLang="en-US" sz="1300">
              <a:solidFill>
                <a:srgbClr val="0070C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「行革プラン</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」（令和元年度から令和４年度）に基づき，引き続き，組織人員の適正化などを推進していく。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83566</xdr:rowOff>
    </xdr:from>
    <xdr:to>
      <xdr:col>81</xdr:col>
      <xdr:colOff>44450</xdr:colOff>
      <xdr:row>65</xdr:row>
      <xdr:rowOff>138176</xdr:rowOff>
    </xdr:to>
    <xdr:cxnSp macro="">
      <xdr:nvCxnSpPr>
        <xdr:cNvPr id="311" name="直線コネクタ 310"/>
        <xdr:cNvCxnSpPr/>
      </xdr:nvCxnSpPr>
      <xdr:spPr>
        <a:xfrm flipV="1">
          <a:off x="17018000" y="10027666"/>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110253</xdr:rowOff>
    </xdr:from>
    <xdr:ext cx="762000" cy="259045"/>
    <xdr:sp macro="" textlink="">
      <xdr:nvSpPr>
        <xdr:cNvPr id="312" name="定員管理の状況最小値テキスト"/>
        <xdr:cNvSpPr txBox="1"/>
      </xdr:nvSpPr>
      <xdr:spPr>
        <a:xfrm>
          <a:off x="17106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138176</xdr:rowOff>
    </xdr:from>
    <xdr:to>
      <xdr:col>81</xdr:col>
      <xdr:colOff>133350</xdr:colOff>
      <xdr:row>65</xdr:row>
      <xdr:rowOff>138176</xdr:rowOff>
    </xdr:to>
    <xdr:cxnSp macro="">
      <xdr:nvCxnSpPr>
        <xdr:cNvPr id="313" name="直線コネクタ 312"/>
        <xdr:cNvCxnSpPr/>
      </xdr:nvCxnSpPr>
      <xdr:spPr>
        <a:xfrm>
          <a:off x="16929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169943</xdr:rowOff>
    </xdr:from>
    <xdr:ext cx="762000" cy="259045"/>
    <xdr:sp macro="" textlink="">
      <xdr:nvSpPr>
        <xdr:cNvPr id="314" name="定員管理の状況最大値テキスト"/>
        <xdr:cNvSpPr txBox="1"/>
      </xdr:nvSpPr>
      <xdr:spPr>
        <a:xfrm>
          <a:off x="17106900" y="977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83566</xdr:rowOff>
    </xdr:from>
    <xdr:to>
      <xdr:col>81</xdr:col>
      <xdr:colOff>133350</xdr:colOff>
      <xdr:row>58</xdr:row>
      <xdr:rowOff>83566</xdr:rowOff>
    </xdr:to>
    <xdr:cxnSp macro="">
      <xdr:nvCxnSpPr>
        <xdr:cNvPr id="315" name="直線コネクタ 314"/>
        <xdr:cNvCxnSpPr/>
      </xdr:nvCxnSpPr>
      <xdr:spPr>
        <a:xfrm>
          <a:off x="16929100" y="100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155956</xdr:rowOff>
    </xdr:from>
    <xdr:to>
      <xdr:col>81</xdr:col>
      <xdr:colOff>44450</xdr:colOff>
      <xdr:row>59</xdr:row>
      <xdr:rowOff>8636</xdr:rowOff>
    </xdr:to>
    <xdr:cxnSp macro="">
      <xdr:nvCxnSpPr>
        <xdr:cNvPr id="316" name="直線コネクタ 315"/>
        <xdr:cNvCxnSpPr/>
      </xdr:nvCxnSpPr>
      <xdr:spPr>
        <a:xfrm flipV="1">
          <a:off x="16179800" y="1010005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31005</xdr:rowOff>
    </xdr:from>
    <xdr:ext cx="762000" cy="259045"/>
    <xdr:sp macro="" textlink="">
      <xdr:nvSpPr>
        <xdr:cNvPr id="317" name="定員管理の状況平均値テキスト"/>
        <xdr:cNvSpPr txBox="1"/>
      </xdr:nvSpPr>
      <xdr:spPr>
        <a:xfrm>
          <a:off x="17106900" y="104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58928</xdr:rowOff>
    </xdr:from>
    <xdr:to>
      <xdr:col>81</xdr:col>
      <xdr:colOff>95250</xdr:colOff>
      <xdr:row>61</xdr:row>
      <xdr:rowOff>160528</xdr:rowOff>
    </xdr:to>
    <xdr:sp macro="" textlink="">
      <xdr:nvSpPr>
        <xdr:cNvPr id="318" name="フローチャート: 判断 317"/>
        <xdr:cNvSpPr/>
      </xdr:nvSpPr>
      <xdr:spPr>
        <a:xfrm>
          <a:off x="169672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8636</xdr:rowOff>
    </xdr:from>
    <xdr:to>
      <xdr:col>77</xdr:col>
      <xdr:colOff>44450</xdr:colOff>
      <xdr:row>59</xdr:row>
      <xdr:rowOff>23114</xdr:rowOff>
    </xdr:to>
    <xdr:cxnSp macro="">
      <xdr:nvCxnSpPr>
        <xdr:cNvPr id="319" name="直線コネクタ 318"/>
        <xdr:cNvCxnSpPr/>
      </xdr:nvCxnSpPr>
      <xdr:spPr>
        <a:xfrm flipV="1">
          <a:off x="15290800" y="101241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63754</xdr:rowOff>
    </xdr:from>
    <xdr:to>
      <xdr:col>77</xdr:col>
      <xdr:colOff>95250</xdr:colOff>
      <xdr:row>61</xdr:row>
      <xdr:rowOff>165354</xdr:rowOff>
    </xdr:to>
    <xdr:sp macro="" textlink="">
      <xdr:nvSpPr>
        <xdr:cNvPr id="320" name="フローチャート: 判断 319"/>
        <xdr:cNvSpPr/>
      </xdr:nvSpPr>
      <xdr:spPr>
        <a:xfrm>
          <a:off x="16129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150131</xdr:rowOff>
    </xdr:from>
    <xdr:ext cx="736600" cy="259045"/>
    <xdr:sp macro="" textlink="">
      <xdr:nvSpPr>
        <xdr:cNvPr id="321" name="テキスト ボックス 320"/>
        <xdr:cNvSpPr txBox="1"/>
      </xdr:nvSpPr>
      <xdr:spPr>
        <a:xfrm>
          <a:off x="15798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23114</xdr:rowOff>
    </xdr:from>
    <xdr:to>
      <xdr:col>72</xdr:col>
      <xdr:colOff>203200</xdr:colOff>
      <xdr:row>59</xdr:row>
      <xdr:rowOff>37592</xdr:rowOff>
    </xdr:to>
    <xdr:cxnSp macro="">
      <xdr:nvCxnSpPr>
        <xdr:cNvPr id="322" name="直線コネクタ 321"/>
        <xdr:cNvCxnSpPr/>
      </xdr:nvCxnSpPr>
      <xdr:spPr>
        <a:xfrm flipV="1">
          <a:off x="14401800" y="101386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63754</xdr:rowOff>
    </xdr:from>
    <xdr:to>
      <xdr:col>73</xdr:col>
      <xdr:colOff>44450</xdr:colOff>
      <xdr:row>61</xdr:row>
      <xdr:rowOff>165354</xdr:rowOff>
    </xdr:to>
    <xdr:sp macro="" textlink="">
      <xdr:nvSpPr>
        <xdr:cNvPr id="323" name="フローチャート: 判断 322"/>
        <xdr:cNvSpPr/>
      </xdr:nvSpPr>
      <xdr:spPr>
        <a:xfrm>
          <a:off x="15240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150131</xdr:rowOff>
    </xdr:from>
    <xdr:ext cx="762000" cy="259045"/>
    <xdr:sp macro="" textlink="">
      <xdr:nvSpPr>
        <xdr:cNvPr id="324" name="テキスト ボックス 323"/>
        <xdr:cNvSpPr txBox="1"/>
      </xdr:nvSpPr>
      <xdr:spPr>
        <a:xfrm>
          <a:off x="14909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37592</xdr:rowOff>
    </xdr:from>
    <xdr:to>
      <xdr:col>68</xdr:col>
      <xdr:colOff>152400</xdr:colOff>
      <xdr:row>59</xdr:row>
      <xdr:rowOff>56896</xdr:rowOff>
    </xdr:to>
    <xdr:cxnSp macro="">
      <xdr:nvCxnSpPr>
        <xdr:cNvPr id="325" name="直線コネクタ 324"/>
        <xdr:cNvCxnSpPr/>
      </xdr:nvCxnSpPr>
      <xdr:spPr>
        <a:xfrm flipV="1">
          <a:off x="13512800" y="101531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148336</xdr:rowOff>
    </xdr:from>
    <xdr:to>
      <xdr:col>68</xdr:col>
      <xdr:colOff>203200</xdr:colOff>
      <xdr:row>61</xdr:row>
      <xdr:rowOff>78486</xdr:rowOff>
    </xdr:to>
    <xdr:sp macro="" textlink="">
      <xdr:nvSpPr>
        <xdr:cNvPr id="326" name="フローチャート: 判断 325"/>
        <xdr:cNvSpPr/>
      </xdr:nvSpPr>
      <xdr:spPr>
        <a:xfrm>
          <a:off x="14351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63263</xdr:rowOff>
    </xdr:from>
    <xdr:ext cx="762000" cy="259045"/>
    <xdr:sp macro="" textlink="">
      <xdr:nvSpPr>
        <xdr:cNvPr id="327" name="テキスト ボックス 326"/>
        <xdr:cNvSpPr txBox="1"/>
      </xdr:nvSpPr>
      <xdr:spPr>
        <a:xfrm>
          <a:off x="14020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28" name="フローチャート: 判断 327"/>
        <xdr:cNvSpPr/>
      </xdr:nvSpPr>
      <xdr:spPr>
        <a:xfrm>
          <a:off x="13462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164609</xdr:rowOff>
    </xdr:from>
    <xdr:ext cx="762000" cy="259045"/>
    <xdr:sp macro="" textlink="">
      <xdr:nvSpPr>
        <xdr:cNvPr id="329" name="テキスト ボックス 328"/>
        <xdr:cNvSpPr txBox="1"/>
      </xdr:nvSpPr>
      <xdr:spPr>
        <a:xfrm>
          <a:off x="13131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105156</xdr:rowOff>
    </xdr:from>
    <xdr:to>
      <xdr:col>81</xdr:col>
      <xdr:colOff>95250</xdr:colOff>
      <xdr:row>59</xdr:row>
      <xdr:rowOff>35306</xdr:rowOff>
    </xdr:to>
    <xdr:sp macro="" textlink="">
      <xdr:nvSpPr>
        <xdr:cNvPr id="335" name="楕円 334"/>
        <xdr:cNvSpPr/>
      </xdr:nvSpPr>
      <xdr:spPr>
        <a:xfrm>
          <a:off x="16967200" y="10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26433</xdr:rowOff>
    </xdr:from>
    <xdr:ext cx="762000" cy="259045"/>
    <xdr:sp macro="" textlink="">
      <xdr:nvSpPr>
        <xdr:cNvPr id="336" name="定員管理の状況該当値テキスト"/>
        <xdr:cNvSpPr txBox="1"/>
      </xdr:nvSpPr>
      <xdr:spPr>
        <a:xfrm>
          <a:off x="17106900" y="997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129286</xdr:rowOff>
    </xdr:from>
    <xdr:to>
      <xdr:col>77</xdr:col>
      <xdr:colOff>95250</xdr:colOff>
      <xdr:row>59</xdr:row>
      <xdr:rowOff>59436</xdr:rowOff>
    </xdr:to>
    <xdr:sp macro="" textlink="">
      <xdr:nvSpPr>
        <xdr:cNvPr id="337" name="楕円 336"/>
        <xdr:cNvSpPr/>
      </xdr:nvSpPr>
      <xdr:spPr>
        <a:xfrm>
          <a:off x="16129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69613</xdr:rowOff>
    </xdr:from>
    <xdr:ext cx="736600" cy="259045"/>
    <xdr:sp macro="" textlink="">
      <xdr:nvSpPr>
        <xdr:cNvPr id="338" name="テキスト ボックス 337"/>
        <xdr:cNvSpPr txBox="1"/>
      </xdr:nvSpPr>
      <xdr:spPr>
        <a:xfrm>
          <a:off x="15798800" y="984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143764</xdr:rowOff>
    </xdr:from>
    <xdr:to>
      <xdr:col>73</xdr:col>
      <xdr:colOff>44450</xdr:colOff>
      <xdr:row>59</xdr:row>
      <xdr:rowOff>73914</xdr:rowOff>
    </xdr:to>
    <xdr:sp macro="" textlink="">
      <xdr:nvSpPr>
        <xdr:cNvPr id="339" name="楕円 338"/>
        <xdr:cNvSpPr/>
      </xdr:nvSpPr>
      <xdr:spPr>
        <a:xfrm>
          <a:off x="15240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84091</xdr:rowOff>
    </xdr:from>
    <xdr:ext cx="762000" cy="259045"/>
    <xdr:sp macro="" textlink="">
      <xdr:nvSpPr>
        <xdr:cNvPr id="340" name="テキスト ボックス 339"/>
        <xdr:cNvSpPr txBox="1"/>
      </xdr:nvSpPr>
      <xdr:spPr>
        <a:xfrm>
          <a:off x="14909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158242</xdr:rowOff>
    </xdr:from>
    <xdr:to>
      <xdr:col>68</xdr:col>
      <xdr:colOff>203200</xdr:colOff>
      <xdr:row>59</xdr:row>
      <xdr:rowOff>88392</xdr:rowOff>
    </xdr:to>
    <xdr:sp macro="" textlink="">
      <xdr:nvSpPr>
        <xdr:cNvPr id="341" name="楕円 340"/>
        <xdr:cNvSpPr/>
      </xdr:nvSpPr>
      <xdr:spPr>
        <a:xfrm>
          <a:off x="143510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98569</xdr:rowOff>
    </xdr:from>
    <xdr:ext cx="762000" cy="259045"/>
    <xdr:sp macro="" textlink="">
      <xdr:nvSpPr>
        <xdr:cNvPr id="342" name="テキスト ボックス 341"/>
        <xdr:cNvSpPr txBox="1"/>
      </xdr:nvSpPr>
      <xdr:spPr>
        <a:xfrm>
          <a:off x="14020800" y="987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6096</xdr:rowOff>
    </xdr:from>
    <xdr:to>
      <xdr:col>64</xdr:col>
      <xdr:colOff>152400</xdr:colOff>
      <xdr:row>59</xdr:row>
      <xdr:rowOff>107696</xdr:rowOff>
    </xdr:to>
    <xdr:sp macro="" textlink="">
      <xdr:nvSpPr>
        <xdr:cNvPr id="343" name="楕円 342"/>
        <xdr:cNvSpPr/>
      </xdr:nvSpPr>
      <xdr:spPr>
        <a:xfrm>
          <a:off x="134620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117873</xdr:rowOff>
    </xdr:from>
    <xdr:ext cx="762000" cy="259045"/>
    <xdr:sp macro="" textlink="">
      <xdr:nvSpPr>
        <xdr:cNvPr id="344" name="テキスト ボックス 343"/>
        <xdr:cNvSpPr txBox="1"/>
      </xdr:nvSpPr>
      <xdr:spPr>
        <a:xfrm>
          <a:off x="13131800" y="989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実質公債費比率は東京都平均を上回るものの，全国平均及び類似団体平均を下回る水準となっており，前年度と比較して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ポイント減少する結果となった。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実質公債費比率が改善した要因としては，分子側の元利償還金額の減などが挙げられる。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37193</xdr:rowOff>
    </xdr:from>
    <xdr:to>
      <xdr:col>81</xdr:col>
      <xdr:colOff>44450</xdr:colOff>
      <xdr:row>44</xdr:row>
      <xdr:rowOff>113393</xdr:rowOff>
    </xdr:to>
    <xdr:cxnSp macro="">
      <xdr:nvCxnSpPr>
        <xdr:cNvPr id="375" name="直線コネクタ 374"/>
        <xdr:cNvCxnSpPr/>
      </xdr:nvCxnSpPr>
      <xdr:spPr>
        <a:xfrm flipV="1">
          <a:off x="17018000" y="620939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76" name="公債費負担の状況最小値テキスト"/>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7" name="直線コネクタ 376"/>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123570</xdr:rowOff>
    </xdr:from>
    <xdr:ext cx="762000" cy="259045"/>
    <xdr:sp macro="" textlink="">
      <xdr:nvSpPr>
        <xdr:cNvPr id="378" name="公債費負担の状況最大値テキスト"/>
        <xdr:cNvSpPr txBox="1"/>
      </xdr:nvSpPr>
      <xdr:spPr>
        <a:xfrm>
          <a:off x="17106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37193</xdr:rowOff>
    </xdr:from>
    <xdr:to>
      <xdr:col>81</xdr:col>
      <xdr:colOff>133350</xdr:colOff>
      <xdr:row>36</xdr:row>
      <xdr:rowOff>37193</xdr:rowOff>
    </xdr:to>
    <xdr:cxnSp macro="">
      <xdr:nvCxnSpPr>
        <xdr:cNvPr id="379" name="直線コネクタ 378"/>
        <xdr:cNvCxnSpPr/>
      </xdr:nvCxnSpPr>
      <xdr:spPr>
        <a:xfrm>
          <a:off x="16929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37193</xdr:rowOff>
    </xdr:from>
    <xdr:to>
      <xdr:col>81</xdr:col>
      <xdr:colOff>44450</xdr:colOff>
      <xdr:row>36</xdr:row>
      <xdr:rowOff>71664</xdr:rowOff>
    </xdr:to>
    <xdr:cxnSp macro="">
      <xdr:nvCxnSpPr>
        <xdr:cNvPr id="380" name="直線コネクタ 379"/>
        <xdr:cNvCxnSpPr/>
      </xdr:nvCxnSpPr>
      <xdr:spPr>
        <a:xfrm flipV="1">
          <a:off x="16179800" y="62093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1"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2" name="フローチャート: 判断 381"/>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71664</xdr:rowOff>
    </xdr:from>
    <xdr:to>
      <xdr:col>77</xdr:col>
      <xdr:colOff>44450</xdr:colOff>
      <xdr:row>37</xdr:row>
      <xdr:rowOff>3628</xdr:rowOff>
    </xdr:to>
    <xdr:cxnSp macro="">
      <xdr:nvCxnSpPr>
        <xdr:cNvPr id="383" name="直線コネクタ 382"/>
        <xdr:cNvCxnSpPr/>
      </xdr:nvCxnSpPr>
      <xdr:spPr>
        <a:xfrm flipV="1">
          <a:off x="15290800" y="624386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4" name="フローチャート: 判断 383"/>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5" name="テキスト ボックス 384"/>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3628</xdr:rowOff>
    </xdr:from>
    <xdr:to>
      <xdr:col>72</xdr:col>
      <xdr:colOff>203200</xdr:colOff>
      <xdr:row>37</xdr:row>
      <xdr:rowOff>89807</xdr:rowOff>
    </xdr:to>
    <xdr:cxnSp macro="">
      <xdr:nvCxnSpPr>
        <xdr:cNvPr id="386" name="直線コネクタ 385"/>
        <xdr:cNvCxnSpPr/>
      </xdr:nvCxnSpPr>
      <xdr:spPr>
        <a:xfrm flipV="1">
          <a:off x="14401800" y="63472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87" name="フローチャート: 判断 38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88" name="テキスト ボックス 387"/>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89807</xdr:rowOff>
    </xdr:from>
    <xdr:to>
      <xdr:col>68</xdr:col>
      <xdr:colOff>152400</xdr:colOff>
      <xdr:row>38</xdr:row>
      <xdr:rowOff>4535</xdr:rowOff>
    </xdr:to>
    <xdr:cxnSp macro="">
      <xdr:nvCxnSpPr>
        <xdr:cNvPr id="389" name="直線コネクタ 388"/>
        <xdr:cNvCxnSpPr/>
      </xdr:nvCxnSpPr>
      <xdr:spPr>
        <a:xfrm flipV="1">
          <a:off x="13512800" y="643345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92528</xdr:rowOff>
    </xdr:from>
    <xdr:to>
      <xdr:col>68</xdr:col>
      <xdr:colOff>203200</xdr:colOff>
      <xdr:row>40</xdr:row>
      <xdr:rowOff>22678</xdr:rowOff>
    </xdr:to>
    <xdr:sp macro="" textlink="">
      <xdr:nvSpPr>
        <xdr:cNvPr id="390" name="フローチャート: 判断 389"/>
        <xdr:cNvSpPr/>
      </xdr:nvSpPr>
      <xdr:spPr>
        <a:xfrm>
          <a:off x="14351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7455</xdr:rowOff>
    </xdr:from>
    <xdr:ext cx="762000" cy="259045"/>
    <xdr:sp macro="" textlink="">
      <xdr:nvSpPr>
        <xdr:cNvPr id="391" name="テキスト ボックス 390"/>
        <xdr:cNvSpPr txBox="1"/>
      </xdr:nvSpPr>
      <xdr:spPr>
        <a:xfrm>
          <a:off x="140208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2" name="フローチャート: 判断 391"/>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393" name="テキスト ボックス 392"/>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157843</xdr:rowOff>
    </xdr:from>
    <xdr:to>
      <xdr:col>81</xdr:col>
      <xdr:colOff>95250</xdr:colOff>
      <xdr:row>36</xdr:row>
      <xdr:rowOff>87993</xdr:rowOff>
    </xdr:to>
    <xdr:sp macro="" textlink="">
      <xdr:nvSpPr>
        <xdr:cNvPr id="399" name="楕円 398"/>
        <xdr:cNvSpPr/>
      </xdr:nvSpPr>
      <xdr:spPr>
        <a:xfrm>
          <a:off x="16967200" y="61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79120</xdr:rowOff>
    </xdr:from>
    <xdr:ext cx="762000" cy="259045"/>
    <xdr:sp macro="" textlink="">
      <xdr:nvSpPr>
        <xdr:cNvPr id="400" name="公債費負担の状況該当値テキスト"/>
        <xdr:cNvSpPr txBox="1"/>
      </xdr:nvSpPr>
      <xdr:spPr>
        <a:xfrm>
          <a:off x="17106900" y="607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20864</xdr:rowOff>
    </xdr:from>
    <xdr:to>
      <xdr:col>77</xdr:col>
      <xdr:colOff>95250</xdr:colOff>
      <xdr:row>36</xdr:row>
      <xdr:rowOff>122464</xdr:rowOff>
    </xdr:to>
    <xdr:sp macro="" textlink="">
      <xdr:nvSpPr>
        <xdr:cNvPr id="401" name="楕円 400"/>
        <xdr:cNvSpPr/>
      </xdr:nvSpPr>
      <xdr:spPr>
        <a:xfrm>
          <a:off x="16129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132641</xdr:rowOff>
    </xdr:from>
    <xdr:ext cx="736600" cy="259045"/>
    <xdr:sp macro="" textlink="">
      <xdr:nvSpPr>
        <xdr:cNvPr id="402" name="テキスト ボックス 401"/>
        <xdr:cNvSpPr txBox="1"/>
      </xdr:nvSpPr>
      <xdr:spPr>
        <a:xfrm>
          <a:off x="15798800" y="596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124278</xdr:rowOff>
    </xdr:from>
    <xdr:to>
      <xdr:col>73</xdr:col>
      <xdr:colOff>44450</xdr:colOff>
      <xdr:row>37</xdr:row>
      <xdr:rowOff>54428</xdr:rowOff>
    </xdr:to>
    <xdr:sp macro="" textlink="">
      <xdr:nvSpPr>
        <xdr:cNvPr id="403" name="楕円 402"/>
        <xdr:cNvSpPr/>
      </xdr:nvSpPr>
      <xdr:spPr>
        <a:xfrm>
          <a:off x="15240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64605</xdr:rowOff>
    </xdr:from>
    <xdr:ext cx="762000" cy="259045"/>
    <xdr:sp macro="" textlink="">
      <xdr:nvSpPr>
        <xdr:cNvPr id="404" name="テキスト ボックス 403"/>
        <xdr:cNvSpPr txBox="1"/>
      </xdr:nvSpPr>
      <xdr:spPr>
        <a:xfrm>
          <a:off x="14909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39007</xdr:rowOff>
    </xdr:from>
    <xdr:to>
      <xdr:col>68</xdr:col>
      <xdr:colOff>203200</xdr:colOff>
      <xdr:row>37</xdr:row>
      <xdr:rowOff>140607</xdr:rowOff>
    </xdr:to>
    <xdr:sp macro="" textlink="">
      <xdr:nvSpPr>
        <xdr:cNvPr id="405" name="楕円 404"/>
        <xdr:cNvSpPr/>
      </xdr:nvSpPr>
      <xdr:spPr>
        <a:xfrm>
          <a:off x="14351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150784</xdr:rowOff>
    </xdr:from>
    <xdr:ext cx="762000" cy="259045"/>
    <xdr:sp macro="" textlink="">
      <xdr:nvSpPr>
        <xdr:cNvPr id="406" name="テキスト ボックス 405"/>
        <xdr:cNvSpPr txBox="1"/>
      </xdr:nvSpPr>
      <xdr:spPr>
        <a:xfrm>
          <a:off x="14020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125186</xdr:rowOff>
    </xdr:from>
    <xdr:to>
      <xdr:col>64</xdr:col>
      <xdr:colOff>152400</xdr:colOff>
      <xdr:row>38</xdr:row>
      <xdr:rowOff>55336</xdr:rowOff>
    </xdr:to>
    <xdr:sp macro="" textlink="">
      <xdr:nvSpPr>
        <xdr:cNvPr id="407" name="楕円 406"/>
        <xdr:cNvSpPr/>
      </xdr:nvSpPr>
      <xdr:spPr>
        <a:xfrm>
          <a:off x="13462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65513</xdr:rowOff>
    </xdr:from>
    <xdr:ext cx="762000" cy="259045"/>
    <xdr:sp macro="" textlink="">
      <xdr:nvSpPr>
        <xdr:cNvPr id="408" name="テキスト ボックス 407"/>
        <xdr:cNvSpPr txBox="1"/>
      </xdr:nvSpPr>
      <xdr:spPr>
        <a:xfrm>
          <a:off x="13131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将来負担比率は前年度同様，全国平均及び類似団体平均を大きく下回っているものの，東京都平均からは上回っている。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ポイント増となった理由としては，分母側の標準財政規模の減や分子側の基準財政需要額算入見込額の増などが挙げられる。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111488</xdr:rowOff>
    </xdr:to>
    <xdr:cxnSp macro="">
      <xdr:nvCxnSpPr>
        <xdr:cNvPr id="439" name="直線コネクタ 438"/>
        <xdr:cNvCxnSpPr/>
      </xdr:nvCxnSpPr>
      <xdr:spPr>
        <a:xfrm flipV="1">
          <a:off x="17018000" y="2313214"/>
          <a:ext cx="0" cy="1570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83565</xdr:rowOff>
    </xdr:from>
    <xdr:ext cx="762000" cy="259045"/>
    <xdr:sp macro="" textlink="">
      <xdr:nvSpPr>
        <xdr:cNvPr id="440" name="将来負担の状況最小値テキスト"/>
        <xdr:cNvSpPr txBox="1"/>
      </xdr:nvSpPr>
      <xdr:spPr>
        <a:xfrm>
          <a:off x="17106900" y="3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111488</xdr:rowOff>
    </xdr:from>
    <xdr:to>
      <xdr:col>81</xdr:col>
      <xdr:colOff>133350</xdr:colOff>
      <xdr:row>22</xdr:row>
      <xdr:rowOff>111488</xdr:rowOff>
    </xdr:to>
    <xdr:cxnSp macro="">
      <xdr:nvCxnSpPr>
        <xdr:cNvPr id="441" name="直線コネクタ 440"/>
        <xdr:cNvCxnSpPr/>
      </xdr:nvCxnSpPr>
      <xdr:spPr>
        <a:xfrm>
          <a:off x="16929100" y="388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96429</xdr:rowOff>
    </xdr:from>
    <xdr:to>
      <xdr:col>81</xdr:col>
      <xdr:colOff>44450</xdr:colOff>
      <xdr:row>14</xdr:row>
      <xdr:rowOff>30117</xdr:rowOff>
    </xdr:to>
    <xdr:cxnSp macro="">
      <xdr:nvCxnSpPr>
        <xdr:cNvPr id="444" name="直線コネクタ 443"/>
        <xdr:cNvCxnSpPr/>
      </xdr:nvCxnSpPr>
      <xdr:spPr>
        <a:xfrm>
          <a:off x="16179800" y="2325279"/>
          <a:ext cx="838200" cy="10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74675</xdr:rowOff>
    </xdr:from>
    <xdr:ext cx="762000" cy="259045"/>
    <xdr:sp macro="" textlink="">
      <xdr:nvSpPr>
        <xdr:cNvPr id="445" name="将来負担の状況平均値テキスト"/>
        <xdr:cNvSpPr txBox="1"/>
      </xdr:nvSpPr>
      <xdr:spPr>
        <a:xfrm>
          <a:off x="17106900" y="2646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102598</xdr:rowOff>
    </xdr:from>
    <xdr:to>
      <xdr:col>81</xdr:col>
      <xdr:colOff>95250</xdr:colOff>
      <xdr:row>16</xdr:row>
      <xdr:rowOff>32748</xdr:rowOff>
    </xdr:to>
    <xdr:sp macro="" textlink="">
      <xdr:nvSpPr>
        <xdr:cNvPr id="446" name="フローチャート: 判断 445"/>
        <xdr:cNvSpPr/>
      </xdr:nvSpPr>
      <xdr:spPr>
        <a:xfrm>
          <a:off x="16967200" y="267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112939</xdr:rowOff>
    </xdr:from>
    <xdr:to>
      <xdr:col>77</xdr:col>
      <xdr:colOff>95250</xdr:colOff>
      <xdr:row>16</xdr:row>
      <xdr:rowOff>43089</xdr:rowOff>
    </xdr:to>
    <xdr:sp macro="" textlink="">
      <xdr:nvSpPr>
        <xdr:cNvPr id="447" name="フローチャート: 判断 446"/>
        <xdr:cNvSpPr/>
      </xdr:nvSpPr>
      <xdr:spPr>
        <a:xfrm>
          <a:off x="16129000" y="268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27866</xdr:rowOff>
    </xdr:from>
    <xdr:ext cx="736600" cy="259045"/>
    <xdr:sp macro="" textlink="">
      <xdr:nvSpPr>
        <xdr:cNvPr id="448" name="テキスト ボックス 447"/>
        <xdr:cNvSpPr txBox="1"/>
      </xdr:nvSpPr>
      <xdr:spPr>
        <a:xfrm>
          <a:off x="15798800" y="2771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157752</xdr:rowOff>
    </xdr:from>
    <xdr:to>
      <xdr:col>73</xdr:col>
      <xdr:colOff>44450</xdr:colOff>
      <xdr:row>16</xdr:row>
      <xdr:rowOff>87902</xdr:rowOff>
    </xdr:to>
    <xdr:sp macro="" textlink="">
      <xdr:nvSpPr>
        <xdr:cNvPr id="449" name="フローチャート: 判断 448"/>
        <xdr:cNvSpPr/>
      </xdr:nvSpPr>
      <xdr:spPr>
        <a:xfrm>
          <a:off x="15240000" y="27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98079</xdr:rowOff>
    </xdr:from>
    <xdr:ext cx="762000" cy="259045"/>
    <xdr:sp macro="" textlink="">
      <xdr:nvSpPr>
        <xdr:cNvPr id="450" name="テキスト ボックス 449"/>
        <xdr:cNvSpPr txBox="1"/>
      </xdr:nvSpPr>
      <xdr:spPr>
        <a:xfrm>
          <a:off x="14909800" y="249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56062</xdr:rowOff>
    </xdr:from>
    <xdr:to>
      <xdr:col>68</xdr:col>
      <xdr:colOff>203200</xdr:colOff>
      <xdr:row>15</xdr:row>
      <xdr:rowOff>157662</xdr:rowOff>
    </xdr:to>
    <xdr:sp macro="" textlink="">
      <xdr:nvSpPr>
        <xdr:cNvPr id="451" name="フローチャート: 判断 450"/>
        <xdr:cNvSpPr/>
      </xdr:nvSpPr>
      <xdr:spPr>
        <a:xfrm>
          <a:off x="14351000" y="262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167839</xdr:rowOff>
    </xdr:from>
    <xdr:ext cx="762000" cy="259045"/>
    <xdr:sp macro="" textlink="">
      <xdr:nvSpPr>
        <xdr:cNvPr id="452" name="テキスト ボックス 451"/>
        <xdr:cNvSpPr txBox="1"/>
      </xdr:nvSpPr>
      <xdr:spPr>
        <a:xfrm>
          <a:off x="14020800" y="23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44904</xdr:rowOff>
    </xdr:from>
    <xdr:to>
      <xdr:col>64</xdr:col>
      <xdr:colOff>152400</xdr:colOff>
      <xdr:row>16</xdr:row>
      <xdr:rowOff>146504</xdr:rowOff>
    </xdr:to>
    <xdr:sp macro="" textlink="">
      <xdr:nvSpPr>
        <xdr:cNvPr id="453" name="フローチャート: 判断 452"/>
        <xdr:cNvSpPr/>
      </xdr:nvSpPr>
      <xdr:spPr>
        <a:xfrm>
          <a:off x="13462000" y="2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131281</xdr:rowOff>
    </xdr:from>
    <xdr:ext cx="762000" cy="259045"/>
    <xdr:sp macro="" textlink="">
      <xdr:nvSpPr>
        <xdr:cNvPr id="454" name="テキスト ボックス 453"/>
        <xdr:cNvSpPr txBox="1"/>
      </xdr:nvSpPr>
      <xdr:spPr>
        <a:xfrm>
          <a:off x="13131800" y="287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150767</xdr:rowOff>
    </xdr:from>
    <xdr:to>
      <xdr:col>81</xdr:col>
      <xdr:colOff>95250</xdr:colOff>
      <xdr:row>14</xdr:row>
      <xdr:rowOff>80917</xdr:rowOff>
    </xdr:to>
    <xdr:sp macro="" textlink="">
      <xdr:nvSpPr>
        <xdr:cNvPr id="460" name="楕円 459"/>
        <xdr:cNvSpPr/>
      </xdr:nvSpPr>
      <xdr:spPr>
        <a:xfrm>
          <a:off x="16967200" y="23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72044</xdr:rowOff>
    </xdr:from>
    <xdr:ext cx="762000" cy="259045"/>
    <xdr:sp macro="" textlink="">
      <xdr:nvSpPr>
        <xdr:cNvPr id="461" name="将来負担の状況該当値テキスト"/>
        <xdr:cNvSpPr txBox="1"/>
      </xdr:nvSpPr>
      <xdr:spPr>
        <a:xfrm>
          <a:off x="17106900" y="230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45629</xdr:rowOff>
    </xdr:from>
    <xdr:to>
      <xdr:col>77</xdr:col>
      <xdr:colOff>95250</xdr:colOff>
      <xdr:row>13</xdr:row>
      <xdr:rowOff>147229</xdr:rowOff>
    </xdr:to>
    <xdr:sp macro="" textlink="">
      <xdr:nvSpPr>
        <xdr:cNvPr id="462" name="楕円 461"/>
        <xdr:cNvSpPr/>
      </xdr:nvSpPr>
      <xdr:spPr>
        <a:xfrm>
          <a:off x="16129000" y="227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157406</xdr:rowOff>
    </xdr:from>
    <xdr:ext cx="736600" cy="259045"/>
    <xdr:sp macro="" textlink="">
      <xdr:nvSpPr>
        <xdr:cNvPr id="463" name="テキスト ボックス 462"/>
        <xdr:cNvSpPr txBox="1"/>
      </xdr:nvSpPr>
      <xdr:spPr>
        <a:xfrm>
          <a:off x="15798800" y="2043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100784</xdr:rowOff>
    </xdr:from>
    <xdr:to>
      <xdr:col>64</xdr:col>
      <xdr:colOff>152400</xdr:colOff>
      <xdr:row>14</xdr:row>
      <xdr:rowOff>30934</xdr:rowOff>
    </xdr:to>
    <xdr:sp macro="" textlink="">
      <xdr:nvSpPr>
        <xdr:cNvPr id="464" name="楕円 463"/>
        <xdr:cNvSpPr/>
      </xdr:nvSpPr>
      <xdr:spPr>
        <a:xfrm>
          <a:off x="13462000" y="232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41111</xdr:rowOff>
    </xdr:from>
    <xdr:ext cx="762000" cy="259045"/>
    <xdr:sp macro="" textlink="">
      <xdr:nvSpPr>
        <xdr:cNvPr id="465" name="テキスト ボックス 464"/>
        <xdr:cNvSpPr txBox="1"/>
      </xdr:nvSpPr>
      <xdr:spPr>
        <a:xfrm>
          <a:off x="13131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235,169
230,540
21.58
95,256,222
90,650,376
3,484,074
47,043,131
40,580,660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ポイント上昇しており，全国平均は下回るものの，東京都平均と同水準となり，類似団体平均と比較すると上回る水準となっている。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引き続き，職務給の原則徹底のため，給与水準の適正化に取り組んでいく。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39</xdr:row>
      <xdr:rowOff>31750</xdr:rowOff>
    </xdr:to>
    <xdr:cxnSp macro="">
      <xdr:nvCxnSpPr>
        <xdr:cNvPr id="61" name="直線コネクタ 60"/>
        <xdr:cNvCxnSpPr/>
      </xdr:nvCxnSpPr>
      <xdr:spPr>
        <a:xfrm flipV="1">
          <a:off x="4826000" y="5899150"/>
          <a:ext cx="0" cy="81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3827</xdr:rowOff>
    </xdr:from>
    <xdr:ext cx="762000" cy="259045"/>
    <xdr:sp macro="" textlink="">
      <xdr:nvSpPr>
        <xdr:cNvPr id="62" name="人件費最小値テキスト"/>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31750</xdr:rowOff>
    </xdr:from>
    <xdr:to>
      <xdr:col>24</xdr:col>
      <xdr:colOff>114300</xdr:colOff>
      <xdr:row>39</xdr:row>
      <xdr:rowOff>31750</xdr:rowOff>
    </xdr:to>
    <xdr:cxnSp macro="">
      <xdr:nvCxnSpPr>
        <xdr:cNvPr id="63" name="直線コネクタ 62"/>
        <xdr:cNvCxnSpPr/>
      </xdr:nvCxnSpPr>
      <xdr:spPr>
        <a:xfrm>
          <a:off x="4737100" y="671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88900</xdr:rowOff>
    </xdr:from>
    <xdr:to>
      <xdr:col>24</xdr:col>
      <xdr:colOff>25400</xdr:colOff>
      <xdr:row>38</xdr:row>
      <xdr:rowOff>127000</xdr:rowOff>
    </xdr:to>
    <xdr:cxnSp macro="">
      <xdr:nvCxnSpPr>
        <xdr:cNvPr id="66" name="直線コネクタ 65"/>
        <xdr:cNvCxnSpPr/>
      </xdr:nvCxnSpPr>
      <xdr:spPr>
        <a:xfrm>
          <a:off x="3987800" y="64325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88900</xdr:rowOff>
    </xdr:from>
    <xdr:to>
      <xdr:col>19</xdr:col>
      <xdr:colOff>187325</xdr:colOff>
      <xdr:row>37</xdr:row>
      <xdr:rowOff>88900</xdr:rowOff>
    </xdr:to>
    <xdr:cxnSp macro="">
      <xdr:nvCxnSpPr>
        <xdr:cNvPr id="69" name="直線コネクタ 68"/>
        <xdr:cNvCxnSpPr/>
      </xdr:nvCxnSpPr>
      <xdr:spPr>
        <a:xfrm>
          <a:off x="3098800" y="6432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0</xdr:rowOff>
    </xdr:from>
    <xdr:to>
      <xdr:col>20</xdr:col>
      <xdr:colOff>38100</xdr:colOff>
      <xdr:row>37</xdr:row>
      <xdr:rowOff>101600</xdr:rowOff>
    </xdr:to>
    <xdr:sp macro="" textlink="">
      <xdr:nvSpPr>
        <xdr:cNvPr id="70" name="フローチャート: 判断 69"/>
        <xdr:cNvSpPr/>
      </xdr:nvSpPr>
      <xdr:spPr>
        <a:xfrm>
          <a:off x="3937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111777</xdr:rowOff>
    </xdr:from>
    <xdr:ext cx="736600" cy="259045"/>
    <xdr:sp macro="" textlink="">
      <xdr:nvSpPr>
        <xdr:cNvPr id="71" name="テキスト ボックス 70"/>
        <xdr:cNvSpPr txBox="1"/>
      </xdr:nvSpPr>
      <xdr:spPr>
        <a:xfrm>
          <a:off x="3606800" y="611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31750</xdr:rowOff>
    </xdr:from>
    <xdr:to>
      <xdr:col>15</xdr:col>
      <xdr:colOff>98425</xdr:colOff>
      <xdr:row>37</xdr:row>
      <xdr:rowOff>88900</xdr:rowOff>
    </xdr:to>
    <xdr:cxnSp macro="">
      <xdr:nvCxnSpPr>
        <xdr:cNvPr id="72" name="直線コネクタ 71"/>
        <xdr:cNvCxnSpPr/>
      </xdr:nvCxnSpPr>
      <xdr:spPr>
        <a:xfrm>
          <a:off x="2209800" y="62039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3" name="フローチャート: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31750</xdr:rowOff>
    </xdr:from>
    <xdr:to>
      <xdr:col>11</xdr:col>
      <xdr:colOff>9525</xdr:colOff>
      <xdr:row>37</xdr:row>
      <xdr:rowOff>127000</xdr:rowOff>
    </xdr:to>
    <xdr:cxnSp macro="">
      <xdr:nvCxnSpPr>
        <xdr:cNvPr id="75" name="直線コネクタ 74"/>
        <xdr:cNvCxnSpPr/>
      </xdr:nvCxnSpPr>
      <xdr:spPr>
        <a:xfrm flipV="1">
          <a:off x="1320800" y="62039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95250</xdr:rowOff>
    </xdr:from>
    <xdr:to>
      <xdr:col>11</xdr:col>
      <xdr:colOff>60325</xdr:colOff>
      <xdr:row>40</xdr:row>
      <xdr:rowOff>25400</xdr:rowOff>
    </xdr:to>
    <xdr:sp macro="" textlink="">
      <xdr:nvSpPr>
        <xdr:cNvPr id="76" name="フローチャート: 判断 75"/>
        <xdr:cNvSpPr/>
      </xdr:nvSpPr>
      <xdr:spPr>
        <a:xfrm>
          <a:off x="2159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77" name="テキスト ボックス 76"/>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152400</xdr:rowOff>
    </xdr:from>
    <xdr:to>
      <xdr:col>6</xdr:col>
      <xdr:colOff>171450</xdr:colOff>
      <xdr:row>41</xdr:row>
      <xdr:rowOff>82550</xdr:rowOff>
    </xdr:to>
    <xdr:sp macro="" textlink="">
      <xdr:nvSpPr>
        <xdr:cNvPr id="78" name="フローチャート: 判断 77"/>
        <xdr:cNvSpPr/>
      </xdr:nvSpPr>
      <xdr:spPr>
        <a:xfrm>
          <a:off x="1270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67327</xdr:rowOff>
    </xdr:from>
    <xdr:ext cx="762000" cy="259045"/>
    <xdr:sp macro="" textlink="">
      <xdr:nvSpPr>
        <xdr:cNvPr id="79" name="テキスト ボックス 78"/>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5" name="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156227</xdr:rowOff>
    </xdr:from>
    <xdr:ext cx="762000" cy="259045"/>
    <xdr:sp macro="" textlink="">
      <xdr:nvSpPr>
        <xdr:cNvPr id="86" name="人件費該当値テキスト"/>
        <xdr:cNvSpPr txBox="1"/>
      </xdr:nvSpPr>
      <xdr:spPr>
        <a:xfrm>
          <a:off x="49149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38100</xdr:rowOff>
    </xdr:from>
    <xdr:to>
      <xdr:col>20</xdr:col>
      <xdr:colOff>38100</xdr:colOff>
      <xdr:row>37</xdr:row>
      <xdr:rowOff>139700</xdr:rowOff>
    </xdr:to>
    <xdr:sp macro="" textlink="">
      <xdr:nvSpPr>
        <xdr:cNvPr id="87" name="楕円 86"/>
        <xdr:cNvSpPr/>
      </xdr:nvSpPr>
      <xdr:spPr>
        <a:xfrm>
          <a:off x="3937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124477</xdr:rowOff>
    </xdr:from>
    <xdr:ext cx="736600" cy="259045"/>
    <xdr:sp macro="" textlink="">
      <xdr:nvSpPr>
        <xdr:cNvPr id="88" name="テキスト ボックス 87"/>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38100</xdr:rowOff>
    </xdr:from>
    <xdr:to>
      <xdr:col>15</xdr:col>
      <xdr:colOff>149225</xdr:colOff>
      <xdr:row>37</xdr:row>
      <xdr:rowOff>139700</xdr:rowOff>
    </xdr:to>
    <xdr:sp macro="" textlink="">
      <xdr:nvSpPr>
        <xdr:cNvPr id="89" name="楕円 88"/>
        <xdr:cNvSpPr/>
      </xdr:nvSpPr>
      <xdr:spPr>
        <a:xfrm>
          <a:off x="3048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124477</xdr:rowOff>
    </xdr:from>
    <xdr:ext cx="762000" cy="259045"/>
    <xdr:sp macro="" textlink="">
      <xdr:nvSpPr>
        <xdr:cNvPr id="90" name="テキスト ボックス 89"/>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152400</xdr:rowOff>
    </xdr:from>
    <xdr:to>
      <xdr:col>11</xdr:col>
      <xdr:colOff>60325</xdr:colOff>
      <xdr:row>36</xdr:row>
      <xdr:rowOff>82550</xdr:rowOff>
    </xdr:to>
    <xdr:sp macro="" textlink="">
      <xdr:nvSpPr>
        <xdr:cNvPr id="91" name="楕円 90"/>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92727</xdr:rowOff>
    </xdr:from>
    <xdr:ext cx="762000" cy="259045"/>
    <xdr:sp macro="" textlink="">
      <xdr:nvSpPr>
        <xdr:cNvPr id="92" name="テキスト ボックス 91"/>
        <xdr:cNvSpPr txBox="1"/>
      </xdr:nvSpPr>
      <xdr:spPr>
        <a:xfrm>
          <a:off x="1828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76200</xdr:rowOff>
    </xdr:from>
    <xdr:to>
      <xdr:col>6</xdr:col>
      <xdr:colOff>171450</xdr:colOff>
      <xdr:row>38</xdr:row>
      <xdr:rowOff>6350</xdr:rowOff>
    </xdr:to>
    <xdr:sp macro="" textlink="">
      <xdr:nvSpPr>
        <xdr:cNvPr id="93" name="楕円 92"/>
        <xdr:cNvSpPr/>
      </xdr:nvSpPr>
      <xdr:spPr>
        <a:xfrm>
          <a:off x="1270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16527</xdr:rowOff>
    </xdr:from>
    <xdr:ext cx="762000" cy="259045"/>
    <xdr:sp macro="" textlink="">
      <xdr:nvSpPr>
        <xdr:cNvPr id="94" name="テキスト ボックス 93"/>
        <xdr:cNvSpPr txBox="1"/>
      </xdr:nvSpPr>
      <xdr:spPr>
        <a:xfrm>
          <a:off x="939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全国平均，類似団体平均及び東京都平均と比較して上回っており，前年度と比較して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増要因として，小学校給食調理業務等委託料の増などが挙げられる。</a:t>
          </a:r>
        </a:p>
        <a:p>
          <a:r>
            <a:rPr kumimoji="1" lang="ja-JP" altLang="en-US" sz="1300">
              <a:solidFill>
                <a:srgbClr val="0070C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今後においても，競争の原理を基本として，仕様の見直しを含めた縮減を図っていくなど，物件費総体の縮減に努めていく。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44450</xdr:rowOff>
    </xdr:to>
    <xdr:cxnSp macro="">
      <xdr:nvCxnSpPr>
        <xdr:cNvPr id="122" name="直線コネクタ 121"/>
        <xdr:cNvCxnSpPr/>
      </xdr:nvCxnSpPr>
      <xdr:spPr>
        <a:xfrm flipV="1">
          <a:off x="16510000" y="21844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63500</xdr:rowOff>
    </xdr:from>
    <xdr:to>
      <xdr:col>82</xdr:col>
      <xdr:colOff>107950</xdr:colOff>
      <xdr:row>21</xdr:row>
      <xdr:rowOff>44450</xdr:rowOff>
    </xdr:to>
    <xdr:cxnSp macro="">
      <xdr:nvCxnSpPr>
        <xdr:cNvPr id="127" name="直線コネクタ 126"/>
        <xdr:cNvCxnSpPr/>
      </xdr:nvCxnSpPr>
      <xdr:spPr>
        <a:xfrm>
          <a:off x="15671800" y="3492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63500</xdr:rowOff>
    </xdr:from>
    <xdr:to>
      <xdr:col>78</xdr:col>
      <xdr:colOff>69850</xdr:colOff>
      <xdr:row>20</xdr:row>
      <xdr:rowOff>76200</xdr:rowOff>
    </xdr:to>
    <xdr:cxnSp macro="">
      <xdr:nvCxnSpPr>
        <xdr:cNvPr id="130" name="直線コネクタ 129"/>
        <xdr:cNvCxnSpPr/>
      </xdr:nvCxnSpPr>
      <xdr:spPr>
        <a:xfrm flipV="1">
          <a:off x="14782800" y="349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20</xdr:row>
      <xdr:rowOff>76200</xdr:rowOff>
    </xdr:to>
    <xdr:cxnSp macro="">
      <xdr:nvCxnSpPr>
        <xdr:cNvPr id="133" name="直線コネクタ 132"/>
        <xdr:cNvCxnSpPr/>
      </xdr:nvCxnSpPr>
      <xdr:spPr>
        <a:xfrm>
          <a:off x="13893800" y="3365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4" name="フローチャート: 判断 133"/>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5" name="テキスト ボックス 134"/>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82550</xdr:rowOff>
    </xdr:from>
    <xdr:to>
      <xdr:col>69</xdr:col>
      <xdr:colOff>92075</xdr:colOff>
      <xdr:row>19</xdr:row>
      <xdr:rowOff>107950</xdr:rowOff>
    </xdr:to>
    <xdr:cxnSp macro="">
      <xdr:nvCxnSpPr>
        <xdr:cNvPr id="136" name="直線コネクタ 135"/>
        <xdr:cNvCxnSpPr/>
      </xdr:nvCxnSpPr>
      <xdr:spPr>
        <a:xfrm>
          <a:off x="13004800" y="334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120650</xdr:rowOff>
    </xdr:from>
    <xdr:to>
      <xdr:col>69</xdr:col>
      <xdr:colOff>142875</xdr:colOff>
      <xdr:row>16</xdr:row>
      <xdr:rowOff>50800</xdr:rowOff>
    </xdr:to>
    <xdr:sp macro="" textlink="">
      <xdr:nvSpPr>
        <xdr:cNvPr id="137" name="フローチャート: 判断 136"/>
        <xdr:cNvSpPr/>
      </xdr:nvSpPr>
      <xdr:spPr>
        <a:xfrm>
          <a:off x="13843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38" name="テキスト ボックス 137"/>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9" name="フローチャート: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165100</xdr:rowOff>
    </xdr:from>
    <xdr:to>
      <xdr:col>82</xdr:col>
      <xdr:colOff>158750</xdr:colOff>
      <xdr:row>21</xdr:row>
      <xdr:rowOff>95250</xdr:rowOff>
    </xdr:to>
    <xdr:sp macro="" textlink="">
      <xdr:nvSpPr>
        <xdr:cNvPr id="146" name="楕円 145"/>
        <xdr:cNvSpPr/>
      </xdr:nvSpPr>
      <xdr:spPr>
        <a:xfrm>
          <a:off x="164592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73677</xdr:rowOff>
    </xdr:from>
    <xdr:ext cx="762000" cy="259045"/>
    <xdr:sp macro="" textlink="">
      <xdr:nvSpPr>
        <xdr:cNvPr id="147" name="物件費該当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12700</xdr:rowOff>
    </xdr:from>
    <xdr:to>
      <xdr:col>78</xdr:col>
      <xdr:colOff>120650</xdr:colOff>
      <xdr:row>20</xdr:row>
      <xdr:rowOff>114300</xdr:rowOff>
    </xdr:to>
    <xdr:sp macro="" textlink="">
      <xdr:nvSpPr>
        <xdr:cNvPr id="148" name="楕円 147"/>
        <xdr:cNvSpPr/>
      </xdr:nvSpPr>
      <xdr:spPr>
        <a:xfrm>
          <a:off x="15621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99077</xdr:rowOff>
    </xdr:from>
    <xdr:ext cx="736600" cy="259045"/>
    <xdr:sp macro="" textlink="">
      <xdr:nvSpPr>
        <xdr:cNvPr id="149" name="テキスト ボックス 148"/>
        <xdr:cNvSpPr txBox="1"/>
      </xdr:nvSpPr>
      <xdr:spPr>
        <a:xfrm>
          <a:off x="15290800" y="352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25400</xdr:rowOff>
    </xdr:from>
    <xdr:to>
      <xdr:col>74</xdr:col>
      <xdr:colOff>31750</xdr:colOff>
      <xdr:row>20</xdr:row>
      <xdr:rowOff>127000</xdr:rowOff>
    </xdr:to>
    <xdr:sp macro="" textlink="">
      <xdr:nvSpPr>
        <xdr:cNvPr id="150" name="楕円 149"/>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111777</xdr:rowOff>
    </xdr:from>
    <xdr:ext cx="762000" cy="259045"/>
    <xdr:sp macro="" textlink="">
      <xdr:nvSpPr>
        <xdr:cNvPr id="151" name="テキスト ボックス 150"/>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2" name="楕円 151"/>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3" name="テキスト ボックス 152"/>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31750</xdr:rowOff>
    </xdr:from>
    <xdr:to>
      <xdr:col>65</xdr:col>
      <xdr:colOff>53975</xdr:colOff>
      <xdr:row>19</xdr:row>
      <xdr:rowOff>133350</xdr:rowOff>
    </xdr:to>
    <xdr:sp macro="" textlink="">
      <xdr:nvSpPr>
        <xdr:cNvPr id="154" name="楕円 153"/>
        <xdr:cNvSpPr/>
      </xdr:nvSpPr>
      <xdr:spPr>
        <a:xfrm>
          <a:off x="12954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118127</xdr:rowOff>
    </xdr:from>
    <xdr:ext cx="762000" cy="259045"/>
    <xdr:sp macro="" textlink="">
      <xdr:nvSpPr>
        <xdr:cNvPr id="155" name="テキスト ボックス 154"/>
        <xdr:cNvSpPr txBox="1"/>
      </xdr:nvSpPr>
      <xdr:spPr>
        <a:xfrm>
          <a:off x="12623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ポイント増加しており，類似団体平均及び東京都平均と比較して下回っているものの，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全国平均を上回る結果となっている。増要因としては，保育所運営委託料や障害者福祉サービス費の増などによるものである。</a:t>
          </a:r>
        </a:p>
        <a:p>
          <a:r>
            <a:rPr kumimoji="1" lang="ja-JP" altLang="en-US" sz="1300">
              <a:solidFill>
                <a:srgbClr val="0070C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引き続き，医療給付費の適正化のほか，市単独事業の再検証，所要コストの縮減方策の検討など，扶助費の増加率の低減に努めていく。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56</xdr:row>
      <xdr:rowOff>35560</xdr:rowOff>
    </xdr:from>
    <xdr:to>
      <xdr:col>24</xdr:col>
      <xdr:colOff>25400</xdr:colOff>
      <xdr:row>60</xdr:row>
      <xdr:rowOff>104140</xdr:rowOff>
    </xdr:to>
    <xdr:cxnSp macro="">
      <xdr:nvCxnSpPr>
        <xdr:cNvPr id="181" name="直線コネクタ 180"/>
        <xdr:cNvCxnSpPr/>
      </xdr:nvCxnSpPr>
      <xdr:spPr>
        <a:xfrm flipV="1">
          <a:off x="4826000" y="9636760"/>
          <a:ext cx="0" cy="75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76217</xdr:rowOff>
    </xdr:from>
    <xdr:ext cx="762000" cy="259045"/>
    <xdr:sp macro="" textlink="">
      <xdr:nvSpPr>
        <xdr:cNvPr id="182" name="扶助費最小値テキスト"/>
        <xdr:cNvSpPr txBox="1"/>
      </xdr:nvSpPr>
      <xdr:spPr>
        <a:xfrm>
          <a:off x="4914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104140</xdr:rowOff>
    </xdr:from>
    <xdr:to>
      <xdr:col>24</xdr:col>
      <xdr:colOff>114300</xdr:colOff>
      <xdr:row>60</xdr:row>
      <xdr:rowOff>104140</xdr:rowOff>
    </xdr:to>
    <xdr:cxnSp macro="">
      <xdr:nvCxnSpPr>
        <xdr:cNvPr id="183" name="直線コネクタ 182"/>
        <xdr:cNvCxnSpPr/>
      </xdr:nvCxnSpPr>
      <xdr:spPr>
        <a:xfrm>
          <a:off x="4737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121937</xdr:rowOff>
    </xdr:from>
    <xdr:ext cx="762000" cy="259045"/>
    <xdr:sp macro="" textlink="">
      <xdr:nvSpPr>
        <xdr:cNvPr id="184" name="扶助費最大値テキスト"/>
        <xdr:cNvSpPr txBox="1"/>
      </xdr:nvSpPr>
      <xdr:spPr>
        <a:xfrm>
          <a:off x="4914900" y="938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56</xdr:row>
      <xdr:rowOff>35560</xdr:rowOff>
    </xdr:from>
    <xdr:to>
      <xdr:col>24</xdr:col>
      <xdr:colOff>114300</xdr:colOff>
      <xdr:row>56</xdr:row>
      <xdr:rowOff>35560</xdr:rowOff>
    </xdr:to>
    <xdr:cxnSp macro="">
      <xdr:nvCxnSpPr>
        <xdr:cNvPr id="185" name="直線コネクタ 184"/>
        <xdr:cNvCxnSpPr/>
      </xdr:nvCxnSpPr>
      <xdr:spPr>
        <a:xfrm>
          <a:off x="4737100" y="963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57</xdr:row>
      <xdr:rowOff>46990</xdr:rowOff>
    </xdr:to>
    <xdr:cxnSp macro="">
      <xdr:nvCxnSpPr>
        <xdr:cNvPr id="186" name="直線コネクタ 185"/>
        <xdr:cNvCxnSpPr/>
      </xdr:nvCxnSpPr>
      <xdr:spPr>
        <a:xfrm>
          <a:off x="3987800" y="95910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71137</xdr:rowOff>
    </xdr:from>
    <xdr:ext cx="762000" cy="259045"/>
    <xdr:sp macro="" textlink="">
      <xdr:nvSpPr>
        <xdr:cNvPr id="187" name="扶助費平均値テキスト"/>
        <xdr:cNvSpPr txBox="1"/>
      </xdr:nvSpPr>
      <xdr:spPr>
        <a:xfrm>
          <a:off x="4914900" y="1001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99060</xdr:rowOff>
    </xdr:from>
    <xdr:to>
      <xdr:col>24</xdr:col>
      <xdr:colOff>76200</xdr:colOff>
      <xdr:row>59</xdr:row>
      <xdr:rowOff>29210</xdr:rowOff>
    </xdr:to>
    <xdr:sp macro="" textlink="">
      <xdr:nvSpPr>
        <xdr:cNvPr id="188" name="フローチャート: 判断 187"/>
        <xdr:cNvSpPr/>
      </xdr:nvSpPr>
      <xdr:spPr>
        <a:xfrm>
          <a:off x="4775200" y="1004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161290</xdr:rowOff>
    </xdr:to>
    <xdr:cxnSp macro="">
      <xdr:nvCxnSpPr>
        <xdr:cNvPr id="189" name="直線コネクタ 188"/>
        <xdr:cNvCxnSpPr/>
      </xdr:nvCxnSpPr>
      <xdr:spPr>
        <a:xfrm>
          <a:off x="3098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58420</xdr:rowOff>
    </xdr:from>
    <xdr:to>
      <xdr:col>15</xdr:col>
      <xdr:colOff>98425</xdr:colOff>
      <xdr:row>55</xdr:row>
      <xdr:rowOff>46990</xdr:rowOff>
    </xdr:to>
    <xdr:cxnSp macro="">
      <xdr:nvCxnSpPr>
        <xdr:cNvPr id="192" name="直線コネクタ 191"/>
        <xdr:cNvCxnSpPr/>
      </xdr:nvCxnSpPr>
      <xdr:spPr>
        <a:xfrm>
          <a:off x="2209800" y="93167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41910</xdr:rowOff>
    </xdr:from>
    <xdr:to>
      <xdr:col>15</xdr:col>
      <xdr:colOff>149225</xdr:colOff>
      <xdr:row>57</xdr:row>
      <xdr:rowOff>143510</xdr:rowOff>
    </xdr:to>
    <xdr:sp macro="" textlink="">
      <xdr:nvSpPr>
        <xdr:cNvPr id="193" name="フローチャート: 判断 192"/>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128287</xdr:rowOff>
    </xdr:from>
    <xdr:ext cx="762000" cy="259045"/>
    <xdr:sp macro="" textlink="">
      <xdr:nvSpPr>
        <xdr:cNvPr id="194" name="テキスト ボックス 193"/>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54</xdr:row>
      <xdr:rowOff>58420</xdr:rowOff>
    </xdr:to>
    <xdr:cxnSp macro="">
      <xdr:nvCxnSpPr>
        <xdr:cNvPr id="195" name="直線コネクタ 194"/>
        <xdr:cNvCxnSpPr/>
      </xdr:nvCxnSpPr>
      <xdr:spPr>
        <a:xfrm>
          <a:off x="1320800" y="90424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6" name="フローチャート: 判断 195"/>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7" name="テキスト ボックス 196"/>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198" name="フローチャート: 判断 197"/>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199" name="テキスト ボックス 198"/>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205" name="楕円 204"/>
        <xdr:cNvSpPr/>
      </xdr:nvSpPr>
      <xdr:spPr>
        <a:xfrm>
          <a:off x="4775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12717</xdr:rowOff>
    </xdr:from>
    <xdr:ext cx="762000" cy="259045"/>
    <xdr:sp macro="" textlink="">
      <xdr:nvSpPr>
        <xdr:cNvPr id="206" name="扶助費該当値テキスト"/>
        <xdr:cNvSpPr txBox="1"/>
      </xdr:nvSpPr>
      <xdr:spPr>
        <a:xfrm>
          <a:off x="4914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7" name="楕円 206"/>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50817</xdr:rowOff>
    </xdr:from>
    <xdr:ext cx="736600" cy="259045"/>
    <xdr:sp macro="" textlink="">
      <xdr:nvSpPr>
        <xdr:cNvPr id="208" name="テキスト ボックス 207"/>
        <xdr:cNvSpPr txBox="1"/>
      </xdr:nvSpPr>
      <xdr:spPr>
        <a:xfrm>
          <a:off x="3606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09" name="楕円 208"/>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10" name="テキスト ボックス 209"/>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xdr:rowOff>
    </xdr:from>
    <xdr:to>
      <xdr:col>11</xdr:col>
      <xdr:colOff>60325</xdr:colOff>
      <xdr:row>54</xdr:row>
      <xdr:rowOff>109220</xdr:rowOff>
    </xdr:to>
    <xdr:sp macro="" textlink="">
      <xdr:nvSpPr>
        <xdr:cNvPr id="211" name="楕円 210"/>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119397</xdr:rowOff>
    </xdr:from>
    <xdr:ext cx="762000" cy="259045"/>
    <xdr:sp macro="" textlink="">
      <xdr:nvSpPr>
        <xdr:cNvPr id="212" name="テキスト ボックス 211"/>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76200</xdr:rowOff>
    </xdr:from>
    <xdr:to>
      <xdr:col>6</xdr:col>
      <xdr:colOff>171450</xdr:colOff>
      <xdr:row>53</xdr:row>
      <xdr:rowOff>6350</xdr:rowOff>
    </xdr:to>
    <xdr:sp macro="" textlink="">
      <xdr:nvSpPr>
        <xdr:cNvPr id="213" name="楕円 212"/>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16527</xdr:rowOff>
    </xdr:from>
    <xdr:ext cx="762000" cy="259045"/>
    <xdr:sp macro="" textlink="">
      <xdr:nvSpPr>
        <xdr:cNvPr id="214" name="テキスト ボックス 213"/>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ポイント増加しており，全国平均及び東京都平均と比較して下回っているものの，類似団体平均を上回る結果となっている。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増要因として，後期高齢者医療特別会計繰出金，介護保険事業特別会計繰出金の増などが挙げられる。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引き続き，各特別会計の執行状況を的確に把握し，繰出金の適正化を図るため，財源補填的繰出金の縮減に取り組んでいく。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2" name="直線コネクタ 241"/>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3"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4" name="直線コネクタ 243"/>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31750</xdr:rowOff>
    </xdr:to>
    <xdr:cxnSp macro="">
      <xdr:nvCxnSpPr>
        <xdr:cNvPr id="247" name="直線コネクタ 246"/>
        <xdr:cNvCxnSpPr/>
      </xdr:nvCxnSpPr>
      <xdr:spPr>
        <a:xfrm>
          <a:off x="15671800" y="98425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107950</xdr:rowOff>
    </xdr:to>
    <xdr:cxnSp macro="">
      <xdr:nvCxnSpPr>
        <xdr:cNvPr id="250" name="直線コネクタ 249"/>
        <xdr:cNvCxnSpPr/>
      </xdr:nvCxnSpPr>
      <xdr:spPr>
        <a:xfrm flipV="1">
          <a:off x="14782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52" name="テキスト ボックス 251"/>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69850</xdr:rowOff>
    </xdr:from>
    <xdr:to>
      <xdr:col>73</xdr:col>
      <xdr:colOff>180975</xdr:colOff>
      <xdr:row>57</xdr:row>
      <xdr:rowOff>107950</xdr:rowOff>
    </xdr:to>
    <xdr:cxnSp macro="">
      <xdr:nvCxnSpPr>
        <xdr:cNvPr id="253" name="直線コネクタ 252"/>
        <xdr:cNvCxnSpPr/>
      </xdr:nvCxnSpPr>
      <xdr:spPr>
        <a:xfrm>
          <a:off x="13893800" y="96710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152400</xdr:rowOff>
    </xdr:from>
    <xdr:to>
      <xdr:col>74</xdr:col>
      <xdr:colOff>31750</xdr:colOff>
      <xdr:row>58</xdr:row>
      <xdr:rowOff>82550</xdr:rowOff>
    </xdr:to>
    <xdr:sp macro="" textlink="">
      <xdr:nvSpPr>
        <xdr:cNvPr id="254" name="フローチャート: 判断 253"/>
        <xdr:cNvSpPr/>
      </xdr:nvSpPr>
      <xdr:spPr>
        <a:xfrm>
          <a:off x="14732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55" name="テキスト ボックス 254"/>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69850</xdr:rowOff>
    </xdr:to>
    <xdr:cxnSp macro="">
      <xdr:nvCxnSpPr>
        <xdr:cNvPr id="256" name="直線コネクタ 255"/>
        <xdr:cNvCxnSpPr/>
      </xdr:nvCxnSpPr>
      <xdr:spPr>
        <a:xfrm>
          <a:off x="13004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95250</xdr:rowOff>
    </xdr:from>
    <xdr:to>
      <xdr:col>69</xdr:col>
      <xdr:colOff>142875</xdr:colOff>
      <xdr:row>59</xdr:row>
      <xdr:rowOff>25400</xdr:rowOff>
    </xdr:to>
    <xdr:sp macro="" textlink="">
      <xdr:nvSpPr>
        <xdr:cNvPr id="257" name="フローチャート: 判断 256"/>
        <xdr:cNvSpPr/>
      </xdr:nvSpPr>
      <xdr:spPr>
        <a:xfrm>
          <a:off x="13843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10177</xdr:rowOff>
    </xdr:from>
    <xdr:ext cx="762000" cy="259045"/>
    <xdr:sp macro="" textlink="">
      <xdr:nvSpPr>
        <xdr:cNvPr id="258" name="テキスト ボックス 257"/>
        <xdr:cNvSpPr txBox="1"/>
      </xdr:nvSpPr>
      <xdr:spPr>
        <a:xfrm>
          <a:off x="13512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59" name="フローチャート: 判断 258"/>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0" name="テキスト ボックス 259"/>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152400</xdr:rowOff>
    </xdr:from>
    <xdr:to>
      <xdr:col>82</xdr:col>
      <xdr:colOff>158750</xdr:colOff>
      <xdr:row>58</xdr:row>
      <xdr:rowOff>82550</xdr:rowOff>
    </xdr:to>
    <xdr:sp macro="" textlink="">
      <xdr:nvSpPr>
        <xdr:cNvPr id="266" name="楕円 265"/>
        <xdr:cNvSpPr/>
      </xdr:nvSpPr>
      <xdr:spPr>
        <a:xfrm>
          <a:off x="16459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124477</xdr:rowOff>
    </xdr:from>
    <xdr:ext cx="762000" cy="259045"/>
    <xdr:sp macro="" textlink="">
      <xdr:nvSpPr>
        <xdr:cNvPr id="267" name="その他該当値テキスト"/>
        <xdr:cNvSpPr txBox="1"/>
      </xdr:nvSpPr>
      <xdr:spPr>
        <a:xfrm>
          <a:off x="16598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8" name="楕円 26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9" name="テキスト ボックス 268"/>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0" name="楕円 269"/>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1" name="テキスト ボックス 27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72" name="楕円 271"/>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130827</xdr:rowOff>
    </xdr:from>
    <xdr:ext cx="762000" cy="259045"/>
    <xdr:sp macro="" textlink="">
      <xdr:nvSpPr>
        <xdr:cNvPr id="273" name="テキスト ボックス 272"/>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4" name="楕円 273"/>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5" name="テキスト ボックス 274"/>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ポイント増加しており，全国平均，類似団体平均及び東京都平均と比較して上回っている。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増要因として，民間保育所運営費等市単独助成費の増などが挙げられる。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引き続き，補助・交付金などの適正化を推進し，補助費等総体の縮減に努めていく。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40</xdr:row>
      <xdr:rowOff>88900</xdr:rowOff>
    </xdr:to>
    <xdr:cxnSp macro="">
      <xdr:nvCxnSpPr>
        <xdr:cNvPr id="303" name="直線コネクタ 302"/>
        <xdr:cNvCxnSpPr/>
      </xdr:nvCxnSpPr>
      <xdr:spPr>
        <a:xfrm flipV="1">
          <a:off x="16510000" y="5613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304"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305" name="直線コネクタ 304"/>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06"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07" name="直線コネクタ 306"/>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158750</xdr:rowOff>
    </xdr:from>
    <xdr:to>
      <xdr:col>82</xdr:col>
      <xdr:colOff>107950</xdr:colOff>
      <xdr:row>40</xdr:row>
      <xdr:rowOff>88900</xdr:rowOff>
    </xdr:to>
    <xdr:cxnSp macro="">
      <xdr:nvCxnSpPr>
        <xdr:cNvPr id="308" name="直線コネクタ 307"/>
        <xdr:cNvCxnSpPr/>
      </xdr:nvCxnSpPr>
      <xdr:spPr>
        <a:xfrm>
          <a:off x="15671800" y="6845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99077</xdr:rowOff>
    </xdr:from>
    <xdr:ext cx="762000" cy="259045"/>
    <xdr:sp macro="" textlink="">
      <xdr:nvSpPr>
        <xdr:cNvPr id="309" name="補助費等平均値テキスト"/>
        <xdr:cNvSpPr txBox="1"/>
      </xdr:nvSpPr>
      <xdr:spPr>
        <a:xfrm>
          <a:off x="16598900" y="6271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82550</xdr:rowOff>
    </xdr:from>
    <xdr:to>
      <xdr:col>82</xdr:col>
      <xdr:colOff>158750</xdr:colOff>
      <xdr:row>38</xdr:row>
      <xdr:rowOff>12700</xdr:rowOff>
    </xdr:to>
    <xdr:sp macro="" textlink="">
      <xdr:nvSpPr>
        <xdr:cNvPr id="310" name="フローチャート: 判断 309"/>
        <xdr:cNvSpPr/>
      </xdr:nvSpPr>
      <xdr:spPr>
        <a:xfrm>
          <a:off x="164592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158750</xdr:rowOff>
    </xdr:from>
    <xdr:to>
      <xdr:col>78</xdr:col>
      <xdr:colOff>69850</xdr:colOff>
      <xdr:row>40</xdr:row>
      <xdr:rowOff>12700</xdr:rowOff>
    </xdr:to>
    <xdr:cxnSp macro="">
      <xdr:nvCxnSpPr>
        <xdr:cNvPr id="311" name="直線コネクタ 310"/>
        <xdr:cNvCxnSpPr/>
      </xdr:nvCxnSpPr>
      <xdr:spPr>
        <a:xfrm flipV="1">
          <a:off x="14782800" y="684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69850</xdr:rowOff>
    </xdr:from>
    <xdr:to>
      <xdr:col>78</xdr:col>
      <xdr:colOff>120650</xdr:colOff>
      <xdr:row>38</xdr:row>
      <xdr:rowOff>0</xdr:rowOff>
    </xdr:to>
    <xdr:sp macro="" textlink="">
      <xdr:nvSpPr>
        <xdr:cNvPr id="312" name="フローチャート: 判断 311"/>
        <xdr:cNvSpPr/>
      </xdr:nvSpPr>
      <xdr:spPr>
        <a:xfrm>
          <a:off x="15621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10177</xdr:rowOff>
    </xdr:from>
    <xdr:ext cx="736600" cy="259045"/>
    <xdr:sp macro="" textlink="">
      <xdr:nvSpPr>
        <xdr:cNvPr id="313" name="テキスト ボックス 312"/>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6350</xdr:rowOff>
    </xdr:from>
    <xdr:to>
      <xdr:col>73</xdr:col>
      <xdr:colOff>180975</xdr:colOff>
      <xdr:row>40</xdr:row>
      <xdr:rowOff>12700</xdr:rowOff>
    </xdr:to>
    <xdr:cxnSp macro="">
      <xdr:nvCxnSpPr>
        <xdr:cNvPr id="314" name="直線コネクタ 313"/>
        <xdr:cNvCxnSpPr/>
      </xdr:nvCxnSpPr>
      <xdr:spPr>
        <a:xfrm>
          <a:off x="13893800" y="6692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31750</xdr:rowOff>
    </xdr:from>
    <xdr:to>
      <xdr:col>74</xdr:col>
      <xdr:colOff>31750</xdr:colOff>
      <xdr:row>37</xdr:row>
      <xdr:rowOff>133350</xdr:rowOff>
    </xdr:to>
    <xdr:sp macro="" textlink="">
      <xdr:nvSpPr>
        <xdr:cNvPr id="315" name="フローチャート: 判断 314"/>
        <xdr:cNvSpPr/>
      </xdr:nvSpPr>
      <xdr:spPr>
        <a:xfrm>
          <a:off x="14732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16" name="テキスト ボックス 315"/>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6350</xdr:rowOff>
    </xdr:from>
    <xdr:to>
      <xdr:col>69</xdr:col>
      <xdr:colOff>92075</xdr:colOff>
      <xdr:row>39</xdr:row>
      <xdr:rowOff>19050</xdr:rowOff>
    </xdr:to>
    <xdr:cxnSp macro="">
      <xdr:nvCxnSpPr>
        <xdr:cNvPr id="317" name="直線コネクタ 316"/>
        <xdr:cNvCxnSpPr/>
      </xdr:nvCxnSpPr>
      <xdr:spPr>
        <a:xfrm flipV="1">
          <a:off x="130048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31750</xdr:rowOff>
    </xdr:from>
    <xdr:to>
      <xdr:col>69</xdr:col>
      <xdr:colOff>142875</xdr:colOff>
      <xdr:row>35</xdr:row>
      <xdr:rowOff>133350</xdr:rowOff>
    </xdr:to>
    <xdr:sp macro="" textlink="">
      <xdr:nvSpPr>
        <xdr:cNvPr id="318" name="フローチャート: 判断 317"/>
        <xdr:cNvSpPr/>
      </xdr:nvSpPr>
      <xdr:spPr>
        <a:xfrm>
          <a:off x="13843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143527</xdr:rowOff>
    </xdr:from>
    <xdr:ext cx="762000" cy="259045"/>
    <xdr:sp macro="" textlink="">
      <xdr:nvSpPr>
        <xdr:cNvPr id="319" name="テキスト ボックス 318"/>
        <xdr:cNvSpPr txBox="1"/>
      </xdr:nvSpPr>
      <xdr:spPr>
        <a:xfrm>
          <a:off x="13512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0" name="フローチャート: 判断 319"/>
        <xdr:cNvSpPr/>
      </xdr:nvSpPr>
      <xdr:spPr>
        <a:xfrm>
          <a:off x="12954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21" name="テキスト ボックス 320"/>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38100</xdr:rowOff>
    </xdr:from>
    <xdr:to>
      <xdr:col>82</xdr:col>
      <xdr:colOff>158750</xdr:colOff>
      <xdr:row>40</xdr:row>
      <xdr:rowOff>139700</xdr:rowOff>
    </xdr:to>
    <xdr:sp macro="" textlink="">
      <xdr:nvSpPr>
        <xdr:cNvPr id="327" name="楕円 326"/>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118127</xdr:rowOff>
    </xdr:from>
    <xdr:ext cx="762000" cy="259045"/>
    <xdr:sp macro="" textlink="">
      <xdr:nvSpPr>
        <xdr:cNvPr id="328" name="補助費等該当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107950</xdr:rowOff>
    </xdr:from>
    <xdr:to>
      <xdr:col>78</xdr:col>
      <xdr:colOff>120650</xdr:colOff>
      <xdr:row>40</xdr:row>
      <xdr:rowOff>38100</xdr:rowOff>
    </xdr:to>
    <xdr:sp macro="" textlink="">
      <xdr:nvSpPr>
        <xdr:cNvPr id="329" name="楕円 328"/>
        <xdr:cNvSpPr/>
      </xdr:nvSpPr>
      <xdr:spPr>
        <a:xfrm>
          <a:off x="15621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22877</xdr:rowOff>
    </xdr:from>
    <xdr:ext cx="736600" cy="259045"/>
    <xdr:sp macro="" textlink="">
      <xdr:nvSpPr>
        <xdr:cNvPr id="330" name="テキスト ボックス 329"/>
        <xdr:cNvSpPr txBox="1"/>
      </xdr:nvSpPr>
      <xdr:spPr>
        <a:xfrm>
          <a:off x="15290800" y="688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31" name="楕円 330"/>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32" name="テキスト ボックス 331"/>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127000</xdr:rowOff>
    </xdr:from>
    <xdr:to>
      <xdr:col>69</xdr:col>
      <xdr:colOff>142875</xdr:colOff>
      <xdr:row>39</xdr:row>
      <xdr:rowOff>57150</xdr:rowOff>
    </xdr:to>
    <xdr:sp macro="" textlink="">
      <xdr:nvSpPr>
        <xdr:cNvPr id="333" name="楕円 332"/>
        <xdr:cNvSpPr/>
      </xdr:nvSpPr>
      <xdr:spPr>
        <a:xfrm>
          <a:off x="13843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41927</xdr:rowOff>
    </xdr:from>
    <xdr:ext cx="762000" cy="259045"/>
    <xdr:sp macro="" textlink="">
      <xdr:nvSpPr>
        <xdr:cNvPr id="334" name="テキスト ボックス 333"/>
        <xdr:cNvSpPr txBox="1"/>
      </xdr:nvSpPr>
      <xdr:spPr>
        <a:xfrm>
          <a:off x="13512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139700</xdr:rowOff>
    </xdr:from>
    <xdr:to>
      <xdr:col>65</xdr:col>
      <xdr:colOff>53975</xdr:colOff>
      <xdr:row>39</xdr:row>
      <xdr:rowOff>69850</xdr:rowOff>
    </xdr:to>
    <xdr:sp macro="" textlink="">
      <xdr:nvSpPr>
        <xdr:cNvPr id="335" name="楕円 334"/>
        <xdr:cNvSpPr/>
      </xdr:nvSpPr>
      <xdr:spPr>
        <a:xfrm>
          <a:off x="12954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54627</xdr:rowOff>
    </xdr:from>
    <xdr:ext cx="762000" cy="259045"/>
    <xdr:sp macro="" textlink="">
      <xdr:nvSpPr>
        <xdr:cNvPr id="336" name="テキスト ボックス 335"/>
        <xdr:cNvSpPr txBox="1"/>
      </xdr:nvSpPr>
      <xdr:spPr>
        <a:xfrm>
          <a:off x="12623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ポイント増加しているものの，全国平均，類似団体平均及び東京都平均と比較して下回っている。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増要因としては，土木債元金償還分の増などが挙げられる</a:t>
          </a:r>
          <a:r>
            <a:rPr kumimoji="1" lang="ja-JP" altLang="en-US" sz="1300">
              <a:solidFill>
                <a:srgbClr val="0070C0"/>
              </a:solidFill>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113393</xdr:rowOff>
    </xdr:from>
    <xdr:to>
      <xdr:col>24</xdr:col>
      <xdr:colOff>25400</xdr:colOff>
      <xdr:row>80</xdr:row>
      <xdr:rowOff>165100</xdr:rowOff>
    </xdr:to>
    <xdr:cxnSp macro="">
      <xdr:nvCxnSpPr>
        <xdr:cNvPr id="366" name="直線コネクタ 365"/>
        <xdr:cNvCxnSpPr/>
      </xdr:nvCxnSpPr>
      <xdr:spPr>
        <a:xfrm flipV="1">
          <a:off x="4826000" y="12629243"/>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7"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68" name="直線コネクタ 367"/>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28320</xdr:rowOff>
    </xdr:from>
    <xdr:ext cx="762000" cy="259045"/>
    <xdr:sp macro="" textlink="">
      <xdr:nvSpPr>
        <xdr:cNvPr id="369" name="公債費最大値テキスト"/>
        <xdr:cNvSpPr txBox="1"/>
      </xdr:nvSpPr>
      <xdr:spPr>
        <a:xfrm>
          <a:off x="4914900" y="1237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113393</xdr:rowOff>
    </xdr:from>
    <xdr:to>
      <xdr:col>24</xdr:col>
      <xdr:colOff>114300</xdr:colOff>
      <xdr:row>73</xdr:row>
      <xdr:rowOff>113393</xdr:rowOff>
    </xdr:to>
    <xdr:cxnSp macro="">
      <xdr:nvCxnSpPr>
        <xdr:cNvPr id="370" name="直線コネクタ 369"/>
        <xdr:cNvCxnSpPr/>
      </xdr:nvCxnSpPr>
      <xdr:spPr>
        <a:xfrm>
          <a:off x="4737100" y="126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91622</xdr:rowOff>
    </xdr:from>
    <xdr:to>
      <xdr:col>24</xdr:col>
      <xdr:colOff>25400</xdr:colOff>
      <xdr:row>73</xdr:row>
      <xdr:rowOff>113393</xdr:rowOff>
    </xdr:to>
    <xdr:cxnSp macro="">
      <xdr:nvCxnSpPr>
        <xdr:cNvPr id="371" name="直線コネクタ 370"/>
        <xdr:cNvCxnSpPr/>
      </xdr:nvCxnSpPr>
      <xdr:spPr>
        <a:xfrm>
          <a:off x="3987800" y="126074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110870</xdr:rowOff>
    </xdr:from>
    <xdr:ext cx="762000" cy="259045"/>
    <xdr:sp macro="" textlink="">
      <xdr:nvSpPr>
        <xdr:cNvPr id="372" name="公債費平均値テキスト"/>
        <xdr:cNvSpPr txBox="1"/>
      </xdr:nvSpPr>
      <xdr:spPr>
        <a:xfrm>
          <a:off x="4914900" y="1331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138793</xdr:rowOff>
    </xdr:from>
    <xdr:to>
      <xdr:col>24</xdr:col>
      <xdr:colOff>76200</xdr:colOff>
      <xdr:row>78</xdr:row>
      <xdr:rowOff>68943</xdr:rowOff>
    </xdr:to>
    <xdr:sp macro="" textlink="">
      <xdr:nvSpPr>
        <xdr:cNvPr id="373" name="フローチャート: 判断 372"/>
        <xdr:cNvSpPr/>
      </xdr:nvSpPr>
      <xdr:spPr>
        <a:xfrm>
          <a:off x="47752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91622</xdr:rowOff>
    </xdr:from>
    <xdr:to>
      <xdr:col>19</xdr:col>
      <xdr:colOff>187325</xdr:colOff>
      <xdr:row>73</xdr:row>
      <xdr:rowOff>102507</xdr:rowOff>
    </xdr:to>
    <xdr:cxnSp macro="">
      <xdr:nvCxnSpPr>
        <xdr:cNvPr id="374" name="直線コネクタ 373"/>
        <xdr:cNvCxnSpPr/>
      </xdr:nvCxnSpPr>
      <xdr:spPr>
        <a:xfrm flipV="1">
          <a:off x="3098800" y="12607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138793</xdr:rowOff>
    </xdr:from>
    <xdr:to>
      <xdr:col>20</xdr:col>
      <xdr:colOff>38100</xdr:colOff>
      <xdr:row>78</xdr:row>
      <xdr:rowOff>68943</xdr:rowOff>
    </xdr:to>
    <xdr:sp macro="" textlink="">
      <xdr:nvSpPr>
        <xdr:cNvPr id="375" name="フローチャート: 判断 374"/>
        <xdr:cNvSpPr/>
      </xdr:nvSpPr>
      <xdr:spPr>
        <a:xfrm>
          <a:off x="3937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53720</xdr:rowOff>
    </xdr:from>
    <xdr:ext cx="736600" cy="259045"/>
    <xdr:sp macro="" textlink="">
      <xdr:nvSpPr>
        <xdr:cNvPr id="376" name="テキスト ボックス 375"/>
        <xdr:cNvSpPr txBox="1"/>
      </xdr:nvSpPr>
      <xdr:spPr>
        <a:xfrm>
          <a:off x="3606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58965</xdr:rowOff>
    </xdr:from>
    <xdr:to>
      <xdr:col>15</xdr:col>
      <xdr:colOff>98425</xdr:colOff>
      <xdr:row>73</xdr:row>
      <xdr:rowOff>102507</xdr:rowOff>
    </xdr:to>
    <xdr:cxnSp macro="">
      <xdr:nvCxnSpPr>
        <xdr:cNvPr id="377" name="直線コネクタ 376"/>
        <xdr:cNvCxnSpPr/>
      </xdr:nvCxnSpPr>
      <xdr:spPr>
        <a:xfrm>
          <a:off x="2209800" y="12574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138793</xdr:rowOff>
    </xdr:from>
    <xdr:to>
      <xdr:col>15</xdr:col>
      <xdr:colOff>149225</xdr:colOff>
      <xdr:row>78</xdr:row>
      <xdr:rowOff>68943</xdr:rowOff>
    </xdr:to>
    <xdr:sp macro="" textlink="">
      <xdr:nvSpPr>
        <xdr:cNvPr id="378" name="フローチャート: 判断 377"/>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53720</xdr:rowOff>
    </xdr:from>
    <xdr:ext cx="762000" cy="259045"/>
    <xdr:sp macro="" textlink="">
      <xdr:nvSpPr>
        <xdr:cNvPr id="379" name="テキスト ボックス 378"/>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58965</xdr:rowOff>
    </xdr:from>
    <xdr:to>
      <xdr:col>11</xdr:col>
      <xdr:colOff>9525</xdr:colOff>
      <xdr:row>74</xdr:row>
      <xdr:rowOff>72572</xdr:rowOff>
    </xdr:to>
    <xdr:cxnSp macro="">
      <xdr:nvCxnSpPr>
        <xdr:cNvPr id="380" name="直線コネクタ 379"/>
        <xdr:cNvCxnSpPr/>
      </xdr:nvCxnSpPr>
      <xdr:spPr>
        <a:xfrm flipV="1">
          <a:off x="1320800" y="125748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81" name="フローチャート: 判断 380"/>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116313</xdr:rowOff>
    </xdr:from>
    <xdr:ext cx="762000" cy="259045"/>
    <xdr:sp macro="" textlink="">
      <xdr:nvSpPr>
        <xdr:cNvPr id="382" name="テキスト ボックス 381"/>
        <xdr:cNvSpPr txBox="1"/>
      </xdr:nvSpPr>
      <xdr:spPr>
        <a:xfrm>
          <a:off x="1828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3" name="フローチャート: 判断 382"/>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84" name="テキスト ボックス 383"/>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62593</xdr:rowOff>
    </xdr:from>
    <xdr:to>
      <xdr:col>24</xdr:col>
      <xdr:colOff>76200</xdr:colOff>
      <xdr:row>73</xdr:row>
      <xdr:rowOff>164193</xdr:rowOff>
    </xdr:to>
    <xdr:sp macro="" textlink="">
      <xdr:nvSpPr>
        <xdr:cNvPr id="390" name="楕円 389"/>
        <xdr:cNvSpPr/>
      </xdr:nvSpPr>
      <xdr:spPr>
        <a:xfrm>
          <a:off x="4775200" y="125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142620</xdr:rowOff>
    </xdr:from>
    <xdr:ext cx="762000" cy="259045"/>
    <xdr:sp macro="" textlink="">
      <xdr:nvSpPr>
        <xdr:cNvPr id="391" name="公債費該当値テキスト"/>
        <xdr:cNvSpPr txBox="1"/>
      </xdr:nvSpPr>
      <xdr:spPr>
        <a:xfrm>
          <a:off x="4914900" y="1248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40822</xdr:rowOff>
    </xdr:from>
    <xdr:to>
      <xdr:col>20</xdr:col>
      <xdr:colOff>38100</xdr:colOff>
      <xdr:row>73</xdr:row>
      <xdr:rowOff>142422</xdr:rowOff>
    </xdr:to>
    <xdr:sp macro="" textlink="">
      <xdr:nvSpPr>
        <xdr:cNvPr id="392" name="楕円 391"/>
        <xdr:cNvSpPr/>
      </xdr:nvSpPr>
      <xdr:spPr>
        <a:xfrm>
          <a:off x="3937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152599</xdr:rowOff>
    </xdr:from>
    <xdr:ext cx="736600" cy="259045"/>
    <xdr:sp macro="" textlink="">
      <xdr:nvSpPr>
        <xdr:cNvPr id="393" name="テキスト ボックス 392"/>
        <xdr:cNvSpPr txBox="1"/>
      </xdr:nvSpPr>
      <xdr:spPr>
        <a:xfrm>
          <a:off x="3606800" y="123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51707</xdr:rowOff>
    </xdr:from>
    <xdr:to>
      <xdr:col>15</xdr:col>
      <xdr:colOff>149225</xdr:colOff>
      <xdr:row>73</xdr:row>
      <xdr:rowOff>153307</xdr:rowOff>
    </xdr:to>
    <xdr:sp macro="" textlink="">
      <xdr:nvSpPr>
        <xdr:cNvPr id="394" name="楕円 393"/>
        <xdr:cNvSpPr/>
      </xdr:nvSpPr>
      <xdr:spPr>
        <a:xfrm>
          <a:off x="3048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163484</xdr:rowOff>
    </xdr:from>
    <xdr:ext cx="762000" cy="259045"/>
    <xdr:sp macro="" textlink="">
      <xdr:nvSpPr>
        <xdr:cNvPr id="395" name="テキスト ボックス 394"/>
        <xdr:cNvSpPr txBox="1"/>
      </xdr:nvSpPr>
      <xdr:spPr>
        <a:xfrm>
          <a:off x="2717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8165</xdr:rowOff>
    </xdr:from>
    <xdr:to>
      <xdr:col>11</xdr:col>
      <xdr:colOff>60325</xdr:colOff>
      <xdr:row>73</xdr:row>
      <xdr:rowOff>109765</xdr:rowOff>
    </xdr:to>
    <xdr:sp macro="" textlink="">
      <xdr:nvSpPr>
        <xdr:cNvPr id="396" name="楕円 395"/>
        <xdr:cNvSpPr/>
      </xdr:nvSpPr>
      <xdr:spPr>
        <a:xfrm>
          <a:off x="21590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119942</xdr:rowOff>
    </xdr:from>
    <xdr:ext cx="762000" cy="259045"/>
    <xdr:sp macro="" textlink="">
      <xdr:nvSpPr>
        <xdr:cNvPr id="397" name="テキスト ボックス 396"/>
        <xdr:cNvSpPr txBox="1"/>
      </xdr:nvSpPr>
      <xdr:spPr>
        <a:xfrm>
          <a:off x="1828800" y="1229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21772</xdr:rowOff>
    </xdr:from>
    <xdr:to>
      <xdr:col>6</xdr:col>
      <xdr:colOff>171450</xdr:colOff>
      <xdr:row>74</xdr:row>
      <xdr:rowOff>123372</xdr:rowOff>
    </xdr:to>
    <xdr:sp macro="" textlink="">
      <xdr:nvSpPr>
        <xdr:cNvPr id="398" name="楕円 397"/>
        <xdr:cNvSpPr/>
      </xdr:nvSpPr>
      <xdr:spPr>
        <a:xfrm>
          <a:off x="1270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133549</xdr:rowOff>
    </xdr:from>
    <xdr:ext cx="762000" cy="259045"/>
    <xdr:sp macro="" textlink="">
      <xdr:nvSpPr>
        <xdr:cNvPr id="399" name="テキスト ボックス 398"/>
        <xdr:cNvSpPr txBox="1"/>
      </xdr:nvSpPr>
      <xdr:spPr>
        <a:xfrm>
          <a:off x="9398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全国平均，類似団体及び東京都平均と比較して上回っており，前年度と比較して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他団体と比較して，物件費と補助費等において比率が高い水準にあるため，今後も財政の弾力性・財政構造の見直しに努めていく。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8889</xdr:rowOff>
    </xdr:to>
    <xdr:cxnSp macro="">
      <xdr:nvCxnSpPr>
        <xdr:cNvPr id="427" name="直線コネクタ 426"/>
        <xdr:cNvCxnSpPr/>
      </xdr:nvCxnSpPr>
      <xdr:spPr>
        <a:xfrm flipV="1">
          <a:off x="16510000" y="12585700"/>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152416</xdr:rowOff>
    </xdr:from>
    <xdr:ext cx="762000" cy="259045"/>
    <xdr:sp macro="" textlink="">
      <xdr:nvSpPr>
        <xdr:cNvPr id="428" name="公債費以外最小値テキスト"/>
        <xdr:cNvSpPr txBox="1"/>
      </xdr:nvSpPr>
      <xdr:spPr>
        <a:xfrm>
          <a:off x="16598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8889</xdr:rowOff>
    </xdr:from>
    <xdr:to>
      <xdr:col>82</xdr:col>
      <xdr:colOff>196850</xdr:colOff>
      <xdr:row>81</xdr:row>
      <xdr:rowOff>8889</xdr:rowOff>
    </xdr:to>
    <xdr:cxnSp macro="">
      <xdr:nvCxnSpPr>
        <xdr:cNvPr id="429" name="直線コネクタ 428"/>
        <xdr:cNvCxnSpPr/>
      </xdr:nvCxnSpPr>
      <xdr:spPr>
        <a:xfrm>
          <a:off x="16421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0"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1" name="直線コネクタ 430"/>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157480</xdr:rowOff>
    </xdr:from>
    <xdr:to>
      <xdr:col>82</xdr:col>
      <xdr:colOff>107950</xdr:colOff>
      <xdr:row>81</xdr:row>
      <xdr:rowOff>8889</xdr:rowOff>
    </xdr:to>
    <xdr:cxnSp macro="">
      <xdr:nvCxnSpPr>
        <xdr:cNvPr id="432" name="直線コネクタ 431"/>
        <xdr:cNvCxnSpPr/>
      </xdr:nvCxnSpPr>
      <xdr:spPr>
        <a:xfrm>
          <a:off x="15671800" y="13530580"/>
          <a:ext cx="8382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157480</xdr:rowOff>
    </xdr:from>
    <xdr:to>
      <xdr:col>78</xdr:col>
      <xdr:colOff>69850</xdr:colOff>
      <xdr:row>78</xdr:row>
      <xdr:rowOff>157480</xdr:rowOff>
    </xdr:to>
    <xdr:cxnSp macro="">
      <xdr:nvCxnSpPr>
        <xdr:cNvPr id="435" name="直線コネクタ 434"/>
        <xdr:cNvCxnSpPr/>
      </xdr:nvCxnSpPr>
      <xdr:spPr>
        <a:xfrm>
          <a:off x="14782800" y="1353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6" name="フローチャート: 判断 435"/>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7" name="テキスト ボックス 436"/>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78</xdr:row>
      <xdr:rowOff>157480</xdr:rowOff>
    </xdr:to>
    <xdr:cxnSp macro="">
      <xdr:nvCxnSpPr>
        <xdr:cNvPr id="438" name="直線コネクタ 437"/>
        <xdr:cNvCxnSpPr/>
      </xdr:nvCxnSpPr>
      <xdr:spPr>
        <a:xfrm>
          <a:off x="13893800" y="1311148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72390</xdr:rowOff>
    </xdr:from>
    <xdr:to>
      <xdr:col>74</xdr:col>
      <xdr:colOff>31750</xdr:colOff>
      <xdr:row>76</xdr:row>
      <xdr:rowOff>2539</xdr:rowOff>
    </xdr:to>
    <xdr:sp macro="" textlink="">
      <xdr:nvSpPr>
        <xdr:cNvPr id="439" name="フローチャート: 判断 438"/>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0" name="テキスト ボックス 439"/>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81280</xdr:rowOff>
    </xdr:to>
    <xdr:cxnSp macro="">
      <xdr:nvCxnSpPr>
        <xdr:cNvPr id="441" name="直線コネクタ 440"/>
        <xdr:cNvCxnSpPr/>
      </xdr:nvCxnSpPr>
      <xdr:spPr>
        <a:xfrm>
          <a:off x="13004800" y="13111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64770</xdr:rowOff>
    </xdr:from>
    <xdr:to>
      <xdr:col>69</xdr:col>
      <xdr:colOff>142875</xdr:colOff>
      <xdr:row>75</xdr:row>
      <xdr:rowOff>166370</xdr:rowOff>
    </xdr:to>
    <xdr:sp macro="" textlink="">
      <xdr:nvSpPr>
        <xdr:cNvPr id="442" name="フローチャート: 判断 441"/>
        <xdr:cNvSpPr/>
      </xdr:nvSpPr>
      <xdr:spPr>
        <a:xfrm>
          <a:off x="13843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3" name="テキスト ボックス 442"/>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4" name="フローチャート: 判断 443"/>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5" name="テキスト ボックス 444"/>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129539</xdr:rowOff>
    </xdr:from>
    <xdr:to>
      <xdr:col>82</xdr:col>
      <xdr:colOff>158750</xdr:colOff>
      <xdr:row>81</xdr:row>
      <xdr:rowOff>59689</xdr:rowOff>
    </xdr:to>
    <xdr:sp macro="" textlink="">
      <xdr:nvSpPr>
        <xdr:cNvPr id="451" name="楕円 450"/>
        <xdr:cNvSpPr/>
      </xdr:nvSpPr>
      <xdr:spPr>
        <a:xfrm>
          <a:off x="164592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38116</xdr:rowOff>
    </xdr:from>
    <xdr:ext cx="762000" cy="259045"/>
    <xdr:sp macro="" textlink="">
      <xdr:nvSpPr>
        <xdr:cNvPr id="452" name="公債費以外該当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106680</xdr:rowOff>
    </xdr:from>
    <xdr:to>
      <xdr:col>78</xdr:col>
      <xdr:colOff>120650</xdr:colOff>
      <xdr:row>79</xdr:row>
      <xdr:rowOff>36830</xdr:rowOff>
    </xdr:to>
    <xdr:sp macro="" textlink="">
      <xdr:nvSpPr>
        <xdr:cNvPr id="453" name="楕円 452"/>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21607</xdr:rowOff>
    </xdr:from>
    <xdr:ext cx="736600" cy="259045"/>
    <xdr:sp macro="" textlink="">
      <xdr:nvSpPr>
        <xdr:cNvPr id="454" name="テキスト ボックス 453"/>
        <xdr:cNvSpPr txBox="1"/>
      </xdr:nvSpPr>
      <xdr:spPr>
        <a:xfrm>
          <a:off x="15290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106680</xdr:rowOff>
    </xdr:from>
    <xdr:to>
      <xdr:col>74</xdr:col>
      <xdr:colOff>31750</xdr:colOff>
      <xdr:row>79</xdr:row>
      <xdr:rowOff>36830</xdr:rowOff>
    </xdr:to>
    <xdr:sp macro="" textlink="">
      <xdr:nvSpPr>
        <xdr:cNvPr id="455" name="楕円 454"/>
        <xdr:cNvSpPr/>
      </xdr:nvSpPr>
      <xdr:spPr>
        <a:xfrm>
          <a:off x="14732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21607</xdr:rowOff>
    </xdr:from>
    <xdr:ext cx="762000" cy="259045"/>
    <xdr:sp macro="" textlink="">
      <xdr:nvSpPr>
        <xdr:cNvPr id="456" name="テキスト ボックス 455"/>
        <xdr:cNvSpPr txBox="1"/>
      </xdr:nvSpPr>
      <xdr:spPr>
        <a:xfrm>
          <a:off x="14401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7" name="楕円 456"/>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58" name="テキスト ボックス 45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9" name="楕円 458"/>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60" name="テキスト ボックス 45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46076</xdr:rowOff>
    </xdr:from>
    <xdr:to>
      <xdr:col>29</xdr:col>
      <xdr:colOff>127000</xdr:colOff>
      <xdr:row>19</xdr:row>
      <xdr:rowOff>27254</xdr:rowOff>
    </xdr:to>
    <xdr:cxnSp macro="">
      <xdr:nvCxnSpPr>
        <xdr:cNvPr id="45" name="直線コネクタ 44"/>
        <xdr:cNvCxnSpPr/>
      </xdr:nvCxnSpPr>
      <xdr:spPr bwMode="auto">
        <a:xfrm flipV="1">
          <a:off x="5651500" y="1979651"/>
          <a:ext cx="0" cy="1352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170781</xdr:rowOff>
    </xdr:from>
    <xdr:ext cx="762000" cy="259045"/>
    <xdr:sp macro="" textlink="">
      <xdr:nvSpPr>
        <xdr:cNvPr id="46" name="人口1人当たり決算額の推移最小値テキスト130"/>
        <xdr:cNvSpPr txBox="1"/>
      </xdr:nvSpPr>
      <xdr:spPr>
        <a:xfrm>
          <a:off x="5740400" y="330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27254</xdr:rowOff>
    </xdr:from>
    <xdr:to>
      <xdr:col>30</xdr:col>
      <xdr:colOff>25400</xdr:colOff>
      <xdr:row>19</xdr:row>
      <xdr:rowOff>27254</xdr:rowOff>
    </xdr:to>
    <xdr:cxnSp macro="">
      <xdr:nvCxnSpPr>
        <xdr:cNvPr id="47" name="直線コネクタ 46"/>
        <xdr:cNvCxnSpPr/>
      </xdr:nvCxnSpPr>
      <xdr:spPr bwMode="auto">
        <a:xfrm>
          <a:off x="5562600" y="333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132453</xdr:rowOff>
    </xdr:from>
    <xdr:ext cx="762000" cy="259045"/>
    <xdr:sp macro="" textlink="">
      <xdr:nvSpPr>
        <xdr:cNvPr id="48" name="人口1人当たり決算額の推移最大値テキスト130"/>
        <xdr:cNvSpPr txBox="1"/>
      </xdr:nvSpPr>
      <xdr:spPr>
        <a:xfrm>
          <a:off x="5740400" y="172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46076</xdr:rowOff>
    </xdr:from>
    <xdr:to>
      <xdr:col>30</xdr:col>
      <xdr:colOff>25400</xdr:colOff>
      <xdr:row>11</xdr:row>
      <xdr:rowOff>46076</xdr:rowOff>
    </xdr:to>
    <xdr:cxnSp macro="">
      <xdr:nvCxnSpPr>
        <xdr:cNvPr id="49" name="直線コネクタ 48"/>
        <xdr:cNvCxnSpPr/>
      </xdr:nvCxnSpPr>
      <xdr:spPr bwMode="auto">
        <a:xfrm>
          <a:off x="5562600" y="19796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63449</xdr:rowOff>
    </xdr:from>
    <xdr:to>
      <xdr:col>29</xdr:col>
      <xdr:colOff>127000</xdr:colOff>
      <xdr:row>18</xdr:row>
      <xdr:rowOff>104521</xdr:rowOff>
    </xdr:to>
    <xdr:cxnSp macro="">
      <xdr:nvCxnSpPr>
        <xdr:cNvPr id="50" name="直線コネクタ 49"/>
        <xdr:cNvCxnSpPr/>
      </xdr:nvCxnSpPr>
      <xdr:spPr bwMode="auto">
        <a:xfrm>
          <a:off x="5003800" y="3197174"/>
          <a:ext cx="647700" cy="41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37787</xdr:rowOff>
    </xdr:from>
    <xdr:ext cx="762000" cy="259045"/>
    <xdr:sp macro="" textlink="">
      <xdr:nvSpPr>
        <xdr:cNvPr id="51" name="人口1人当たり決算額の推移平均値テキスト130"/>
        <xdr:cNvSpPr txBox="1"/>
      </xdr:nvSpPr>
      <xdr:spPr>
        <a:xfrm>
          <a:off x="5740400" y="248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21260</xdr:rowOff>
    </xdr:from>
    <xdr:to>
      <xdr:col>29</xdr:col>
      <xdr:colOff>177800</xdr:colOff>
      <xdr:row>15</xdr:row>
      <xdr:rowOff>122860</xdr:rowOff>
    </xdr:to>
    <xdr:sp macro="" textlink="">
      <xdr:nvSpPr>
        <xdr:cNvPr id="52" name="フローチャート: 判断 51"/>
        <xdr:cNvSpPr/>
      </xdr:nvSpPr>
      <xdr:spPr bwMode="auto">
        <a:xfrm>
          <a:off x="5600700" y="2640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63449</xdr:rowOff>
    </xdr:from>
    <xdr:to>
      <xdr:col>26</xdr:col>
      <xdr:colOff>50800</xdr:colOff>
      <xdr:row>18</xdr:row>
      <xdr:rowOff>83871</xdr:rowOff>
    </xdr:to>
    <xdr:cxnSp macro="">
      <xdr:nvCxnSpPr>
        <xdr:cNvPr id="53" name="直線コネクタ 52"/>
        <xdr:cNvCxnSpPr/>
      </xdr:nvCxnSpPr>
      <xdr:spPr bwMode="auto">
        <a:xfrm flipV="1">
          <a:off x="4305300" y="3197174"/>
          <a:ext cx="698500" cy="2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47320</xdr:rowOff>
    </xdr:from>
    <xdr:to>
      <xdr:col>26</xdr:col>
      <xdr:colOff>101600</xdr:colOff>
      <xdr:row>15</xdr:row>
      <xdr:rowOff>148920</xdr:rowOff>
    </xdr:to>
    <xdr:sp macro="" textlink="">
      <xdr:nvSpPr>
        <xdr:cNvPr id="54" name="フローチャート: 判断 53"/>
        <xdr:cNvSpPr/>
      </xdr:nvSpPr>
      <xdr:spPr bwMode="auto">
        <a:xfrm>
          <a:off x="4953000" y="2666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159097</xdr:rowOff>
    </xdr:from>
    <xdr:ext cx="736600" cy="259045"/>
    <xdr:sp macro="" textlink="">
      <xdr:nvSpPr>
        <xdr:cNvPr id="55" name="テキスト ボックス 54"/>
        <xdr:cNvSpPr txBox="1"/>
      </xdr:nvSpPr>
      <xdr:spPr>
        <a:xfrm>
          <a:off x="4622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71831</xdr:rowOff>
    </xdr:from>
    <xdr:to>
      <xdr:col>22</xdr:col>
      <xdr:colOff>114300</xdr:colOff>
      <xdr:row>18</xdr:row>
      <xdr:rowOff>83871</xdr:rowOff>
    </xdr:to>
    <xdr:cxnSp macro="">
      <xdr:nvCxnSpPr>
        <xdr:cNvPr id="56" name="直線コネクタ 55"/>
        <xdr:cNvCxnSpPr/>
      </xdr:nvCxnSpPr>
      <xdr:spPr bwMode="auto">
        <a:xfrm>
          <a:off x="3606800" y="3205556"/>
          <a:ext cx="698500" cy="1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59741</xdr:rowOff>
    </xdr:from>
    <xdr:to>
      <xdr:col>22</xdr:col>
      <xdr:colOff>165100</xdr:colOff>
      <xdr:row>15</xdr:row>
      <xdr:rowOff>161341</xdr:rowOff>
    </xdr:to>
    <xdr:sp macro="" textlink="">
      <xdr:nvSpPr>
        <xdr:cNvPr id="57" name="フローチャート: 判断 56"/>
        <xdr:cNvSpPr/>
      </xdr:nvSpPr>
      <xdr:spPr bwMode="auto">
        <a:xfrm>
          <a:off x="4254500" y="2679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68</xdr:rowOff>
    </xdr:from>
    <xdr:ext cx="762000" cy="259045"/>
    <xdr:sp macro="" textlink="">
      <xdr:nvSpPr>
        <xdr:cNvPr id="58" name="テキスト ボックス 57"/>
        <xdr:cNvSpPr txBox="1"/>
      </xdr:nvSpPr>
      <xdr:spPr>
        <a:xfrm>
          <a:off x="3924300" y="244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36779</xdr:rowOff>
    </xdr:from>
    <xdr:to>
      <xdr:col>18</xdr:col>
      <xdr:colOff>177800</xdr:colOff>
      <xdr:row>18</xdr:row>
      <xdr:rowOff>71831</xdr:rowOff>
    </xdr:to>
    <xdr:cxnSp macro="">
      <xdr:nvCxnSpPr>
        <xdr:cNvPr id="59" name="直線コネクタ 58"/>
        <xdr:cNvCxnSpPr/>
      </xdr:nvCxnSpPr>
      <xdr:spPr bwMode="auto">
        <a:xfrm>
          <a:off x="2908300" y="3170504"/>
          <a:ext cx="698500" cy="3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119177</xdr:rowOff>
    </xdr:from>
    <xdr:to>
      <xdr:col>19</xdr:col>
      <xdr:colOff>38100</xdr:colOff>
      <xdr:row>16</xdr:row>
      <xdr:rowOff>49327</xdr:rowOff>
    </xdr:to>
    <xdr:sp macro="" textlink="">
      <xdr:nvSpPr>
        <xdr:cNvPr id="60" name="フローチャート: 判断 59"/>
        <xdr:cNvSpPr/>
      </xdr:nvSpPr>
      <xdr:spPr bwMode="auto">
        <a:xfrm>
          <a:off x="3556000" y="273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59504</xdr:rowOff>
    </xdr:from>
    <xdr:ext cx="762000" cy="259045"/>
    <xdr:sp macro="" textlink="">
      <xdr:nvSpPr>
        <xdr:cNvPr id="61" name="テキスト ボックス 60"/>
        <xdr:cNvSpPr txBox="1"/>
      </xdr:nvSpPr>
      <xdr:spPr>
        <a:xfrm>
          <a:off x="3225800" y="250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49682</xdr:rowOff>
    </xdr:from>
    <xdr:to>
      <xdr:col>15</xdr:col>
      <xdr:colOff>101600</xdr:colOff>
      <xdr:row>15</xdr:row>
      <xdr:rowOff>151282</xdr:rowOff>
    </xdr:to>
    <xdr:sp macro="" textlink="">
      <xdr:nvSpPr>
        <xdr:cNvPr id="62" name="フローチャート: 判断 61"/>
        <xdr:cNvSpPr/>
      </xdr:nvSpPr>
      <xdr:spPr bwMode="auto">
        <a:xfrm>
          <a:off x="2857500" y="26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161459</xdr:rowOff>
    </xdr:from>
    <xdr:ext cx="762000" cy="259045"/>
    <xdr:sp macro="" textlink="">
      <xdr:nvSpPr>
        <xdr:cNvPr id="63" name="テキスト ボックス 62"/>
        <xdr:cNvSpPr txBox="1"/>
      </xdr:nvSpPr>
      <xdr:spPr>
        <a:xfrm>
          <a:off x="2527300" y="243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53721</xdr:rowOff>
    </xdr:from>
    <xdr:to>
      <xdr:col>29</xdr:col>
      <xdr:colOff>177800</xdr:colOff>
      <xdr:row>18</xdr:row>
      <xdr:rowOff>155321</xdr:rowOff>
    </xdr:to>
    <xdr:sp macro="" textlink="">
      <xdr:nvSpPr>
        <xdr:cNvPr id="69" name="楕円 68"/>
        <xdr:cNvSpPr/>
      </xdr:nvSpPr>
      <xdr:spPr bwMode="auto">
        <a:xfrm>
          <a:off x="5600700" y="318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133748</xdr:rowOff>
    </xdr:from>
    <xdr:ext cx="762000" cy="259045"/>
    <xdr:sp macro="" textlink="">
      <xdr:nvSpPr>
        <xdr:cNvPr id="70" name="人口1人当たり決算額の推移該当値テキスト130"/>
        <xdr:cNvSpPr txBox="1"/>
      </xdr:nvSpPr>
      <xdr:spPr>
        <a:xfrm>
          <a:off x="5740400" y="309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12649</xdr:rowOff>
    </xdr:from>
    <xdr:to>
      <xdr:col>26</xdr:col>
      <xdr:colOff>101600</xdr:colOff>
      <xdr:row>18</xdr:row>
      <xdr:rowOff>114249</xdr:rowOff>
    </xdr:to>
    <xdr:sp macro="" textlink="">
      <xdr:nvSpPr>
        <xdr:cNvPr id="71" name="楕円 70"/>
        <xdr:cNvSpPr/>
      </xdr:nvSpPr>
      <xdr:spPr bwMode="auto">
        <a:xfrm>
          <a:off x="4953000" y="314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99026</xdr:rowOff>
    </xdr:from>
    <xdr:ext cx="736600" cy="259045"/>
    <xdr:sp macro="" textlink="">
      <xdr:nvSpPr>
        <xdr:cNvPr id="72" name="テキスト ボックス 71"/>
        <xdr:cNvSpPr txBox="1"/>
      </xdr:nvSpPr>
      <xdr:spPr>
        <a:xfrm>
          <a:off x="4622800" y="3232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33071</xdr:rowOff>
    </xdr:from>
    <xdr:to>
      <xdr:col>22</xdr:col>
      <xdr:colOff>165100</xdr:colOff>
      <xdr:row>18</xdr:row>
      <xdr:rowOff>134671</xdr:rowOff>
    </xdr:to>
    <xdr:sp macro="" textlink="">
      <xdr:nvSpPr>
        <xdr:cNvPr id="73" name="楕円 72"/>
        <xdr:cNvSpPr/>
      </xdr:nvSpPr>
      <xdr:spPr bwMode="auto">
        <a:xfrm>
          <a:off x="4254500" y="3166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119448</xdr:rowOff>
    </xdr:from>
    <xdr:ext cx="762000" cy="259045"/>
    <xdr:sp macro="" textlink="">
      <xdr:nvSpPr>
        <xdr:cNvPr id="74" name="テキスト ボックス 73"/>
        <xdr:cNvSpPr txBox="1"/>
      </xdr:nvSpPr>
      <xdr:spPr>
        <a:xfrm>
          <a:off x="3924300" y="325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21031</xdr:rowOff>
    </xdr:from>
    <xdr:to>
      <xdr:col>19</xdr:col>
      <xdr:colOff>38100</xdr:colOff>
      <xdr:row>18</xdr:row>
      <xdr:rowOff>122631</xdr:rowOff>
    </xdr:to>
    <xdr:sp macro="" textlink="">
      <xdr:nvSpPr>
        <xdr:cNvPr id="75" name="楕円 74"/>
        <xdr:cNvSpPr/>
      </xdr:nvSpPr>
      <xdr:spPr bwMode="auto">
        <a:xfrm>
          <a:off x="3556000" y="315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107408</xdr:rowOff>
    </xdr:from>
    <xdr:ext cx="762000" cy="259045"/>
    <xdr:sp macro="" textlink="">
      <xdr:nvSpPr>
        <xdr:cNvPr id="76" name="テキスト ボックス 75"/>
        <xdr:cNvSpPr txBox="1"/>
      </xdr:nvSpPr>
      <xdr:spPr>
        <a:xfrm>
          <a:off x="3225800" y="324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157429</xdr:rowOff>
    </xdr:from>
    <xdr:to>
      <xdr:col>15</xdr:col>
      <xdr:colOff>101600</xdr:colOff>
      <xdr:row>18</xdr:row>
      <xdr:rowOff>87579</xdr:rowOff>
    </xdr:to>
    <xdr:sp macro="" textlink="">
      <xdr:nvSpPr>
        <xdr:cNvPr id="77" name="楕円 76"/>
        <xdr:cNvSpPr/>
      </xdr:nvSpPr>
      <xdr:spPr bwMode="auto">
        <a:xfrm>
          <a:off x="2857500" y="3119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72356</xdr:rowOff>
    </xdr:from>
    <xdr:ext cx="762000" cy="259045"/>
    <xdr:sp macro="" textlink="">
      <xdr:nvSpPr>
        <xdr:cNvPr id="78" name="テキスト ボックス 77"/>
        <xdr:cNvSpPr txBox="1"/>
      </xdr:nvSpPr>
      <xdr:spPr>
        <a:xfrm>
          <a:off x="2527300" y="320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167157</xdr:rowOff>
    </xdr:from>
    <xdr:to>
      <xdr:col>29</xdr:col>
      <xdr:colOff>127000</xdr:colOff>
      <xdr:row>38</xdr:row>
      <xdr:rowOff>34036</xdr:rowOff>
    </xdr:to>
    <xdr:cxnSp macro="">
      <xdr:nvCxnSpPr>
        <xdr:cNvPr id="107" name="直線コネクタ 106"/>
        <xdr:cNvCxnSpPr/>
      </xdr:nvCxnSpPr>
      <xdr:spPr bwMode="auto">
        <a:xfrm flipV="1">
          <a:off x="5651500" y="6091707"/>
          <a:ext cx="0" cy="1409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44213</xdr:rowOff>
    </xdr:from>
    <xdr:ext cx="762000" cy="259045"/>
    <xdr:sp macro="" textlink="">
      <xdr:nvSpPr>
        <xdr:cNvPr id="108" name="人口1人当たり決算額の推移最小値テキスト445"/>
        <xdr:cNvSpPr txBox="1"/>
      </xdr:nvSpPr>
      <xdr:spPr>
        <a:xfrm>
          <a:off x="5740400" y="751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34036</xdr:rowOff>
    </xdr:from>
    <xdr:to>
      <xdr:col>30</xdr:col>
      <xdr:colOff>25400</xdr:colOff>
      <xdr:row>38</xdr:row>
      <xdr:rowOff>34036</xdr:rowOff>
    </xdr:to>
    <xdr:cxnSp macro="">
      <xdr:nvCxnSpPr>
        <xdr:cNvPr id="109" name="直線コネクタ 108"/>
        <xdr:cNvCxnSpPr/>
      </xdr:nvCxnSpPr>
      <xdr:spPr bwMode="auto">
        <a:xfrm>
          <a:off x="5562600" y="75016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82084</xdr:rowOff>
    </xdr:from>
    <xdr:ext cx="762000" cy="259045"/>
    <xdr:sp macro="" textlink="">
      <xdr:nvSpPr>
        <xdr:cNvPr id="110" name="人口1人当たり決算額の推移最大値テキスト445"/>
        <xdr:cNvSpPr txBox="1"/>
      </xdr:nvSpPr>
      <xdr:spPr>
        <a:xfrm>
          <a:off x="5740400" y="583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167157</xdr:rowOff>
    </xdr:from>
    <xdr:to>
      <xdr:col>30</xdr:col>
      <xdr:colOff>25400</xdr:colOff>
      <xdr:row>33</xdr:row>
      <xdr:rowOff>167157</xdr:rowOff>
    </xdr:to>
    <xdr:cxnSp macro="">
      <xdr:nvCxnSpPr>
        <xdr:cNvPr id="111" name="直線コネクタ 110"/>
        <xdr:cNvCxnSpPr/>
      </xdr:nvCxnSpPr>
      <xdr:spPr bwMode="auto">
        <a:xfrm>
          <a:off x="5562600" y="609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23902</xdr:rowOff>
    </xdr:from>
    <xdr:to>
      <xdr:col>29</xdr:col>
      <xdr:colOff>127000</xdr:colOff>
      <xdr:row>38</xdr:row>
      <xdr:rowOff>34036</xdr:rowOff>
    </xdr:to>
    <xdr:cxnSp macro="">
      <xdr:nvCxnSpPr>
        <xdr:cNvPr id="112" name="直線コネクタ 111"/>
        <xdr:cNvCxnSpPr/>
      </xdr:nvCxnSpPr>
      <xdr:spPr bwMode="auto">
        <a:xfrm>
          <a:off x="5003800" y="7491502"/>
          <a:ext cx="647700" cy="1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93184</xdr:rowOff>
    </xdr:from>
    <xdr:ext cx="762000" cy="259045"/>
    <xdr:sp macro="" textlink="">
      <xdr:nvSpPr>
        <xdr:cNvPr id="113" name="人口1人当たり決算額の推移平均値テキスト445"/>
        <xdr:cNvSpPr txBox="1"/>
      </xdr:nvSpPr>
      <xdr:spPr>
        <a:xfrm>
          <a:off x="5740400" y="670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248107</xdr:rowOff>
    </xdr:from>
    <xdr:to>
      <xdr:col>29</xdr:col>
      <xdr:colOff>177800</xdr:colOff>
      <xdr:row>36</xdr:row>
      <xdr:rowOff>6807</xdr:rowOff>
    </xdr:to>
    <xdr:sp macro="" textlink="">
      <xdr:nvSpPr>
        <xdr:cNvPr id="114" name="フローチャート: 判断 113"/>
        <xdr:cNvSpPr/>
      </xdr:nvSpPr>
      <xdr:spPr bwMode="auto">
        <a:xfrm>
          <a:off x="5600700" y="6858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306375</xdr:rowOff>
    </xdr:from>
    <xdr:to>
      <xdr:col>26</xdr:col>
      <xdr:colOff>50800</xdr:colOff>
      <xdr:row>38</xdr:row>
      <xdr:rowOff>23902</xdr:rowOff>
    </xdr:to>
    <xdr:cxnSp macro="">
      <xdr:nvCxnSpPr>
        <xdr:cNvPr id="115" name="直線コネクタ 114"/>
        <xdr:cNvCxnSpPr/>
      </xdr:nvCxnSpPr>
      <xdr:spPr bwMode="auto">
        <a:xfrm>
          <a:off x="4305300" y="7431075"/>
          <a:ext cx="698500" cy="60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159029</xdr:rowOff>
    </xdr:from>
    <xdr:to>
      <xdr:col>26</xdr:col>
      <xdr:colOff>101600</xdr:colOff>
      <xdr:row>35</xdr:row>
      <xdr:rowOff>260629</xdr:rowOff>
    </xdr:to>
    <xdr:sp macro="" textlink="">
      <xdr:nvSpPr>
        <xdr:cNvPr id="116" name="フローチャート: 判断 115"/>
        <xdr:cNvSpPr/>
      </xdr:nvSpPr>
      <xdr:spPr bwMode="auto">
        <a:xfrm>
          <a:off x="49530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270806</xdr:rowOff>
    </xdr:from>
    <xdr:ext cx="736600" cy="259045"/>
    <xdr:sp macro="" textlink="">
      <xdr:nvSpPr>
        <xdr:cNvPr id="117" name="テキスト ボックス 116"/>
        <xdr:cNvSpPr txBox="1"/>
      </xdr:nvSpPr>
      <xdr:spPr>
        <a:xfrm>
          <a:off x="4622800" y="6538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273609</xdr:rowOff>
    </xdr:from>
    <xdr:to>
      <xdr:col>22</xdr:col>
      <xdr:colOff>114300</xdr:colOff>
      <xdr:row>37</xdr:row>
      <xdr:rowOff>306375</xdr:rowOff>
    </xdr:to>
    <xdr:cxnSp macro="">
      <xdr:nvCxnSpPr>
        <xdr:cNvPr id="118" name="直線コネクタ 117"/>
        <xdr:cNvCxnSpPr/>
      </xdr:nvCxnSpPr>
      <xdr:spPr bwMode="auto">
        <a:xfrm>
          <a:off x="3606800" y="7398309"/>
          <a:ext cx="698500" cy="3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98984</xdr:rowOff>
    </xdr:from>
    <xdr:to>
      <xdr:col>22</xdr:col>
      <xdr:colOff>165100</xdr:colOff>
      <xdr:row>35</xdr:row>
      <xdr:rowOff>200584</xdr:rowOff>
    </xdr:to>
    <xdr:sp macro="" textlink="">
      <xdr:nvSpPr>
        <xdr:cNvPr id="119" name="フローチャート: 判断 118"/>
        <xdr:cNvSpPr/>
      </xdr:nvSpPr>
      <xdr:spPr bwMode="auto">
        <a:xfrm>
          <a:off x="42545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210761</xdr:rowOff>
    </xdr:from>
    <xdr:ext cx="762000" cy="259045"/>
    <xdr:sp macro="" textlink="">
      <xdr:nvSpPr>
        <xdr:cNvPr id="120" name="テキスト ボックス 119"/>
        <xdr:cNvSpPr txBox="1"/>
      </xdr:nvSpPr>
      <xdr:spPr>
        <a:xfrm>
          <a:off x="3924300" y="647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114274</xdr:rowOff>
    </xdr:from>
    <xdr:to>
      <xdr:col>18</xdr:col>
      <xdr:colOff>177800</xdr:colOff>
      <xdr:row>37</xdr:row>
      <xdr:rowOff>273609</xdr:rowOff>
    </xdr:to>
    <xdr:cxnSp macro="">
      <xdr:nvCxnSpPr>
        <xdr:cNvPr id="121" name="直線コネクタ 120"/>
        <xdr:cNvCxnSpPr/>
      </xdr:nvCxnSpPr>
      <xdr:spPr bwMode="auto">
        <a:xfrm>
          <a:off x="2908300" y="7238974"/>
          <a:ext cx="698500" cy="159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15240</xdr:rowOff>
    </xdr:from>
    <xdr:to>
      <xdr:col>19</xdr:col>
      <xdr:colOff>38100</xdr:colOff>
      <xdr:row>36</xdr:row>
      <xdr:rowOff>116840</xdr:rowOff>
    </xdr:to>
    <xdr:sp macro="" textlink="">
      <xdr:nvSpPr>
        <xdr:cNvPr id="122" name="フローチャート: 判断 121"/>
        <xdr:cNvSpPr/>
      </xdr:nvSpPr>
      <xdr:spPr bwMode="auto">
        <a:xfrm>
          <a:off x="35560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127017</xdr:rowOff>
    </xdr:from>
    <xdr:ext cx="762000" cy="259045"/>
    <xdr:sp macro="" textlink="">
      <xdr:nvSpPr>
        <xdr:cNvPr id="123" name="テキスト ボックス 122"/>
        <xdr:cNvSpPr txBox="1"/>
      </xdr:nvSpPr>
      <xdr:spPr>
        <a:xfrm>
          <a:off x="32258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296570</xdr:rowOff>
    </xdr:from>
    <xdr:to>
      <xdr:col>15</xdr:col>
      <xdr:colOff>101600</xdr:colOff>
      <xdr:row>36</xdr:row>
      <xdr:rowOff>55270</xdr:rowOff>
    </xdr:to>
    <xdr:sp macro="" textlink="">
      <xdr:nvSpPr>
        <xdr:cNvPr id="124" name="フローチャート: 判断 123"/>
        <xdr:cNvSpPr/>
      </xdr:nvSpPr>
      <xdr:spPr bwMode="auto">
        <a:xfrm>
          <a:off x="28575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65447</xdr:rowOff>
    </xdr:from>
    <xdr:ext cx="762000" cy="259045"/>
    <xdr:sp macro="" textlink="">
      <xdr:nvSpPr>
        <xdr:cNvPr id="125" name="テキスト ボックス 124"/>
        <xdr:cNvSpPr txBox="1"/>
      </xdr:nvSpPr>
      <xdr:spPr>
        <a:xfrm>
          <a:off x="2527300" y="66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326136</xdr:rowOff>
    </xdr:from>
    <xdr:to>
      <xdr:col>29</xdr:col>
      <xdr:colOff>177800</xdr:colOff>
      <xdr:row>38</xdr:row>
      <xdr:rowOff>84836</xdr:rowOff>
    </xdr:to>
    <xdr:sp macro="" textlink="">
      <xdr:nvSpPr>
        <xdr:cNvPr id="131" name="楕円 130"/>
        <xdr:cNvSpPr/>
      </xdr:nvSpPr>
      <xdr:spPr bwMode="auto">
        <a:xfrm>
          <a:off x="5600700" y="745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234713</xdr:rowOff>
    </xdr:from>
    <xdr:ext cx="762000" cy="259045"/>
    <xdr:sp macro="" textlink="">
      <xdr:nvSpPr>
        <xdr:cNvPr id="132" name="人口1人当たり決算額の推移該当値テキスト445"/>
        <xdr:cNvSpPr txBox="1"/>
      </xdr:nvSpPr>
      <xdr:spPr>
        <a:xfrm>
          <a:off x="5740400" y="73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316002</xdr:rowOff>
    </xdr:from>
    <xdr:to>
      <xdr:col>26</xdr:col>
      <xdr:colOff>101600</xdr:colOff>
      <xdr:row>38</xdr:row>
      <xdr:rowOff>74702</xdr:rowOff>
    </xdr:to>
    <xdr:sp macro="" textlink="">
      <xdr:nvSpPr>
        <xdr:cNvPr id="133" name="楕円 132"/>
        <xdr:cNvSpPr/>
      </xdr:nvSpPr>
      <xdr:spPr bwMode="auto">
        <a:xfrm>
          <a:off x="4953000" y="7440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59479</xdr:rowOff>
    </xdr:from>
    <xdr:ext cx="736600" cy="259045"/>
    <xdr:sp macro="" textlink="">
      <xdr:nvSpPr>
        <xdr:cNvPr id="134" name="テキスト ボックス 133"/>
        <xdr:cNvSpPr txBox="1"/>
      </xdr:nvSpPr>
      <xdr:spPr>
        <a:xfrm>
          <a:off x="4622800" y="752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255575</xdr:rowOff>
    </xdr:from>
    <xdr:to>
      <xdr:col>22</xdr:col>
      <xdr:colOff>165100</xdr:colOff>
      <xdr:row>38</xdr:row>
      <xdr:rowOff>14275</xdr:rowOff>
    </xdr:to>
    <xdr:sp macro="" textlink="">
      <xdr:nvSpPr>
        <xdr:cNvPr id="135" name="楕円 134"/>
        <xdr:cNvSpPr/>
      </xdr:nvSpPr>
      <xdr:spPr bwMode="auto">
        <a:xfrm>
          <a:off x="4254500" y="738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341952</xdr:rowOff>
    </xdr:from>
    <xdr:ext cx="762000" cy="259045"/>
    <xdr:sp macro="" textlink="">
      <xdr:nvSpPr>
        <xdr:cNvPr id="136" name="テキスト ボックス 135"/>
        <xdr:cNvSpPr txBox="1"/>
      </xdr:nvSpPr>
      <xdr:spPr>
        <a:xfrm>
          <a:off x="3924300" y="74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222809</xdr:rowOff>
    </xdr:from>
    <xdr:to>
      <xdr:col>19</xdr:col>
      <xdr:colOff>38100</xdr:colOff>
      <xdr:row>37</xdr:row>
      <xdr:rowOff>324409</xdr:rowOff>
    </xdr:to>
    <xdr:sp macro="" textlink="">
      <xdr:nvSpPr>
        <xdr:cNvPr id="137" name="楕円 136"/>
        <xdr:cNvSpPr/>
      </xdr:nvSpPr>
      <xdr:spPr bwMode="auto">
        <a:xfrm>
          <a:off x="3556000" y="7347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309186</xdr:rowOff>
    </xdr:from>
    <xdr:ext cx="762000" cy="259045"/>
    <xdr:sp macro="" textlink="">
      <xdr:nvSpPr>
        <xdr:cNvPr id="138" name="テキスト ボックス 137"/>
        <xdr:cNvSpPr txBox="1"/>
      </xdr:nvSpPr>
      <xdr:spPr>
        <a:xfrm>
          <a:off x="3225800" y="743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63474</xdr:rowOff>
    </xdr:from>
    <xdr:to>
      <xdr:col>15</xdr:col>
      <xdr:colOff>101600</xdr:colOff>
      <xdr:row>37</xdr:row>
      <xdr:rowOff>165074</xdr:rowOff>
    </xdr:to>
    <xdr:sp macro="" textlink="">
      <xdr:nvSpPr>
        <xdr:cNvPr id="139" name="楕円 138"/>
        <xdr:cNvSpPr/>
      </xdr:nvSpPr>
      <xdr:spPr bwMode="auto">
        <a:xfrm>
          <a:off x="2857500" y="7188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149851</xdr:rowOff>
    </xdr:from>
    <xdr:ext cx="762000" cy="259045"/>
    <xdr:sp macro="" textlink="">
      <xdr:nvSpPr>
        <xdr:cNvPr id="140" name="テキスト ボックス 139"/>
        <xdr:cNvSpPr txBox="1"/>
      </xdr:nvSpPr>
      <xdr:spPr>
        <a:xfrm>
          <a:off x="2527300" y="727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235,169
230,540
21.58
95,256,222
90,650,376
3,484,074
47,043,131
40,580,660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160731</xdr:rowOff>
    </xdr:from>
    <xdr:to>
      <xdr:col>24</xdr:col>
      <xdr:colOff>62865</xdr:colOff>
      <xdr:row>38</xdr:row>
      <xdr:rowOff>110896</xdr:rowOff>
    </xdr:to>
    <xdr:cxnSp macro="">
      <xdr:nvCxnSpPr>
        <xdr:cNvPr id="54" name="直線コネクタ 53"/>
        <xdr:cNvCxnSpPr/>
      </xdr:nvCxnSpPr>
      <xdr:spPr>
        <a:xfrm flipV="1">
          <a:off x="4633595" y="5304231"/>
          <a:ext cx="127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5" name="人件費最小値テキスト"/>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56" name="直線コネクタ 55"/>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107408</xdr:rowOff>
    </xdr:from>
    <xdr:ext cx="534377" cy="259045"/>
    <xdr:sp macro="" textlink="">
      <xdr:nvSpPr>
        <xdr:cNvPr id="57" name="人件費最大値テキスト"/>
        <xdr:cNvSpPr txBox="1"/>
      </xdr:nvSpPr>
      <xdr:spPr>
        <a:xfrm>
          <a:off x="4686300" y="50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160731</xdr:rowOff>
    </xdr:from>
    <xdr:to>
      <xdr:col>24</xdr:col>
      <xdr:colOff>152400</xdr:colOff>
      <xdr:row>30</xdr:row>
      <xdr:rowOff>160731</xdr:rowOff>
    </xdr:to>
    <xdr:cxnSp macro="">
      <xdr:nvCxnSpPr>
        <xdr:cNvPr id="58" name="直線コネクタ 57"/>
        <xdr:cNvCxnSpPr/>
      </xdr:nvCxnSpPr>
      <xdr:spPr>
        <a:xfrm>
          <a:off x="4546600" y="5304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93980</xdr:rowOff>
    </xdr:from>
    <xdr:to>
      <xdr:col>24</xdr:col>
      <xdr:colOff>63500</xdr:colOff>
      <xdr:row>38</xdr:row>
      <xdr:rowOff>110896</xdr:rowOff>
    </xdr:to>
    <xdr:cxnSp macro="">
      <xdr:nvCxnSpPr>
        <xdr:cNvPr id="59" name="直線コネクタ 58"/>
        <xdr:cNvCxnSpPr/>
      </xdr:nvCxnSpPr>
      <xdr:spPr>
        <a:xfrm>
          <a:off x="3797300" y="6609080"/>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58102</xdr:rowOff>
    </xdr:from>
    <xdr:ext cx="534377" cy="259045"/>
    <xdr:sp macro="" textlink="">
      <xdr:nvSpPr>
        <xdr:cNvPr id="60" name="人件費平均値テキスト"/>
        <xdr:cNvSpPr txBox="1"/>
      </xdr:nvSpPr>
      <xdr:spPr>
        <a:xfrm>
          <a:off x="4686300" y="58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35225</xdr:rowOff>
    </xdr:from>
    <xdr:to>
      <xdr:col>24</xdr:col>
      <xdr:colOff>114300</xdr:colOff>
      <xdr:row>35</xdr:row>
      <xdr:rowOff>136825</xdr:rowOff>
    </xdr:to>
    <xdr:sp macro="" textlink="">
      <xdr:nvSpPr>
        <xdr:cNvPr id="61" name="フローチャート: 判断 60"/>
        <xdr:cNvSpPr/>
      </xdr:nvSpPr>
      <xdr:spPr>
        <a:xfrm>
          <a:off x="4584700" y="60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93980</xdr:rowOff>
    </xdr:from>
    <xdr:to>
      <xdr:col>19</xdr:col>
      <xdr:colOff>177800</xdr:colOff>
      <xdr:row>39</xdr:row>
      <xdr:rowOff>56855</xdr:rowOff>
    </xdr:to>
    <xdr:cxnSp macro="">
      <xdr:nvCxnSpPr>
        <xdr:cNvPr id="62" name="直線コネクタ 61"/>
        <xdr:cNvCxnSpPr/>
      </xdr:nvCxnSpPr>
      <xdr:spPr>
        <a:xfrm flipV="1">
          <a:off x="2908300" y="6609080"/>
          <a:ext cx="889000" cy="13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19954</xdr:rowOff>
    </xdr:from>
    <xdr:to>
      <xdr:col>20</xdr:col>
      <xdr:colOff>38100</xdr:colOff>
      <xdr:row>35</xdr:row>
      <xdr:rowOff>121554</xdr:rowOff>
    </xdr:to>
    <xdr:sp macro="" textlink="">
      <xdr:nvSpPr>
        <xdr:cNvPr id="63" name="フローチャート: 判断 62"/>
        <xdr:cNvSpPr/>
      </xdr:nvSpPr>
      <xdr:spPr>
        <a:xfrm>
          <a:off x="3746500" y="602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138081</xdr:rowOff>
    </xdr:from>
    <xdr:ext cx="534377" cy="259045"/>
    <xdr:sp macro="" textlink="">
      <xdr:nvSpPr>
        <xdr:cNvPr id="64" name="テキスト ボックス 63"/>
        <xdr:cNvSpPr txBox="1"/>
      </xdr:nvSpPr>
      <xdr:spPr>
        <a:xfrm>
          <a:off x="3530111" y="579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141803</xdr:rowOff>
    </xdr:from>
    <xdr:to>
      <xdr:col>15</xdr:col>
      <xdr:colOff>50800</xdr:colOff>
      <xdr:row>39</xdr:row>
      <xdr:rowOff>56855</xdr:rowOff>
    </xdr:to>
    <xdr:cxnSp macro="">
      <xdr:nvCxnSpPr>
        <xdr:cNvPr id="65" name="直線コネクタ 64"/>
        <xdr:cNvCxnSpPr/>
      </xdr:nvCxnSpPr>
      <xdr:spPr>
        <a:xfrm>
          <a:off x="2019300" y="6656903"/>
          <a:ext cx="889000" cy="8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39248</xdr:rowOff>
    </xdr:from>
    <xdr:to>
      <xdr:col>15</xdr:col>
      <xdr:colOff>101600</xdr:colOff>
      <xdr:row>35</xdr:row>
      <xdr:rowOff>140848</xdr:rowOff>
    </xdr:to>
    <xdr:sp macro="" textlink="">
      <xdr:nvSpPr>
        <xdr:cNvPr id="66" name="フローチャート: 判断 65"/>
        <xdr:cNvSpPr/>
      </xdr:nvSpPr>
      <xdr:spPr>
        <a:xfrm>
          <a:off x="2857500" y="60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157375</xdr:rowOff>
    </xdr:from>
    <xdr:ext cx="534377" cy="259045"/>
    <xdr:sp macro="" textlink="">
      <xdr:nvSpPr>
        <xdr:cNvPr id="67" name="テキスト ボックス 66"/>
        <xdr:cNvSpPr txBox="1"/>
      </xdr:nvSpPr>
      <xdr:spPr>
        <a:xfrm>
          <a:off x="2641111" y="58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96632</xdr:rowOff>
    </xdr:from>
    <xdr:to>
      <xdr:col>10</xdr:col>
      <xdr:colOff>114300</xdr:colOff>
      <xdr:row>38</xdr:row>
      <xdr:rowOff>141803</xdr:rowOff>
    </xdr:to>
    <xdr:cxnSp macro="">
      <xdr:nvCxnSpPr>
        <xdr:cNvPr id="68" name="直線コネクタ 67"/>
        <xdr:cNvCxnSpPr/>
      </xdr:nvCxnSpPr>
      <xdr:spPr>
        <a:xfrm>
          <a:off x="1130300" y="6440282"/>
          <a:ext cx="889000" cy="21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60920</xdr:rowOff>
    </xdr:from>
    <xdr:to>
      <xdr:col>10</xdr:col>
      <xdr:colOff>165100</xdr:colOff>
      <xdr:row>34</xdr:row>
      <xdr:rowOff>162520</xdr:rowOff>
    </xdr:to>
    <xdr:sp macro="" textlink="">
      <xdr:nvSpPr>
        <xdr:cNvPr id="69" name="フローチャート: 判断 68"/>
        <xdr:cNvSpPr/>
      </xdr:nvSpPr>
      <xdr:spPr>
        <a:xfrm>
          <a:off x="1968500" y="58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7597</xdr:rowOff>
    </xdr:from>
    <xdr:ext cx="534377" cy="259045"/>
    <xdr:sp macro="" textlink="">
      <xdr:nvSpPr>
        <xdr:cNvPr id="70" name="テキスト ボックス 69"/>
        <xdr:cNvSpPr txBox="1"/>
      </xdr:nvSpPr>
      <xdr:spPr>
        <a:xfrm>
          <a:off x="1752111" y="56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133797</xdr:rowOff>
    </xdr:from>
    <xdr:to>
      <xdr:col>6</xdr:col>
      <xdr:colOff>38100</xdr:colOff>
      <xdr:row>35</xdr:row>
      <xdr:rowOff>63947</xdr:rowOff>
    </xdr:to>
    <xdr:sp macro="" textlink="">
      <xdr:nvSpPr>
        <xdr:cNvPr id="71" name="フローチャート: 判断 70"/>
        <xdr:cNvSpPr/>
      </xdr:nvSpPr>
      <xdr:spPr>
        <a:xfrm>
          <a:off x="1079500" y="596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80474</xdr:rowOff>
    </xdr:from>
    <xdr:ext cx="534377" cy="259045"/>
    <xdr:sp macro="" textlink="">
      <xdr:nvSpPr>
        <xdr:cNvPr id="72" name="テキスト ボックス 71"/>
        <xdr:cNvSpPr txBox="1"/>
      </xdr:nvSpPr>
      <xdr:spPr>
        <a:xfrm>
          <a:off x="863111" y="573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60096</xdr:rowOff>
    </xdr:from>
    <xdr:to>
      <xdr:col>24</xdr:col>
      <xdr:colOff>114300</xdr:colOff>
      <xdr:row>38</xdr:row>
      <xdr:rowOff>161696</xdr:rowOff>
    </xdr:to>
    <xdr:sp macro="" textlink="">
      <xdr:nvSpPr>
        <xdr:cNvPr id="78" name="楕円 77"/>
        <xdr:cNvSpPr/>
      </xdr:nvSpPr>
      <xdr:spPr>
        <a:xfrm>
          <a:off x="45847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146473</xdr:rowOff>
    </xdr:from>
    <xdr:ext cx="534377" cy="259045"/>
    <xdr:sp macro="" textlink="">
      <xdr:nvSpPr>
        <xdr:cNvPr id="79" name="人件費該当値テキスト"/>
        <xdr:cNvSpPr txBox="1"/>
      </xdr:nvSpPr>
      <xdr:spPr>
        <a:xfrm>
          <a:off x="4686300" y="649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43180</xdr:rowOff>
    </xdr:from>
    <xdr:to>
      <xdr:col>20</xdr:col>
      <xdr:colOff>38100</xdr:colOff>
      <xdr:row>38</xdr:row>
      <xdr:rowOff>144780</xdr:rowOff>
    </xdr:to>
    <xdr:sp macro="" textlink="">
      <xdr:nvSpPr>
        <xdr:cNvPr id="80" name="楕円 79"/>
        <xdr:cNvSpPr/>
      </xdr:nvSpPr>
      <xdr:spPr>
        <a:xfrm>
          <a:off x="3746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135907</xdr:rowOff>
    </xdr:from>
    <xdr:ext cx="534377" cy="259045"/>
    <xdr:sp macro="" textlink="">
      <xdr:nvSpPr>
        <xdr:cNvPr id="81" name="テキスト ボックス 80"/>
        <xdr:cNvSpPr txBox="1"/>
      </xdr:nvSpPr>
      <xdr:spPr>
        <a:xfrm>
          <a:off x="3530111" y="665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6055</xdr:rowOff>
    </xdr:from>
    <xdr:to>
      <xdr:col>15</xdr:col>
      <xdr:colOff>101600</xdr:colOff>
      <xdr:row>39</xdr:row>
      <xdr:rowOff>107655</xdr:rowOff>
    </xdr:to>
    <xdr:sp macro="" textlink="">
      <xdr:nvSpPr>
        <xdr:cNvPr id="82" name="楕円 81"/>
        <xdr:cNvSpPr/>
      </xdr:nvSpPr>
      <xdr:spPr>
        <a:xfrm>
          <a:off x="2857500" y="66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98782</xdr:rowOff>
    </xdr:from>
    <xdr:ext cx="534377" cy="259045"/>
    <xdr:sp macro="" textlink="">
      <xdr:nvSpPr>
        <xdr:cNvPr id="83" name="テキスト ボックス 82"/>
        <xdr:cNvSpPr txBox="1"/>
      </xdr:nvSpPr>
      <xdr:spPr>
        <a:xfrm>
          <a:off x="2641111" y="678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91003</xdr:rowOff>
    </xdr:from>
    <xdr:to>
      <xdr:col>10</xdr:col>
      <xdr:colOff>165100</xdr:colOff>
      <xdr:row>39</xdr:row>
      <xdr:rowOff>21153</xdr:rowOff>
    </xdr:to>
    <xdr:sp macro="" textlink="">
      <xdr:nvSpPr>
        <xdr:cNvPr id="84" name="楕円 83"/>
        <xdr:cNvSpPr/>
      </xdr:nvSpPr>
      <xdr:spPr>
        <a:xfrm>
          <a:off x="1968500" y="66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12280</xdr:rowOff>
    </xdr:from>
    <xdr:ext cx="534377" cy="259045"/>
    <xdr:sp macro="" textlink="">
      <xdr:nvSpPr>
        <xdr:cNvPr id="85" name="テキスト ボックス 84"/>
        <xdr:cNvSpPr txBox="1"/>
      </xdr:nvSpPr>
      <xdr:spPr>
        <a:xfrm>
          <a:off x="1752111" y="669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45832</xdr:rowOff>
    </xdr:from>
    <xdr:to>
      <xdr:col>6</xdr:col>
      <xdr:colOff>38100</xdr:colOff>
      <xdr:row>37</xdr:row>
      <xdr:rowOff>147432</xdr:rowOff>
    </xdr:to>
    <xdr:sp macro="" textlink="">
      <xdr:nvSpPr>
        <xdr:cNvPr id="86" name="楕円 85"/>
        <xdr:cNvSpPr/>
      </xdr:nvSpPr>
      <xdr:spPr>
        <a:xfrm>
          <a:off x="1079500" y="63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138559</xdr:rowOff>
    </xdr:from>
    <xdr:ext cx="534377" cy="259045"/>
    <xdr:sp macro="" textlink="">
      <xdr:nvSpPr>
        <xdr:cNvPr id="87" name="テキスト ボックス 86"/>
        <xdr:cNvSpPr txBox="1"/>
      </xdr:nvSpPr>
      <xdr:spPr>
        <a:xfrm>
          <a:off x="863111" y="648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3128</xdr:rowOff>
    </xdr:from>
    <xdr:to>
      <xdr:col>24</xdr:col>
      <xdr:colOff>62865</xdr:colOff>
      <xdr:row>58</xdr:row>
      <xdr:rowOff>54497</xdr:rowOff>
    </xdr:to>
    <xdr:cxnSp macro="">
      <xdr:nvCxnSpPr>
        <xdr:cNvPr id="114" name="直線コネクタ 113"/>
        <xdr:cNvCxnSpPr/>
      </xdr:nvCxnSpPr>
      <xdr:spPr>
        <a:xfrm flipV="1">
          <a:off x="4633595" y="8575628"/>
          <a:ext cx="1270" cy="1422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58324</xdr:rowOff>
    </xdr:from>
    <xdr:ext cx="534377" cy="259045"/>
    <xdr:sp macro="" textlink="">
      <xdr:nvSpPr>
        <xdr:cNvPr id="115" name="物件費最小値テキスト"/>
        <xdr:cNvSpPr txBox="1"/>
      </xdr:nvSpPr>
      <xdr:spPr>
        <a:xfrm>
          <a:off x="4686300" y="1000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54497</xdr:rowOff>
    </xdr:from>
    <xdr:to>
      <xdr:col>24</xdr:col>
      <xdr:colOff>152400</xdr:colOff>
      <xdr:row>58</xdr:row>
      <xdr:rowOff>54497</xdr:rowOff>
    </xdr:to>
    <xdr:cxnSp macro="">
      <xdr:nvCxnSpPr>
        <xdr:cNvPr id="116" name="直線コネクタ 115"/>
        <xdr:cNvCxnSpPr/>
      </xdr:nvCxnSpPr>
      <xdr:spPr>
        <a:xfrm>
          <a:off x="4546600" y="999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121255</xdr:rowOff>
    </xdr:from>
    <xdr:ext cx="599010" cy="259045"/>
    <xdr:sp macro="" textlink="">
      <xdr:nvSpPr>
        <xdr:cNvPr id="117" name="物件費最大値テキスト"/>
        <xdr:cNvSpPr txBox="1"/>
      </xdr:nvSpPr>
      <xdr:spPr>
        <a:xfrm>
          <a:off x="4686300" y="835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3128</xdr:rowOff>
    </xdr:from>
    <xdr:to>
      <xdr:col>24</xdr:col>
      <xdr:colOff>152400</xdr:colOff>
      <xdr:row>50</xdr:row>
      <xdr:rowOff>3128</xdr:rowOff>
    </xdr:to>
    <xdr:cxnSp macro="">
      <xdr:nvCxnSpPr>
        <xdr:cNvPr id="118" name="直線コネクタ 117"/>
        <xdr:cNvCxnSpPr/>
      </xdr:nvCxnSpPr>
      <xdr:spPr>
        <a:xfrm>
          <a:off x="4546600" y="857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106128</xdr:rowOff>
    </xdr:from>
    <xdr:to>
      <xdr:col>24</xdr:col>
      <xdr:colOff>63500</xdr:colOff>
      <xdr:row>56</xdr:row>
      <xdr:rowOff>112105</xdr:rowOff>
    </xdr:to>
    <xdr:cxnSp macro="">
      <xdr:nvCxnSpPr>
        <xdr:cNvPr id="119" name="直線コネクタ 118"/>
        <xdr:cNvCxnSpPr/>
      </xdr:nvCxnSpPr>
      <xdr:spPr>
        <a:xfrm flipV="1">
          <a:off x="3797300" y="9707328"/>
          <a:ext cx="8382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20435</xdr:rowOff>
    </xdr:from>
    <xdr:ext cx="534377" cy="259045"/>
    <xdr:sp macro="" textlink="">
      <xdr:nvSpPr>
        <xdr:cNvPr id="120" name="物件費平均値テキスト"/>
        <xdr:cNvSpPr txBox="1"/>
      </xdr:nvSpPr>
      <xdr:spPr>
        <a:xfrm>
          <a:off x="4686300" y="9450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169008</xdr:rowOff>
    </xdr:from>
    <xdr:to>
      <xdr:col>24</xdr:col>
      <xdr:colOff>114300</xdr:colOff>
      <xdr:row>56</xdr:row>
      <xdr:rowOff>99158</xdr:rowOff>
    </xdr:to>
    <xdr:sp macro="" textlink="">
      <xdr:nvSpPr>
        <xdr:cNvPr id="121" name="フローチャート: 判断 120"/>
        <xdr:cNvSpPr/>
      </xdr:nvSpPr>
      <xdr:spPr>
        <a:xfrm>
          <a:off x="4584700" y="95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107369</xdr:rowOff>
    </xdr:from>
    <xdr:to>
      <xdr:col>19</xdr:col>
      <xdr:colOff>177800</xdr:colOff>
      <xdr:row>56</xdr:row>
      <xdr:rowOff>112105</xdr:rowOff>
    </xdr:to>
    <xdr:cxnSp macro="">
      <xdr:nvCxnSpPr>
        <xdr:cNvPr id="122" name="直線コネクタ 121"/>
        <xdr:cNvCxnSpPr/>
      </xdr:nvCxnSpPr>
      <xdr:spPr>
        <a:xfrm>
          <a:off x="2908300" y="970856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90827</xdr:rowOff>
    </xdr:from>
    <xdr:to>
      <xdr:col>20</xdr:col>
      <xdr:colOff>38100</xdr:colOff>
      <xdr:row>57</xdr:row>
      <xdr:rowOff>20977</xdr:rowOff>
    </xdr:to>
    <xdr:sp macro="" textlink="">
      <xdr:nvSpPr>
        <xdr:cNvPr id="123" name="フローチャート: 判断 122"/>
        <xdr:cNvSpPr/>
      </xdr:nvSpPr>
      <xdr:spPr>
        <a:xfrm>
          <a:off x="3746500" y="969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12104</xdr:rowOff>
    </xdr:from>
    <xdr:ext cx="534377" cy="259045"/>
    <xdr:sp macro="" textlink="">
      <xdr:nvSpPr>
        <xdr:cNvPr id="124" name="テキスト ボックス 123"/>
        <xdr:cNvSpPr txBox="1"/>
      </xdr:nvSpPr>
      <xdr:spPr>
        <a:xfrm>
          <a:off x="3530111" y="978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107369</xdr:rowOff>
    </xdr:from>
    <xdr:to>
      <xdr:col>15</xdr:col>
      <xdr:colOff>50800</xdr:colOff>
      <xdr:row>56</xdr:row>
      <xdr:rowOff>144142</xdr:rowOff>
    </xdr:to>
    <xdr:cxnSp macro="">
      <xdr:nvCxnSpPr>
        <xdr:cNvPr id="125" name="直線コネクタ 124"/>
        <xdr:cNvCxnSpPr/>
      </xdr:nvCxnSpPr>
      <xdr:spPr>
        <a:xfrm flipV="1">
          <a:off x="2019300" y="9708569"/>
          <a:ext cx="889000" cy="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117606</xdr:rowOff>
    </xdr:from>
    <xdr:to>
      <xdr:col>15</xdr:col>
      <xdr:colOff>101600</xdr:colOff>
      <xdr:row>57</xdr:row>
      <xdr:rowOff>47756</xdr:rowOff>
    </xdr:to>
    <xdr:sp macro="" textlink="">
      <xdr:nvSpPr>
        <xdr:cNvPr id="126" name="フローチャート: 判断 125"/>
        <xdr:cNvSpPr/>
      </xdr:nvSpPr>
      <xdr:spPr>
        <a:xfrm>
          <a:off x="2857500" y="9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38883</xdr:rowOff>
    </xdr:from>
    <xdr:ext cx="534377" cy="259045"/>
    <xdr:sp macro="" textlink="">
      <xdr:nvSpPr>
        <xdr:cNvPr id="127" name="テキスト ボックス 126"/>
        <xdr:cNvSpPr txBox="1"/>
      </xdr:nvSpPr>
      <xdr:spPr>
        <a:xfrm>
          <a:off x="2641111" y="9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144142</xdr:rowOff>
    </xdr:from>
    <xdr:to>
      <xdr:col>10</xdr:col>
      <xdr:colOff>114300</xdr:colOff>
      <xdr:row>56</xdr:row>
      <xdr:rowOff>166936</xdr:rowOff>
    </xdr:to>
    <xdr:cxnSp macro="">
      <xdr:nvCxnSpPr>
        <xdr:cNvPr id="128" name="直線コネクタ 127"/>
        <xdr:cNvCxnSpPr/>
      </xdr:nvCxnSpPr>
      <xdr:spPr>
        <a:xfrm flipV="1">
          <a:off x="1130300" y="9745342"/>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152189</xdr:rowOff>
    </xdr:from>
    <xdr:to>
      <xdr:col>10</xdr:col>
      <xdr:colOff>165100</xdr:colOff>
      <xdr:row>59</xdr:row>
      <xdr:rowOff>82339</xdr:rowOff>
    </xdr:to>
    <xdr:sp macro="" textlink="">
      <xdr:nvSpPr>
        <xdr:cNvPr id="129" name="フローチャート: 判断 128"/>
        <xdr:cNvSpPr/>
      </xdr:nvSpPr>
      <xdr:spPr>
        <a:xfrm>
          <a:off x="1968500" y="1009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73466</xdr:rowOff>
    </xdr:from>
    <xdr:ext cx="534377" cy="259045"/>
    <xdr:sp macro="" textlink="">
      <xdr:nvSpPr>
        <xdr:cNvPr id="130" name="テキスト ボックス 129"/>
        <xdr:cNvSpPr txBox="1"/>
      </xdr:nvSpPr>
      <xdr:spPr>
        <a:xfrm>
          <a:off x="1752111" y="1018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50887</xdr:rowOff>
    </xdr:from>
    <xdr:to>
      <xdr:col>6</xdr:col>
      <xdr:colOff>38100</xdr:colOff>
      <xdr:row>58</xdr:row>
      <xdr:rowOff>152487</xdr:rowOff>
    </xdr:to>
    <xdr:sp macro="" textlink="">
      <xdr:nvSpPr>
        <xdr:cNvPr id="131" name="フローチャート: 判断 130"/>
        <xdr:cNvSpPr/>
      </xdr:nvSpPr>
      <xdr:spPr>
        <a:xfrm>
          <a:off x="1079500" y="999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143614</xdr:rowOff>
    </xdr:from>
    <xdr:ext cx="534377" cy="259045"/>
    <xdr:sp macro="" textlink="">
      <xdr:nvSpPr>
        <xdr:cNvPr id="132" name="テキスト ボックス 131"/>
        <xdr:cNvSpPr txBox="1"/>
      </xdr:nvSpPr>
      <xdr:spPr>
        <a:xfrm>
          <a:off x="863111" y="100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55328</xdr:rowOff>
    </xdr:from>
    <xdr:to>
      <xdr:col>24</xdr:col>
      <xdr:colOff>114300</xdr:colOff>
      <xdr:row>56</xdr:row>
      <xdr:rowOff>156928</xdr:rowOff>
    </xdr:to>
    <xdr:sp macro="" textlink="">
      <xdr:nvSpPr>
        <xdr:cNvPr id="138" name="楕円 137"/>
        <xdr:cNvSpPr/>
      </xdr:nvSpPr>
      <xdr:spPr>
        <a:xfrm>
          <a:off x="4584700" y="96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33755</xdr:rowOff>
    </xdr:from>
    <xdr:ext cx="534377" cy="259045"/>
    <xdr:sp macro="" textlink="">
      <xdr:nvSpPr>
        <xdr:cNvPr id="139" name="物件費該当値テキスト"/>
        <xdr:cNvSpPr txBox="1"/>
      </xdr:nvSpPr>
      <xdr:spPr>
        <a:xfrm>
          <a:off x="4686300" y="96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61305</xdr:rowOff>
    </xdr:from>
    <xdr:to>
      <xdr:col>20</xdr:col>
      <xdr:colOff>38100</xdr:colOff>
      <xdr:row>56</xdr:row>
      <xdr:rowOff>162905</xdr:rowOff>
    </xdr:to>
    <xdr:sp macro="" textlink="">
      <xdr:nvSpPr>
        <xdr:cNvPr id="140" name="楕円 139"/>
        <xdr:cNvSpPr/>
      </xdr:nvSpPr>
      <xdr:spPr>
        <a:xfrm>
          <a:off x="3746500" y="9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7982</xdr:rowOff>
    </xdr:from>
    <xdr:ext cx="534377" cy="259045"/>
    <xdr:sp macro="" textlink="">
      <xdr:nvSpPr>
        <xdr:cNvPr id="141" name="テキスト ボックス 140"/>
        <xdr:cNvSpPr txBox="1"/>
      </xdr:nvSpPr>
      <xdr:spPr>
        <a:xfrm>
          <a:off x="3530111" y="943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56569</xdr:rowOff>
    </xdr:from>
    <xdr:to>
      <xdr:col>15</xdr:col>
      <xdr:colOff>101600</xdr:colOff>
      <xdr:row>56</xdr:row>
      <xdr:rowOff>158169</xdr:rowOff>
    </xdr:to>
    <xdr:sp macro="" textlink="">
      <xdr:nvSpPr>
        <xdr:cNvPr id="142" name="楕円 141"/>
        <xdr:cNvSpPr/>
      </xdr:nvSpPr>
      <xdr:spPr>
        <a:xfrm>
          <a:off x="2857500" y="96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3246</xdr:rowOff>
    </xdr:from>
    <xdr:ext cx="534377" cy="259045"/>
    <xdr:sp macro="" textlink="">
      <xdr:nvSpPr>
        <xdr:cNvPr id="143" name="テキスト ボックス 142"/>
        <xdr:cNvSpPr txBox="1"/>
      </xdr:nvSpPr>
      <xdr:spPr>
        <a:xfrm>
          <a:off x="2641111" y="943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93342</xdr:rowOff>
    </xdr:from>
    <xdr:to>
      <xdr:col>10</xdr:col>
      <xdr:colOff>165100</xdr:colOff>
      <xdr:row>57</xdr:row>
      <xdr:rowOff>23492</xdr:rowOff>
    </xdr:to>
    <xdr:sp macro="" textlink="">
      <xdr:nvSpPr>
        <xdr:cNvPr id="144" name="楕円 143"/>
        <xdr:cNvSpPr/>
      </xdr:nvSpPr>
      <xdr:spPr>
        <a:xfrm>
          <a:off x="1968500" y="969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40019</xdr:rowOff>
    </xdr:from>
    <xdr:ext cx="534377" cy="259045"/>
    <xdr:sp macro="" textlink="">
      <xdr:nvSpPr>
        <xdr:cNvPr id="145" name="テキスト ボックス 144"/>
        <xdr:cNvSpPr txBox="1"/>
      </xdr:nvSpPr>
      <xdr:spPr>
        <a:xfrm>
          <a:off x="1752111" y="946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116136</xdr:rowOff>
    </xdr:from>
    <xdr:to>
      <xdr:col>6</xdr:col>
      <xdr:colOff>38100</xdr:colOff>
      <xdr:row>57</xdr:row>
      <xdr:rowOff>46286</xdr:rowOff>
    </xdr:to>
    <xdr:sp macro="" textlink="">
      <xdr:nvSpPr>
        <xdr:cNvPr id="146" name="楕円 145"/>
        <xdr:cNvSpPr/>
      </xdr:nvSpPr>
      <xdr:spPr>
        <a:xfrm>
          <a:off x="1079500" y="97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62813</xdr:rowOff>
    </xdr:from>
    <xdr:ext cx="534377" cy="259045"/>
    <xdr:sp macro="" textlink="">
      <xdr:nvSpPr>
        <xdr:cNvPr id="147" name="テキスト ボックス 146"/>
        <xdr:cNvSpPr txBox="1"/>
      </xdr:nvSpPr>
      <xdr:spPr>
        <a:xfrm>
          <a:off x="863111" y="94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148463</xdr:rowOff>
    </xdr:from>
    <xdr:to>
      <xdr:col>24</xdr:col>
      <xdr:colOff>62865</xdr:colOff>
      <xdr:row>79</xdr:row>
      <xdr:rowOff>122174</xdr:rowOff>
    </xdr:to>
    <xdr:cxnSp macro="">
      <xdr:nvCxnSpPr>
        <xdr:cNvPr id="172" name="直線コネクタ 171"/>
        <xdr:cNvCxnSpPr/>
      </xdr:nvCxnSpPr>
      <xdr:spPr>
        <a:xfrm flipV="1">
          <a:off x="4633595" y="12149963"/>
          <a:ext cx="1270" cy="151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126001</xdr:rowOff>
    </xdr:from>
    <xdr:ext cx="469744" cy="259045"/>
    <xdr:sp macro="" textlink="">
      <xdr:nvSpPr>
        <xdr:cNvPr id="173" name="維持補修費最小値テキスト"/>
        <xdr:cNvSpPr txBox="1"/>
      </xdr:nvSpPr>
      <xdr:spPr>
        <a:xfrm>
          <a:off x="4686300" y="136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122174</xdr:rowOff>
    </xdr:from>
    <xdr:to>
      <xdr:col>24</xdr:col>
      <xdr:colOff>152400</xdr:colOff>
      <xdr:row>79</xdr:row>
      <xdr:rowOff>122174</xdr:rowOff>
    </xdr:to>
    <xdr:cxnSp macro="">
      <xdr:nvCxnSpPr>
        <xdr:cNvPr id="174" name="直線コネクタ 173"/>
        <xdr:cNvCxnSpPr/>
      </xdr:nvCxnSpPr>
      <xdr:spPr>
        <a:xfrm>
          <a:off x="4546600" y="13666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95140</xdr:rowOff>
    </xdr:from>
    <xdr:ext cx="469744" cy="259045"/>
    <xdr:sp macro="" textlink="">
      <xdr:nvSpPr>
        <xdr:cNvPr id="175" name="維持補修費最大値テキスト"/>
        <xdr:cNvSpPr txBox="1"/>
      </xdr:nvSpPr>
      <xdr:spPr>
        <a:xfrm>
          <a:off x="4686300" y="1192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148463</xdr:rowOff>
    </xdr:from>
    <xdr:to>
      <xdr:col>24</xdr:col>
      <xdr:colOff>152400</xdr:colOff>
      <xdr:row>70</xdr:row>
      <xdr:rowOff>148463</xdr:rowOff>
    </xdr:to>
    <xdr:cxnSp macro="">
      <xdr:nvCxnSpPr>
        <xdr:cNvPr id="176" name="直線コネクタ 175"/>
        <xdr:cNvCxnSpPr/>
      </xdr:nvCxnSpPr>
      <xdr:spPr>
        <a:xfrm>
          <a:off x="4546600" y="1214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129984</xdr:rowOff>
    </xdr:from>
    <xdr:to>
      <xdr:col>24</xdr:col>
      <xdr:colOff>63500</xdr:colOff>
      <xdr:row>77</xdr:row>
      <xdr:rowOff>130747</xdr:rowOff>
    </xdr:to>
    <xdr:cxnSp macro="">
      <xdr:nvCxnSpPr>
        <xdr:cNvPr id="177" name="直線コネクタ 176"/>
        <xdr:cNvCxnSpPr/>
      </xdr:nvCxnSpPr>
      <xdr:spPr>
        <a:xfrm flipV="1">
          <a:off x="3797300" y="13331634"/>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169498</xdr:rowOff>
    </xdr:from>
    <xdr:ext cx="469744" cy="259045"/>
    <xdr:sp macro="" textlink="">
      <xdr:nvSpPr>
        <xdr:cNvPr id="178" name="維持補修費平均値テキスト"/>
        <xdr:cNvSpPr txBox="1"/>
      </xdr:nvSpPr>
      <xdr:spPr>
        <a:xfrm>
          <a:off x="4686300" y="128567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146622</xdr:rowOff>
    </xdr:from>
    <xdr:to>
      <xdr:col>24</xdr:col>
      <xdr:colOff>114300</xdr:colOff>
      <xdr:row>76</xdr:row>
      <xdr:rowOff>76772</xdr:rowOff>
    </xdr:to>
    <xdr:sp macro="" textlink="">
      <xdr:nvSpPr>
        <xdr:cNvPr id="179" name="フローチャート: 判断 178"/>
        <xdr:cNvSpPr/>
      </xdr:nvSpPr>
      <xdr:spPr>
        <a:xfrm>
          <a:off x="4584700" y="1300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130747</xdr:rowOff>
    </xdr:from>
    <xdr:to>
      <xdr:col>19</xdr:col>
      <xdr:colOff>177800</xdr:colOff>
      <xdr:row>77</xdr:row>
      <xdr:rowOff>139128</xdr:rowOff>
    </xdr:to>
    <xdr:cxnSp macro="">
      <xdr:nvCxnSpPr>
        <xdr:cNvPr id="180" name="直線コネクタ 179"/>
        <xdr:cNvCxnSpPr/>
      </xdr:nvCxnSpPr>
      <xdr:spPr>
        <a:xfrm flipV="1">
          <a:off x="2908300" y="13332397"/>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81661</xdr:rowOff>
    </xdr:from>
    <xdr:to>
      <xdr:col>20</xdr:col>
      <xdr:colOff>38100</xdr:colOff>
      <xdr:row>76</xdr:row>
      <xdr:rowOff>11810</xdr:rowOff>
    </xdr:to>
    <xdr:sp macro="" textlink="">
      <xdr:nvSpPr>
        <xdr:cNvPr id="181" name="フローチャート: 判断 180"/>
        <xdr:cNvSpPr/>
      </xdr:nvSpPr>
      <xdr:spPr>
        <a:xfrm>
          <a:off x="3746500" y="129404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28338</xdr:rowOff>
    </xdr:from>
    <xdr:ext cx="469744" cy="259045"/>
    <xdr:sp macro="" textlink="">
      <xdr:nvSpPr>
        <xdr:cNvPr id="182" name="テキスト ボックス 181"/>
        <xdr:cNvSpPr txBox="1"/>
      </xdr:nvSpPr>
      <xdr:spPr>
        <a:xfrm>
          <a:off x="3562428" y="1271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139128</xdr:rowOff>
    </xdr:from>
    <xdr:to>
      <xdr:col>15</xdr:col>
      <xdr:colOff>50800</xdr:colOff>
      <xdr:row>77</xdr:row>
      <xdr:rowOff>146749</xdr:rowOff>
    </xdr:to>
    <xdr:cxnSp macro="">
      <xdr:nvCxnSpPr>
        <xdr:cNvPr id="183" name="直線コネクタ 182"/>
        <xdr:cNvCxnSpPr/>
      </xdr:nvCxnSpPr>
      <xdr:spPr>
        <a:xfrm flipV="1">
          <a:off x="2019300" y="13340778"/>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152527</xdr:rowOff>
    </xdr:from>
    <xdr:to>
      <xdr:col>15</xdr:col>
      <xdr:colOff>101600</xdr:colOff>
      <xdr:row>76</xdr:row>
      <xdr:rowOff>82677</xdr:rowOff>
    </xdr:to>
    <xdr:sp macro="" textlink="">
      <xdr:nvSpPr>
        <xdr:cNvPr id="184" name="フローチャート: 判断 183"/>
        <xdr:cNvSpPr/>
      </xdr:nvSpPr>
      <xdr:spPr>
        <a:xfrm>
          <a:off x="2857500" y="1301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99204</xdr:rowOff>
    </xdr:from>
    <xdr:ext cx="469744" cy="259045"/>
    <xdr:sp macro="" textlink="">
      <xdr:nvSpPr>
        <xdr:cNvPr id="185" name="テキスト ボックス 184"/>
        <xdr:cNvSpPr txBox="1"/>
      </xdr:nvSpPr>
      <xdr:spPr>
        <a:xfrm>
          <a:off x="2673428" y="1278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146749</xdr:rowOff>
    </xdr:from>
    <xdr:to>
      <xdr:col>10</xdr:col>
      <xdr:colOff>114300</xdr:colOff>
      <xdr:row>77</xdr:row>
      <xdr:rowOff>158559</xdr:rowOff>
    </xdr:to>
    <xdr:cxnSp macro="">
      <xdr:nvCxnSpPr>
        <xdr:cNvPr id="186" name="直線コネクタ 185"/>
        <xdr:cNvCxnSpPr/>
      </xdr:nvCxnSpPr>
      <xdr:spPr>
        <a:xfrm flipV="1">
          <a:off x="1130300" y="13348399"/>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34989</xdr:rowOff>
    </xdr:from>
    <xdr:to>
      <xdr:col>10</xdr:col>
      <xdr:colOff>165100</xdr:colOff>
      <xdr:row>77</xdr:row>
      <xdr:rowOff>136589</xdr:rowOff>
    </xdr:to>
    <xdr:sp macro="" textlink="">
      <xdr:nvSpPr>
        <xdr:cNvPr id="187" name="フローチャート: 判断 186"/>
        <xdr:cNvSpPr/>
      </xdr:nvSpPr>
      <xdr:spPr>
        <a:xfrm>
          <a:off x="1968500" y="132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153116</xdr:rowOff>
    </xdr:from>
    <xdr:ext cx="469744" cy="259045"/>
    <xdr:sp macro="" textlink="">
      <xdr:nvSpPr>
        <xdr:cNvPr id="188" name="テキスト ボックス 187"/>
        <xdr:cNvSpPr txBox="1"/>
      </xdr:nvSpPr>
      <xdr:spPr>
        <a:xfrm>
          <a:off x="1784428" y="130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57468</xdr:rowOff>
    </xdr:from>
    <xdr:to>
      <xdr:col>6</xdr:col>
      <xdr:colOff>38100</xdr:colOff>
      <xdr:row>77</xdr:row>
      <xdr:rowOff>159068</xdr:rowOff>
    </xdr:to>
    <xdr:sp macro="" textlink="">
      <xdr:nvSpPr>
        <xdr:cNvPr id="189" name="フローチャート: 判断 188"/>
        <xdr:cNvSpPr/>
      </xdr:nvSpPr>
      <xdr:spPr>
        <a:xfrm>
          <a:off x="1079500" y="132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4145</xdr:rowOff>
    </xdr:from>
    <xdr:ext cx="469744" cy="259045"/>
    <xdr:sp macro="" textlink="">
      <xdr:nvSpPr>
        <xdr:cNvPr id="190" name="テキスト ボックス 189"/>
        <xdr:cNvSpPr txBox="1"/>
      </xdr:nvSpPr>
      <xdr:spPr>
        <a:xfrm>
          <a:off x="895428" y="1303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79184</xdr:rowOff>
    </xdr:from>
    <xdr:to>
      <xdr:col>24</xdr:col>
      <xdr:colOff>114300</xdr:colOff>
      <xdr:row>78</xdr:row>
      <xdr:rowOff>9334</xdr:rowOff>
    </xdr:to>
    <xdr:sp macro="" textlink="">
      <xdr:nvSpPr>
        <xdr:cNvPr id="196" name="楕円 195"/>
        <xdr:cNvSpPr/>
      </xdr:nvSpPr>
      <xdr:spPr>
        <a:xfrm>
          <a:off x="4584700" y="132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57611</xdr:rowOff>
    </xdr:from>
    <xdr:ext cx="469744" cy="259045"/>
    <xdr:sp macro="" textlink="">
      <xdr:nvSpPr>
        <xdr:cNvPr id="197" name="維持補修費該当値テキスト"/>
        <xdr:cNvSpPr txBox="1"/>
      </xdr:nvSpPr>
      <xdr:spPr>
        <a:xfrm>
          <a:off x="4686300" y="1325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79947</xdr:rowOff>
    </xdr:from>
    <xdr:to>
      <xdr:col>20</xdr:col>
      <xdr:colOff>38100</xdr:colOff>
      <xdr:row>78</xdr:row>
      <xdr:rowOff>10097</xdr:rowOff>
    </xdr:to>
    <xdr:sp macro="" textlink="">
      <xdr:nvSpPr>
        <xdr:cNvPr id="198" name="楕円 197"/>
        <xdr:cNvSpPr/>
      </xdr:nvSpPr>
      <xdr:spPr>
        <a:xfrm>
          <a:off x="3746500" y="132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1224</xdr:rowOff>
    </xdr:from>
    <xdr:ext cx="469744" cy="259045"/>
    <xdr:sp macro="" textlink="">
      <xdr:nvSpPr>
        <xdr:cNvPr id="199" name="テキスト ボックス 198"/>
        <xdr:cNvSpPr txBox="1"/>
      </xdr:nvSpPr>
      <xdr:spPr>
        <a:xfrm>
          <a:off x="3562428" y="1337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88328</xdr:rowOff>
    </xdr:from>
    <xdr:to>
      <xdr:col>15</xdr:col>
      <xdr:colOff>101600</xdr:colOff>
      <xdr:row>78</xdr:row>
      <xdr:rowOff>18478</xdr:rowOff>
    </xdr:to>
    <xdr:sp macro="" textlink="">
      <xdr:nvSpPr>
        <xdr:cNvPr id="200" name="楕円 199"/>
        <xdr:cNvSpPr/>
      </xdr:nvSpPr>
      <xdr:spPr>
        <a:xfrm>
          <a:off x="2857500" y="132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9605</xdr:rowOff>
    </xdr:from>
    <xdr:ext cx="469744" cy="259045"/>
    <xdr:sp macro="" textlink="">
      <xdr:nvSpPr>
        <xdr:cNvPr id="201" name="テキスト ボックス 200"/>
        <xdr:cNvSpPr txBox="1"/>
      </xdr:nvSpPr>
      <xdr:spPr>
        <a:xfrm>
          <a:off x="2673428" y="1338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95949</xdr:rowOff>
    </xdr:from>
    <xdr:to>
      <xdr:col>10</xdr:col>
      <xdr:colOff>165100</xdr:colOff>
      <xdr:row>78</xdr:row>
      <xdr:rowOff>26099</xdr:rowOff>
    </xdr:to>
    <xdr:sp macro="" textlink="">
      <xdr:nvSpPr>
        <xdr:cNvPr id="202" name="楕円 201"/>
        <xdr:cNvSpPr/>
      </xdr:nvSpPr>
      <xdr:spPr>
        <a:xfrm>
          <a:off x="1968500" y="132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17226</xdr:rowOff>
    </xdr:from>
    <xdr:ext cx="469744" cy="259045"/>
    <xdr:sp macro="" textlink="">
      <xdr:nvSpPr>
        <xdr:cNvPr id="203" name="テキスト ボックス 202"/>
        <xdr:cNvSpPr txBox="1"/>
      </xdr:nvSpPr>
      <xdr:spPr>
        <a:xfrm>
          <a:off x="1784428" y="1339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107759</xdr:rowOff>
    </xdr:from>
    <xdr:to>
      <xdr:col>6</xdr:col>
      <xdr:colOff>38100</xdr:colOff>
      <xdr:row>78</xdr:row>
      <xdr:rowOff>37909</xdr:rowOff>
    </xdr:to>
    <xdr:sp macro="" textlink="">
      <xdr:nvSpPr>
        <xdr:cNvPr id="204" name="楕円 203"/>
        <xdr:cNvSpPr/>
      </xdr:nvSpPr>
      <xdr:spPr>
        <a:xfrm>
          <a:off x="1079500" y="133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29036</xdr:rowOff>
    </xdr:from>
    <xdr:ext cx="469744" cy="259045"/>
    <xdr:sp macro="" textlink="">
      <xdr:nvSpPr>
        <xdr:cNvPr id="205" name="テキスト ボックス 204"/>
        <xdr:cNvSpPr txBox="1"/>
      </xdr:nvSpPr>
      <xdr:spPr>
        <a:xfrm>
          <a:off x="895428" y="1340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2" name="テキスト ボックス 221"/>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140957</xdr:rowOff>
    </xdr:from>
    <xdr:to>
      <xdr:col>24</xdr:col>
      <xdr:colOff>62865</xdr:colOff>
      <xdr:row>96</xdr:row>
      <xdr:rowOff>19828</xdr:rowOff>
    </xdr:to>
    <xdr:cxnSp macro="">
      <xdr:nvCxnSpPr>
        <xdr:cNvPr id="234" name="直線コネクタ 233"/>
        <xdr:cNvCxnSpPr/>
      </xdr:nvCxnSpPr>
      <xdr:spPr>
        <a:xfrm flipV="1">
          <a:off x="4633595" y="15571457"/>
          <a:ext cx="1270" cy="90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23655</xdr:rowOff>
    </xdr:from>
    <xdr:ext cx="599010" cy="259045"/>
    <xdr:sp macro="" textlink="">
      <xdr:nvSpPr>
        <xdr:cNvPr id="235" name="扶助費最小値テキスト"/>
        <xdr:cNvSpPr txBox="1"/>
      </xdr:nvSpPr>
      <xdr:spPr>
        <a:xfrm>
          <a:off x="4686300" y="1648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19828</xdr:rowOff>
    </xdr:from>
    <xdr:to>
      <xdr:col>24</xdr:col>
      <xdr:colOff>152400</xdr:colOff>
      <xdr:row>96</xdr:row>
      <xdr:rowOff>19828</xdr:rowOff>
    </xdr:to>
    <xdr:cxnSp macro="">
      <xdr:nvCxnSpPr>
        <xdr:cNvPr id="236" name="直線コネクタ 235"/>
        <xdr:cNvCxnSpPr/>
      </xdr:nvCxnSpPr>
      <xdr:spPr>
        <a:xfrm>
          <a:off x="4546600" y="164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87634</xdr:rowOff>
    </xdr:from>
    <xdr:ext cx="599010" cy="259045"/>
    <xdr:sp macro="" textlink="">
      <xdr:nvSpPr>
        <xdr:cNvPr id="237" name="扶助費最大値テキスト"/>
        <xdr:cNvSpPr txBox="1"/>
      </xdr:nvSpPr>
      <xdr:spPr>
        <a:xfrm>
          <a:off x="4686300" y="1534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140957</xdr:rowOff>
    </xdr:from>
    <xdr:to>
      <xdr:col>24</xdr:col>
      <xdr:colOff>152400</xdr:colOff>
      <xdr:row>90</xdr:row>
      <xdr:rowOff>140957</xdr:rowOff>
    </xdr:to>
    <xdr:cxnSp macro="">
      <xdr:nvCxnSpPr>
        <xdr:cNvPr id="238" name="直線コネクタ 237"/>
        <xdr:cNvCxnSpPr/>
      </xdr:nvCxnSpPr>
      <xdr:spPr>
        <a:xfrm>
          <a:off x="4546600" y="1557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19828</xdr:rowOff>
    </xdr:from>
    <xdr:to>
      <xdr:col>24</xdr:col>
      <xdr:colOff>63500</xdr:colOff>
      <xdr:row>96</xdr:row>
      <xdr:rowOff>91666</xdr:rowOff>
    </xdr:to>
    <xdr:cxnSp macro="">
      <xdr:nvCxnSpPr>
        <xdr:cNvPr id="239" name="直線コネクタ 238"/>
        <xdr:cNvCxnSpPr/>
      </xdr:nvCxnSpPr>
      <xdr:spPr>
        <a:xfrm flipV="1">
          <a:off x="3797300" y="16479028"/>
          <a:ext cx="838200" cy="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35882</xdr:rowOff>
    </xdr:from>
    <xdr:ext cx="599010" cy="259045"/>
    <xdr:sp macro="" textlink="">
      <xdr:nvSpPr>
        <xdr:cNvPr id="240" name="扶助費平均値テキスト"/>
        <xdr:cNvSpPr txBox="1"/>
      </xdr:nvSpPr>
      <xdr:spPr>
        <a:xfrm>
          <a:off x="4686300" y="15809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13005</xdr:rowOff>
    </xdr:from>
    <xdr:to>
      <xdr:col>24</xdr:col>
      <xdr:colOff>114300</xdr:colOff>
      <xdr:row>93</xdr:row>
      <xdr:rowOff>114605</xdr:rowOff>
    </xdr:to>
    <xdr:sp macro="" textlink="">
      <xdr:nvSpPr>
        <xdr:cNvPr id="241" name="フローチャート: 判断 240"/>
        <xdr:cNvSpPr/>
      </xdr:nvSpPr>
      <xdr:spPr>
        <a:xfrm>
          <a:off x="4584700" y="1595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91666</xdr:rowOff>
    </xdr:from>
    <xdr:to>
      <xdr:col>19</xdr:col>
      <xdr:colOff>177800</xdr:colOff>
      <xdr:row>97</xdr:row>
      <xdr:rowOff>36544</xdr:rowOff>
    </xdr:to>
    <xdr:cxnSp macro="">
      <xdr:nvCxnSpPr>
        <xdr:cNvPr id="242" name="直線コネクタ 241"/>
        <xdr:cNvCxnSpPr/>
      </xdr:nvCxnSpPr>
      <xdr:spPr>
        <a:xfrm flipV="1">
          <a:off x="2908300" y="16550866"/>
          <a:ext cx="889000" cy="1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38522</xdr:rowOff>
    </xdr:from>
    <xdr:to>
      <xdr:col>20</xdr:col>
      <xdr:colOff>38100</xdr:colOff>
      <xdr:row>93</xdr:row>
      <xdr:rowOff>140122</xdr:rowOff>
    </xdr:to>
    <xdr:sp macro="" textlink="">
      <xdr:nvSpPr>
        <xdr:cNvPr id="243" name="フローチャート: 判断 242"/>
        <xdr:cNvSpPr/>
      </xdr:nvSpPr>
      <xdr:spPr>
        <a:xfrm>
          <a:off x="3746500" y="159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156649</xdr:rowOff>
    </xdr:from>
    <xdr:ext cx="599010" cy="259045"/>
    <xdr:sp macro="" textlink="">
      <xdr:nvSpPr>
        <xdr:cNvPr id="244" name="テキスト ボックス 243"/>
        <xdr:cNvSpPr txBox="1"/>
      </xdr:nvSpPr>
      <xdr:spPr>
        <a:xfrm>
          <a:off x="3497795" y="1575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36544</xdr:rowOff>
    </xdr:from>
    <xdr:to>
      <xdr:col>15</xdr:col>
      <xdr:colOff>50800</xdr:colOff>
      <xdr:row>98</xdr:row>
      <xdr:rowOff>4941</xdr:rowOff>
    </xdr:to>
    <xdr:cxnSp macro="">
      <xdr:nvCxnSpPr>
        <xdr:cNvPr id="245" name="直線コネクタ 244"/>
        <xdr:cNvCxnSpPr/>
      </xdr:nvCxnSpPr>
      <xdr:spPr>
        <a:xfrm flipV="1">
          <a:off x="2019300" y="16667194"/>
          <a:ext cx="889000" cy="13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106217</xdr:rowOff>
    </xdr:from>
    <xdr:to>
      <xdr:col>15</xdr:col>
      <xdr:colOff>101600</xdr:colOff>
      <xdr:row>94</xdr:row>
      <xdr:rowOff>36367</xdr:rowOff>
    </xdr:to>
    <xdr:sp macro="" textlink="">
      <xdr:nvSpPr>
        <xdr:cNvPr id="246" name="フローチャート: 判断 245"/>
        <xdr:cNvSpPr/>
      </xdr:nvSpPr>
      <xdr:spPr>
        <a:xfrm>
          <a:off x="2857500" y="1605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52894</xdr:rowOff>
    </xdr:from>
    <xdr:ext cx="599010" cy="259045"/>
    <xdr:sp macro="" textlink="">
      <xdr:nvSpPr>
        <xdr:cNvPr id="247" name="テキスト ボックス 246"/>
        <xdr:cNvSpPr txBox="1"/>
      </xdr:nvSpPr>
      <xdr:spPr>
        <a:xfrm>
          <a:off x="2608795" y="1582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4941</xdr:rowOff>
    </xdr:from>
    <xdr:to>
      <xdr:col>10</xdr:col>
      <xdr:colOff>114300</xdr:colOff>
      <xdr:row>99</xdr:row>
      <xdr:rowOff>16084</xdr:rowOff>
    </xdr:to>
    <xdr:cxnSp macro="">
      <xdr:nvCxnSpPr>
        <xdr:cNvPr id="248" name="直線コネクタ 247"/>
        <xdr:cNvCxnSpPr/>
      </xdr:nvCxnSpPr>
      <xdr:spPr>
        <a:xfrm flipV="1">
          <a:off x="1130300" y="16807041"/>
          <a:ext cx="889000" cy="1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59610</xdr:rowOff>
    </xdr:from>
    <xdr:to>
      <xdr:col>10</xdr:col>
      <xdr:colOff>165100</xdr:colOff>
      <xdr:row>96</xdr:row>
      <xdr:rowOff>161210</xdr:rowOff>
    </xdr:to>
    <xdr:sp macro="" textlink="">
      <xdr:nvSpPr>
        <xdr:cNvPr id="249" name="フローチャート: 判断 248"/>
        <xdr:cNvSpPr/>
      </xdr:nvSpPr>
      <xdr:spPr>
        <a:xfrm>
          <a:off x="1968500" y="1651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6287</xdr:rowOff>
    </xdr:from>
    <xdr:ext cx="534377" cy="259045"/>
    <xdr:sp macro="" textlink="">
      <xdr:nvSpPr>
        <xdr:cNvPr id="250" name="テキスト ボックス 249"/>
        <xdr:cNvSpPr txBox="1"/>
      </xdr:nvSpPr>
      <xdr:spPr>
        <a:xfrm>
          <a:off x="1752111" y="1629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35779</xdr:rowOff>
    </xdr:from>
    <xdr:to>
      <xdr:col>6</xdr:col>
      <xdr:colOff>38100</xdr:colOff>
      <xdr:row>98</xdr:row>
      <xdr:rowOff>137379</xdr:rowOff>
    </xdr:to>
    <xdr:sp macro="" textlink="">
      <xdr:nvSpPr>
        <xdr:cNvPr id="251" name="フローチャート: 判断 250"/>
        <xdr:cNvSpPr/>
      </xdr:nvSpPr>
      <xdr:spPr>
        <a:xfrm>
          <a:off x="1079500" y="1683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153906</xdr:rowOff>
    </xdr:from>
    <xdr:ext cx="534377" cy="259045"/>
    <xdr:sp macro="" textlink="">
      <xdr:nvSpPr>
        <xdr:cNvPr id="252" name="テキスト ボックス 251"/>
        <xdr:cNvSpPr txBox="1"/>
      </xdr:nvSpPr>
      <xdr:spPr>
        <a:xfrm>
          <a:off x="863111" y="1661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140478</xdr:rowOff>
    </xdr:from>
    <xdr:to>
      <xdr:col>24</xdr:col>
      <xdr:colOff>114300</xdr:colOff>
      <xdr:row>96</xdr:row>
      <xdr:rowOff>70628</xdr:rowOff>
    </xdr:to>
    <xdr:sp macro="" textlink="">
      <xdr:nvSpPr>
        <xdr:cNvPr id="258" name="楕円 257"/>
        <xdr:cNvSpPr/>
      </xdr:nvSpPr>
      <xdr:spPr>
        <a:xfrm>
          <a:off x="4584700" y="164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55405</xdr:rowOff>
    </xdr:from>
    <xdr:ext cx="599010" cy="259045"/>
    <xdr:sp macro="" textlink="">
      <xdr:nvSpPr>
        <xdr:cNvPr id="259" name="扶助費該当値テキスト"/>
        <xdr:cNvSpPr txBox="1"/>
      </xdr:nvSpPr>
      <xdr:spPr>
        <a:xfrm>
          <a:off x="4686300" y="1634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40866</xdr:rowOff>
    </xdr:from>
    <xdr:to>
      <xdr:col>20</xdr:col>
      <xdr:colOff>38100</xdr:colOff>
      <xdr:row>96</xdr:row>
      <xdr:rowOff>142466</xdr:rowOff>
    </xdr:to>
    <xdr:sp macro="" textlink="">
      <xdr:nvSpPr>
        <xdr:cNvPr id="260" name="楕円 259"/>
        <xdr:cNvSpPr/>
      </xdr:nvSpPr>
      <xdr:spPr>
        <a:xfrm>
          <a:off x="3746500" y="165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133593</xdr:rowOff>
    </xdr:from>
    <xdr:ext cx="534377" cy="259045"/>
    <xdr:sp macro="" textlink="">
      <xdr:nvSpPr>
        <xdr:cNvPr id="261" name="テキスト ボックス 260"/>
        <xdr:cNvSpPr txBox="1"/>
      </xdr:nvSpPr>
      <xdr:spPr>
        <a:xfrm>
          <a:off x="3530111" y="165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157194</xdr:rowOff>
    </xdr:from>
    <xdr:to>
      <xdr:col>15</xdr:col>
      <xdr:colOff>101600</xdr:colOff>
      <xdr:row>97</xdr:row>
      <xdr:rowOff>87344</xdr:rowOff>
    </xdr:to>
    <xdr:sp macro="" textlink="">
      <xdr:nvSpPr>
        <xdr:cNvPr id="262" name="楕円 261"/>
        <xdr:cNvSpPr/>
      </xdr:nvSpPr>
      <xdr:spPr>
        <a:xfrm>
          <a:off x="2857500" y="1661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78471</xdr:rowOff>
    </xdr:from>
    <xdr:ext cx="534377" cy="259045"/>
    <xdr:sp macro="" textlink="">
      <xdr:nvSpPr>
        <xdr:cNvPr id="263" name="テキスト ボックス 262"/>
        <xdr:cNvSpPr txBox="1"/>
      </xdr:nvSpPr>
      <xdr:spPr>
        <a:xfrm>
          <a:off x="2641111" y="1670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125591</xdr:rowOff>
    </xdr:from>
    <xdr:to>
      <xdr:col>10</xdr:col>
      <xdr:colOff>165100</xdr:colOff>
      <xdr:row>98</xdr:row>
      <xdr:rowOff>55741</xdr:rowOff>
    </xdr:to>
    <xdr:sp macro="" textlink="">
      <xdr:nvSpPr>
        <xdr:cNvPr id="264" name="楕円 263"/>
        <xdr:cNvSpPr/>
      </xdr:nvSpPr>
      <xdr:spPr>
        <a:xfrm>
          <a:off x="1968500" y="167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46868</xdr:rowOff>
    </xdr:from>
    <xdr:ext cx="534377" cy="259045"/>
    <xdr:sp macro="" textlink="">
      <xdr:nvSpPr>
        <xdr:cNvPr id="265" name="テキスト ボックス 264"/>
        <xdr:cNvSpPr txBox="1"/>
      </xdr:nvSpPr>
      <xdr:spPr>
        <a:xfrm>
          <a:off x="1752111" y="168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136734</xdr:rowOff>
    </xdr:from>
    <xdr:to>
      <xdr:col>6</xdr:col>
      <xdr:colOff>38100</xdr:colOff>
      <xdr:row>99</xdr:row>
      <xdr:rowOff>66884</xdr:rowOff>
    </xdr:to>
    <xdr:sp macro="" textlink="">
      <xdr:nvSpPr>
        <xdr:cNvPr id="266" name="楕円 265"/>
        <xdr:cNvSpPr/>
      </xdr:nvSpPr>
      <xdr:spPr>
        <a:xfrm>
          <a:off x="1079500" y="169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58011</xdr:rowOff>
    </xdr:from>
    <xdr:ext cx="534377" cy="259045"/>
    <xdr:sp macro="" textlink="">
      <xdr:nvSpPr>
        <xdr:cNvPr id="267" name="テキスト ボックス 266"/>
        <xdr:cNvSpPr txBox="1"/>
      </xdr:nvSpPr>
      <xdr:spPr>
        <a:xfrm>
          <a:off x="863111" y="1703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8" name="テキスト ボックス 277"/>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0" name="テキスト ボックス 279"/>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82" name="テキスト ボックス 28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4" name="テキスト ボックス 28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6" name="テキスト ボックス 28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118258</xdr:rowOff>
    </xdr:from>
    <xdr:to>
      <xdr:col>54</xdr:col>
      <xdr:colOff>189865</xdr:colOff>
      <xdr:row>38</xdr:row>
      <xdr:rowOff>6792</xdr:rowOff>
    </xdr:to>
    <xdr:cxnSp macro="">
      <xdr:nvCxnSpPr>
        <xdr:cNvPr id="290" name="直線コネクタ 289"/>
        <xdr:cNvCxnSpPr/>
      </xdr:nvCxnSpPr>
      <xdr:spPr>
        <a:xfrm flipV="1">
          <a:off x="10475595" y="5261758"/>
          <a:ext cx="1270" cy="1260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10619</xdr:rowOff>
    </xdr:from>
    <xdr:ext cx="534377" cy="259045"/>
    <xdr:sp macro="" textlink="">
      <xdr:nvSpPr>
        <xdr:cNvPr id="291" name="補助費等最小値テキスト"/>
        <xdr:cNvSpPr txBox="1"/>
      </xdr:nvSpPr>
      <xdr:spPr>
        <a:xfrm>
          <a:off x="10528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6792</xdr:rowOff>
    </xdr:from>
    <xdr:to>
      <xdr:col>55</xdr:col>
      <xdr:colOff>88900</xdr:colOff>
      <xdr:row>38</xdr:row>
      <xdr:rowOff>6792</xdr:rowOff>
    </xdr:to>
    <xdr:cxnSp macro="">
      <xdr:nvCxnSpPr>
        <xdr:cNvPr id="292" name="直線コネクタ 291"/>
        <xdr:cNvCxnSpPr/>
      </xdr:nvCxnSpPr>
      <xdr:spPr>
        <a:xfrm>
          <a:off x="10388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64935</xdr:rowOff>
    </xdr:from>
    <xdr:ext cx="534377" cy="259045"/>
    <xdr:sp macro="" textlink="">
      <xdr:nvSpPr>
        <xdr:cNvPr id="293" name="補助費等最大値テキスト"/>
        <xdr:cNvSpPr txBox="1"/>
      </xdr:nvSpPr>
      <xdr:spPr>
        <a:xfrm>
          <a:off x="10528300" y="503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118258</xdr:rowOff>
    </xdr:from>
    <xdr:to>
      <xdr:col>55</xdr:col>
      <xdr:colOff>88900</xdr:colOff>
      <xdr:row>30</xdr:row>
      <xdr:rowOff>118258</xdr:rowOff>
    </xdr:to>
    <xdr:cxnSp macro="">
      <xdr:nvCxnSpPr>
        <xdr:cNvPr id="294" name="直線コネクタ 293"/>
        <xdr:cNvCxnSpPr/>
      </xdr:nvCxnSpPr>
      <xdr:spPr>
        <a:xfrm>
          <a:off x="10388600" y="526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34864</xdr:rowOff>
    </xdr:from>
    <xdr:to>
      <xdr:col>55</xdr:col>
      <xdr:colOff>0</xdr:colOff>
      <xdr:row>32</xdr:row>
      <xdr:rowOff>103078</xdr:rowOff>
    </xdr:to>
    <xdr:cxnSp macro="">
      <xdr:nvCxnSpPr>
        <xdr:cNvPr id="295" name="直線コネクタ 294"/>
        <xdr:cNvCxnSpPr/>
      </xdr:nvCxnSpPr>
      <xdr:spPr>
        <a:xfrm flipV="1">
          <a:off x="9639300" y="5521264"/>
          <a:ext cx="838200" cy="6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113230</xdr:rowOff>
    </xdr:from>
    <xdr:ext cx="534377" cy="259045"/>
    <xdr:sp macro="" textlink="">
      <xdr:nvSpPr>
        <xdr:cNvPr id="296" name="補助費等平均値テキスト"/>
        <xdr:cNvSpPr txBox="1"/>
      </xdr:nvSpPr>
      <xdr:spPr>
        <a:xfrm>
          <a:off x="10528300" y="559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134803</xdr:rowOff>
    </xdr:from>
    <xdr:to>
      <xdr:col>55</xdr:col>
      <xdr:colOff>50800</xdr:colOff>
      <xdr:row>33</xdr:row>
      <xdr:rowOff>64953</xdr:rowOff>
    </xdr:to>
    <xdr:sp macro="" textlink="">
      <xdr:nvSpPr>
        <xdr:cNvPr id="297" name="フローチャート: 判断 296"/>
        <xdr:cNvSpPr/>
      </xdr:nvSpPr>
      <xdr:spPr>
        <a:xfrm>
          <a:off x="10426700" y="562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103078</xdr:rowOff>
    </xdr:from>
    <xdr:to>
      <xdr:col>50</xdr:col>
      <xdr:colOff>114300</xdr:colOff>
      <xdr:row>33</xdr:row>
      <xdr:rowOff>37333</xdr:rowOff>
    </xdr:to>
    <xdr:cxnSp macro="">
      <xdr:nvCxnSpPr>
        <xdr:cNvPr id="298" name="直線コネクタ 297"/>
        <xdr:cNvCxnSpPr/>
      </xdr:nvCxnSpPr>
      <xdr:spPr>
        <a:xfrm flipV="1">
          <a:off x="8750300" y="5589478"/>
          <a:ext cx="889000" cy="10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119350</xdr:rowOff>
    </xdr:from>
    <xdr:to>
      <xdr:col>50</xdr:col>
      <xdr:colOff>165100</xdr:colOff>
      <xdr:row>33</xdr:row>
      <xdr:rowOff>49500</xdr:rowOff>
    </xdr:to>
    <xdr:sp macro="" textlink="">
      <xdr:nvSpPr>
        <xdr:cNvPr id="299" name="フローチャート: 判断 298"/>
        <xdr:cNvSpPr/>
      </xdr:nvSpPr>
      <xdr:spPr>
        <a:xfrm>
          <a:off x="9588500" y="560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40627</xdr:rowOff>
    </xdr:from>
    <xdr:ext cx="534377" cy="259045"/>
    <xdr:sp macro="" textlink="">
      <xdr:nvSpPr>
        <xdr:cNvPr id="300" name="テキスト ボックス 299"/>
        <xdr:cNvSpPr txBox="1"/>
      </xdr:nvSpPr>
      <xdr:spPr>
        <a:xfrm>
          <a:off x="9372111" y="56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167726</xdr:rowOff>
    </xdr:from>
    <xdr:to>
      <xdr:col>45</xdr:col>
      <xdr:colOff>177800</xdr:colOff>
      <xdr:row>33</xdr:row>
      <xdr:rowOff>37333</xdr:rowOff>
    </xdr:to>
    <xdr:cxnSp macro="">
      <xdr:nvCxnSpPr>
        <xdr:cNvPr id="301" name="直線コネクタ 300"/>
        <xdr:cNvCxnSpPr/>
      </xdr:nvCxnSpPr>
      <xdr:spPr>
        <a:xfrm>
          <a:off x="7861300" y="5654126"/>
          <a:ext cx="8890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44369</xdr:rowOff>
    </xdr:from>
    <xdr:to>
      <xdr:col>46</xdr:col>
      <xdr:colOff>38100</xdr:colOff>
      <xdr:row>33</xdr:row>
      <xdr:rowOff>145969</xdr:rowOff>
    </xdr:to>
    <xdr:sp macro="" textlink="">
      <xdr:nvSpPr>
        <xdr:cNvPr id="302" name="フローチャート: 判断 301"/>
        <xdr:cNvSpPr/>
      </xdr:nvSpPr>
      <xdr:spPr>
        <a:xfrm>
          <a:off x="8699500" y="570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137096</xdr:rowOff>
    </xdr:from>
    <xdr:ext cx="534377" cy="259045"/>
    <xdr:sp macro="" textlink="">
      <xdr:nvSpPr>
        <xdr:cNvPr id="303" name="テキスト ボックス 302"/>
        <xdr:cNvSpPr txBox="1"/>
      </xdr:nvSpPr>
      <xdr:spPr>
        <a:xfrm>
          <a:off x="8483111" y="57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167726</xdr:rowOff>
    </xdr:from>
    <xdr:to>
      <xdr:col>41</xdr:col>
      <xdr:colOff>50800</xdr:colOff>
      <xdr:row>33</xdr:row>
      <xdr:rowOff>140203</xdr:rowOff>
    </xdr:to>
    <xdr:cxnSp macro="">
      <xdr:nvCxnSpPr>
        <xdr:cNvPr id="304" name="直線コネクタ 303"/>
        <xdr:cNvCxnSpPr/>
      </xdr:nvCxnSpPr>
      <xdr:spPr>
        <a:xfrm flipV="1">
          <a:off x="6972300" y="5654126"/>
          <a:ext cx="889000" cy="14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167538</xdr:rowOff>
    </xdr:from>
    <xdr:to>
      <xdr:col>41</xdr:col>
      <xdr:colOff>101600</xdr:colOff>
      <xdr:row>35</xdr:row>
      <xdr:rowOff>97688</xdr:rowOff>
    </xdr:to>
    <xdr:sp macro="" textlink="">
      <xdr:nvSpPr>
        <xdr:cNvPr id="305" name="フローチャート: 判断 304"/>
        <xdr:cNvSpPr/>
      </xdr:nvSpPr>
      <xdr:spPr>
        <a:xfrm>
          <a:off x="7810500" y="59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88815</xdr:rowOff>
    </xdr:from>
    <xdr:ext cx="534377" cy="259045"/>
    <xdr:sp macro="" textlink="">
      <xdr:nvSpPr>
        <xdr:cNvPr id="306" name="テキスト ボックス 305"/>
        <xdr:cNvSpPr txBox="1"/>
      </xdr:nvSpPr>
      <xdr:spPr>
        <a:xfrm>
          <a:off x="7594111" y="60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106045</xdr:rowOff>
    </xdr:from>
    <xdr:to>
      <xdr:col>36</xdr:col>
      <xdr:colOff>165100</xdr:colOff>
      <xdr:row>37</xdr:row>
      <xdr:rowOff>36195</xdr:rowOff>
    </xdr:to>
    <xdr:sp macro="" textlink="">
      <xdr:nvSpPr>
        <xdr:cNvPr id="307" name="フローチャート: 判断 306"/>
        <xdr:cNvSpPr/>
      </xdr:nvSpPr>
      <xdr:spPr>
        <a:xfrm>
          <a:off x="6921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27322</xdr:rowOff>
    </xdr:from>
    <xdr:ext cx="534377" cy="259045"/>
    <xdr:sp macro="" textlink="">
      <xdr:nvSpPr>
        <xdr:cNvPr id="308" name="テキスト ボックス 307"/>
        <xdr:cNvSpPr txBox="1"/>
      </xdr:nvSpPr>
      <xdr:spPr>
        <a:xfrm>
          <a:off x="6705111" y="637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155514</xdr:rowOff>
    </xdr:from>
    <xdr:to>
      <xdr:col>55</xdr:col>
      <xdr:colOff>50800</xdr:colOff>
      <xdr:row>32</xdr:row>
      <xdr:rowOff>85664</xdr:rowOff>
    </xdr:to>
    <xdr:sp macro="" textlink="">
      <xdr:nvSpPr>
        <xdr:cNvPr id="314" name="楕円 313"/>
        <xdr:cNvSpPr/>
      </xdr:nvSpPr>
      <xdr:spPr>
        <a:xfrm>
          <a:off x="10426700" y="54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6941</xdr:rowOff>
    </xdr:from>
    <xdr:ext cx="534377" cy="259045"/>
    <xdr:sp macro="" textlink="">
      <xdr:nvSpPr>
        <xdr:cNvPr id="315" name="補助費等該当値テキスト"/>
        <xdr:cNvSpPr txBox="1"/>
      </xdr:nvSpPr>
      <xdr:spPr>
        <a:xfrm>
          <a:off x="10528300" y="53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52278</xdr:rowOff>
    </xdr:from>
    <xdr:to>
      <xdr:col>50</xdr:col>
      <xdr:colOff>165100</xdr:colOff>
      <xdr:row>32</xdr:row>
      <xdr:rowOff>153878</xdr:rowOff>
    </xdr:to>
    <xdr:sp macro="" textlink="">
      <xdr:nvSpPr>
        <xdr:cNvPr id="316" name="楕円 315"/>
        <xdr:cNvSpPr/>
      </xdr:nvSpPr>
      <xdr:spPr>
        <a:xfrm>
          <a:off x="9588500" y="55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170405</xdr:rowOff>
    </xdr:from>
    <xdr:ext cx="534377" cy="259045"/>
    <xdr:sp macro="" textlink="">
      <xdr:nvSpPr>
        <xdr:cNvPr id="317" name="テキスト ボックス 316"/>
        <xdr:cNvSpPr txBox="1"/>
      </xdr:nvSpPr>
      <xdr:spPr>
        <a:xfrm>
          <a:off x="9372111" y="531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157983</xdr:rowOff>
    </xdr:from>
    <xdr:to>
      <xdr:col>46</xdr:col>
      <xdr:colOff>38100</xdr:colOff>
      <xdr:row>33</xdr:row>
      <xdr:rowOff>88133</xdr:rowOff>
    </xdr:to>
    <xdr:sp macro="" textlink="">
      <xdr:nvSpPr>
        <xdr:cNvPr id="318" name="楕円 317"/>
        <xdr:cNvSpPr/>
      </xdr:nvSpPr>
      <xdr:spPr>
        <a:xfrm>
          <a:off x="8699500" y="564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104660</xdr:rowOff>
    </xdr:from>
    <xdr:ext cx="534377" cy="259045"/>
    <xdr:sp macro="" textlink="">
      <xdr:nvSpPr>
        <xdr:cNvPr id="319" name="テキスト ボックス 318"/>
        <xdr:cNvSpPr txBox="1"/>
      </xdr:nvSpPr>
      <xdr:spPr>
        <a:xfrm>
          <a:off x="8483111" y="541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116926</xdr:rowOff>
    </xdr:from>
    <xdr:to>
      <xdr:col>41</xdr:col>
      <xdr:colOff>101600</xdr:colOff>
      <xdr:row>33</xdr:row>
      <xdr:rowOff>47076</xdr:rowOff>
    </xdr:to>
    <xdr:sp macro="" textlink="">
      <xdr:nvSpPr>
        <xdr:cNvPr id="320" name="楕円 319"/>
        <xdr:cNvSpPr/>
      </xdr:nvSpPr>
      <xdr:spPr>
        <a:xfrm>
          <a:off x="7810500" y="56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63603</xdr:rowOff>
    </xdr:from>
    <xdr:ext cx="534377" cy="259045"/>
    <xdr:sp macro="" textlink="">
      <xdr:nvSpPr>
        <xdr:cNvPr id="321" name="テキスト ボックス 320"/>
        <xdr:cNvSpPr txBox="1"/>
      </xdr:nvSpPr>
      <xdr:spPr>
        <a:xfrm>
          <a:off x="7594111" y="53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89403</xdr:rowOff>
    </xdr:from>
    <xdr:to>
      <xdr:col>36</xdr:col>
      <xdr:colOff>165100</xdr:colOff>
      <xdr:row>34</xdr:row>
      <xdr:rowOff>19553</xdr:rowOff>
    </xdr:to>
    <xdr:sp macro="" textlink="">
      <xdr:nvSpPr>
        <xdr:cNvPr id="322" name="楕円 321"/>
        <xdr:cNvSpPr/>
      </xdr:nvSpPr>
      <xdr:spPr>
        <a:xfrm>
          <a:off x="6921500" y="57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36080</xdr:rowOff>
    </xdr:from>
    <xdr:ext cx="534377" cy="259045"/>
    <xdr:sp macro="" textlink="">
      <xdr:nvSpPr>
        <xdr:cNvPr id="323" name="テキスト ボックス 322"/>
        <xdr:cNvSpPr txBox="1"/>
      </xdr:nvSpPr>
      <xdr:spPr>
        <a:xfrm>
          <a:off x="6705111" y="552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4" name="テキスト ボックス 33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87991</xdr:rowOff>
    </xdr:from>
    <xdr:to>
      <xdr:col>54</xdr:col>
      <xdr:colOff>189865</xdr:colOff>
      <xdr:row>57</xdr:row>
      <xdr:rowOff>117800</xdr:rowOff>
    </xdr:to>
    <xdr:cxnSp macro="">
      <xdr:nvCxnSpPr>
        <xdr:cNvPr id="346" name="直線コネクタ 345"/>
        <xdr:cNvCxnSpPr/>
      </xdr:nvCxnSpPr>
      <xdr:spPr>
        <a:xfrm flipV="1">
          <a:off x="10475595" y="8831941"/>
          <a:ext cx="1270" cy="105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121627</xdr:rowOff>
    </xdr:from>
    <xdr:ext cx="534377" cy="259045"/>
    <xdr:sp macro="" textlink="">
      <xdr:nvSpPr>
        <xdr:cNvPr id="347" name="普通建設事業費最小値テキスト"/>
        <xdr:cNvSpPr txBox="1"/>
      </xdr:nvSpPr>
      <xdr:spPr>
        <a:xfrm>
          <a:off x="10528300" y="98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117800</xdr:rowOff>
    </xdr:from>
    <xdr:to>
      <xdr:col>55</xdr:col>
      <xdr:colOff>88900</xdr:colOff>
      <xdr:row>57</xdr:row>
      <xdr:rowOff>117800</xdr:rowOff>
    </xdr:to>
    <xdr:cxnSp macro="">
      <xdr:nvCxnSpPr>
        <xdr:cNvPr id="348" name="直線コネクタ 347"/>
        <xdr:cNvCxnSpPr/>
      </xdr:nvCxnSpPr>
      <xdr:spPr>
        <a:xfrm>
          <a:off x="10388600" y="98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34668</xdr:rowOff>
    </xdr:from>
    <xdr:ext cx="534377" cy="259045"/>
    <xdr:sp macro="" textlink="">
      <xdr:nvSpPr>
        <xdr:cNvPr id="349" name="普通建設事業費最大値テキスト"/>
        <xdr:cNvSpPr txBox="1"/>
      </xdr:nvSpPr>
      <xdr:spPr>
        <a:xfrm>
          <a:off x="10528300" y="860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87991</xdr:rowOff>
    </xdr:from>
    <xdr:to>
      <xdr:col>55</xdr:col>
      <xdr:colOff>88900</xdr:colOff>
      <xdr:row>51</xdr:row>
      <xdr:rowOff>87991</xdr:rowOff>
    </xdr:to>
    <xdr:cxnSp macro="">
      <xdr:nvCxnSpPr>
        <xdr:cNvPr id="350" name="直線コネクタ 349"/>
        <xdr:cNvCxnSpPr/>
      </xdr:nvCxnSpPr>
      <xdr:spPr>
        <a:xfrm>
          <a:off x="10388600" y="8831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104861</xdr:rowOff>
    </xdr:from>
    <xdr:to>
      <xdr:col>55</xdr:col>
      <xdr:colOff>0</xdr:colOff>
      <xdr:row>53</xdr:row>
      <xdr:rowOff>159725</xdr:rowOff>
    </xdr:to>
    <xdr:cxnSp macro="">
      <xdr:nvCxnSpPr>
        <xdr:cNvPr id="351" name="直線コネクタ 350"/>
        <xdr:cNvCxnSpPr/>
      </xdr:nvCxnSpPr>
      <xdr:spPr>
        <a:xfrm flipV="1">
          <a:off x="9639300" y="9191711"/>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96314</xdr:rowOff>
    </xdr:from>
    <xdr:ext cx="534377" cy="259045"/>
    <xdr:sp macro="" textlink="">
      <xdr:nvSpPr>
        <xdr:cNvPr id="352" name="普通建設事業費平均値テキスト"/>
        <xdr:cNvSpPr txBox="1"/>
      </xdr:nvSpPr>
      <xdr:spPr>
        <a:xfrm>
          <a:off x="10528300" y="935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117887</xdr:rowOff>
    </xdr:from>
    <xdr:to>
      <xdr:col>55</xdr:col>
      <xdr:colOff>50800</xdr:colOff>
      <xdr:row>55</xdr:row>
      <xdr:rowOff>48037</xdr:rowOff>
    </xdr:to>
    <xdr:sp macro="" textlink="">
      <xdr:nvSpPr>
        <xdr:cNvPr id="353" name="フローチャート: 判断 352"/>
        <xdr:cNvSpPr/>
      </xdr:nvSpPr>
      <xdr:spPr>
        <a:xfrm>
          <a:off x="10426700" y="93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159725</xdr:rowOff>
    </xdr:from>
    <xdr:to>
      <xdr:col>50</xdr:col>
      <xdr:colOff>114300</xdr:colOff>
      <xdr:row>54</xdr:row>
      <xdr:rowOff>109617</xdr:rowOff>
    </xdr:to>
    <xdr:cxnSp macro="">
      <xdr:nvCxnSpPr>
        <xdr:cNvPr id="354" name="直線コネクタ 353"/>
        <xdr:cNvCxnSpPr/>
      </xdr:nvCxnSpPr>
      <xdr:spPr>
        <a:xfrm flipV="1">
          <a:off x="8750300" y="9246575"/>
          <a:ext cx="889000" cy="12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9668</xdr:rowOff>
    </xdr:from>
    <xdr:to>
      <xdr:col>50</xdr:col>
      <xdr:colOff>165100</xdr:colOff>
      <xdr:row>52</xdr:row>
      <xdr:rowOff>111268</xdr:rowOff>
    </xdr:to>
    <xdr:sp macro="" textlink="">
      <xdr:nvSpPr>
        <xdr:cNvPr id="355" name="フローチャート: 判断 354"/>
        <xdr:cNvSpPr/>
      </xdr:nvSpPr>
      <xdr:spPr>
        <a:xfrm>
          <a:off x="9588500" y="89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127795</xdr:rowOff>
    </xdr:from>
    <xdr:ext cx="534377" cy="259045"/>
    <xdr:sp macro="" textlink="">
      <xdr:nvSpPr>
        <xdr:cNvPr id="356" name="テキスト ボックス 355"/>
        <xdr:cNvSpPr txBox="1"/>
      </xdr:nvSpPr>
      <xdr:spPr>
        <a:xfrm>
          <a:off x="9372111" y="87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109617</xdr:rowOff>
    </xdr:from>
    <xdr:to>
      <xdr:col>45</xdr:col>
      <xdr:colOff>177800</xdr:colOff>
      <xdr:row>54</xdr:row>
      <xdr:rowOff>140295</xdr:rowOff>
    </xdr:to>
    <xdr:cxnSp macro="">
      <xdr:nvCxnSpPr>
        <xdr:cNvPr id="357" name="直線コネクタ 356"/>
        <xdr:cNvCxnSpPr/>
      </xdr:nvCxnSpPr>
      <xdr:spPr>
        <a:xfrm flipV="1">
          <a:off x="7861300" y="9367917"/>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138140</xdr:rowOff>
    </xdr:from>
    <xdr:to>
      <xdr:col>46</xdr:col>
      <xdr:colOff>38100</xdr:colOff>
      <xdr:row>54</xdr:row>
      <xdr:rowOff>68290</xdr:rowOff>
    </xdr:to>
    <xdr:sp macro="" textlink="">
      <xdr:nvSpPr>
        <xdr:cNvPr id="358" name="フローチャート: 判断 357"/>
        <xdr:cNvSpPr/>
      </xdr:nvSpPr>
      <xdr:spPr>
        <a:xfrm>
          <a:off x="8699500" y="92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84817</xdr:rowOff>
    </xdr:from>
    <xdr:ext cx="534377" cy="259045"/>
    <xdr:sp macro="" textlink="">
      <xdr:nvSpPr>
        <xdr:cNvPr id="359" name="テキスト ボックス 358"/>
        <xdr:cNvSpPr txBox="1"/>
      </xdr:nvSpPr>
      <xdr:spPr>
        <a:xfrm>
          <a:off x="8483111" y="900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119126</xdr:rowOff>
    </xdr:from>
    <xdr:to>
      <xdr:col>41</xdr:col>
      <xdr:colOff>50800</xdr:colOff>
      <xdr:row>54</xdr:row>
      <xdr:rowOff>140295</xdr:rowOff>
    </xdr:to>
    <xdr:cxnSp macro="">
      <xdr:nvCxnSpPr>
        <xdr:cNvPr id="360" name="直線コネクタ 359"/>
        <xdr:cNvCxnSpPr/>
      </xdr:nvCxnSpPr>
      <xdr:spPr>
        <a:xfrm>
          <a:off x="6972300" y="9377426"/>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156017</xdr:rowOff>
    </xdr:from>
    <xdr:to>
      <xdr:col>41</xdr:col>
      <xdr:colOff>101600</xdr:colOff>
      <xdr:row>55</xdr:row>
      <xdr:rowOff>86167</xdr:rowOff>
    </xdr:to>
    <xdr:sp macro="" textlink="">
      <xdr:nvSpPr>
        <xdr:cNvPr id="361" name="フローチャート: 判断 360"/>
        <xdr:cNvSpPr/>
      </xdr:nvSpPr>
      <xdr:spPr>
        <a:xfrm>
          <a:off x="7810500" y="941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77294</xdr:rowOff>
    </xdr:from>
    <xdr:ext cx="534377" cy="259045"/>
    <xdr:sp macro="" textlink="">
      <xdr:nvSpPr>
        <xdr:cNvPr id="362" name="テキスト ボックス 361"/>
        <xdr:cNvSpPr txBox="1"/>
      </xdr:nvSpPr>
      <xdr:spPr>
        <a:xfrm>
          <a:off x="7594111" y="950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83551</xdr:rowOff>
    </xdr:from>
    <xdr:to>
      <xdr:col>36</xdr:col>
      <xdr:colOff>165100</xdr:colOff>
      <xdr:row>55</xdr:row>
      <xdr:rowOff>13701</xdr:rowOff>
    </xdr:to>
    <xdr:sp macro="" textlink="">
      <xdr:nvSpPr>
        <xdr:cNvPr id="363" name="フローチャート: 判断 362"/>
        <xdr:cNvSpPr/>
      </xdr:nvSpPr>
      <xdr:spPr>
        <a:xfrm>
          <a:off x="6921500" y="93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4828</xdr:rowOff>
    </xdr:from>
    <xdr:ext cx="534377" cy="259045"/>
    <xdr:sp macro="" textlink="">
      <xdr:nvSpPr>
        <xdr:cNvPr id="364" name="テキスト ボックス 363"/>
        <xdr:cNvSpPr txBox="1"/>
      </xdr:nvSpPr>
      <xdr:spPr>
        <a:xfrm>
          <a:off x="6705111" y="943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54061</xdr:rowOff>
    </xdr:from>
    <xdr:to>
      <xdr:col>55</xdr:col>
      <xdr:colOff>50800</xdr:colOff>
      <xdr:row>53</xdr:row>
      <xdr:rowOff>155661</xdr:rowOff>
    </xdr:to>
    <xdr:sp macro="" textlink="">
      <xdr:nvSpPr>
        <xdr:cNvPr id="370" name="楕円 369"/>
        <xdr:cNvSpPr/>
      </xdr:nvSpPr>
      <xdr:spPr>
        <a:xfrm>
          <a:off x="10426700" y="91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76938</xdr:rowOff>
    </xdr:from>
    <xdr:ext cx="534377" cy="259045"/>
    <xdr:sp macro="" textlink="">
      <xdr:nvSpPr>
        <xdr:cNvPr id="371" name="普通建設事業費該当値テキスト"/>
        <xdr:cNvSpPr txBox="1"/>
      </xdr:nvSpPr>
      <xdr:spPr>
        <a:xfrm>
          <a:off x="10528300" y="899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108925</xdr:rowOff>
    </xdr:from>
    <xdr:to>
      <xdr:col>50</xdr:col>
      <xdr:colOff>165100</xdr:colOff>
      <xdr:row>54</xdr:row>
      <xdr:rowOff>39075</xdr:rowOff>
    </xdr:to>
    <xdr:sp macro="" textlink="">
      <xdr:nvSpPr>
        <xdr:cNvPr id="372" name="楕円 371"/>
        <xdr:cNvSpPr/>
      </xdr:nvSpPr>
      <xdr:spPr>
        <a:xfrm>
          <a:off x="9588500" y="919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30202</xdr:rowOff>
    </xdr:from>
    <xdr:ext cx="534377" cy="259045"/>
    <xdr:sp macro="" textlink="">
      <xdr:nvSpPr>
        <xdr:cNvPr id="373" name="テキスト ボックス 372"/>
        <xdr:cNvSpPr txBox="1"/>
      </xdr:nvSpPr>
      <xdr:spPr>
        <a:xfrm>
          <a:off x="9372111" y="928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58817</xdr:rowOff>
    </xdr:from>
    <xdr:to>
      <xdr:col>46</xdr:col>
      <xdr:colOff>38100</xdr:colOff>
      <xdr:row>54</xdr:row>
      <xdr:rowOff>160417</xdr:rowOff>
    </xdr:to>
    <xdr:sp macro="" textlink="">
      <xdr:nvSpPr>
        <xdr:cNvPr id="374" name="楕円 373"/>
        <xdr:cNvSpPr/>
      </xdr:nvSpPr>
      <xdr:spPr>
        <a:xfrm>
          <a:off x="8699500" y="931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151544</xdr:rowOff>
    </xdr:from>
    <xdr:ext cx="534377" cy="259045"/>
    <xdr:sp macro="" textlink="">
      <xdr:nvSpPr>
        <xdr:cNvPr id="375" name="テキスト ボックス 374"/>
        <xdr:cNvSpPr txBox="1"/>
      </xdr:nvSpPr>
      <xdr:spPr>
        <a:xfrm>
          <a:off x="8483111" y="94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89495</xdr:rowOff>
    </xdr:from>
    <xdr:to>
      <xdr:col>41</xdr:col>
      <xdr:colOff>101600</xdr:colOff>
      <xdr:row>55</xdr:row>
      <xdr:rowOff>19645</xdr:rowOff>
    </xdr:to>
    <xdr:sp macro="" textlink="">
      <xdr:nvSpPr>
        <xdr:cNvPr id="376" name="楕円 375"/>
        <xdr:cNvSpPr/>
      </xdr:nvSpPr>
      <xdr:spPr>
        <a:xfrm>
          <a:off x="7810500" y="93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36172</xdr:rowOff>
    </xdr:from>
    <xdr:ext cx="534377" cy="259045"/>
    <xdr:sp macro="" textlink="">
      <xdr:nvSpPr>
        <xdr:cNvPr id="377" name="テキスト ボックス 376"/>
        <xdr:cNvSpPr txBox="1"/>
      </xdr:nvSpPr>
      <xdr:spPr>
        <a:xfrm>
          <a:off x="7594111" y="912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78" name="楕円 377"/>
        <xdr:cNvSpPr/>
      </xdr:nvSpPr>
      <xdr:spPr>
        <a:xfrm>
          <a:off x="6921500" y="93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15003</xdr:rowOff>
    </xdr:from>
    <xdr:ext cx="534377" cy="259045"/>
    <xdr:sp macro="" textlink="">
      <xdr:nvSpPr>
        <xdr:cNvPr id="379" name="テキスト ボックス 378"/>
        <xdr:cNvSpPr txBox="1"/>
      </xdr:nvSpPr>
      <xdr:spPr>
        <a:xfrm>
          <a:off x="6705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54627</xdr:rowOff>
    </xdr:from>
    <xdr:ext cx="467179" cy="259045"/>
    <xdr:sp macro="" textlink="">
      <xdr:nvSpPr>
        <xdr:cNvPr id="393" name="テキスト ボックス 392"/>
        <xdr:cNvSpPr txBox="1"/>
      </xdr:nvSpPr>
      <xdr:spPr>
        <a:xfrm>
          <a:off x="6136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75</xdr:row>
      <xdr:rowOff>111777</xdr:rowOff>
    </xdr:from>
    <xdr:ext cx="467179" cy="259045"/>
    <xdr:sp macro="" textlink="">
      <xdr:nvSpPr>
        <xdr:cNvPr id="395" name="テキスト ボックス 394"/>
        <xdr:cNvSpPr txBox="1"/>
      </xdr:nvSpPr>
      <xdr:spPr>
        <a:xfrm>
          <a:off x="6136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168927</xdr:rowOff>
    </xdr:from>
    <xdr:ext cx="467179" cy="259045"/>
    <xdr:sp macro="" textlink="">
      <xdr:nvSpPr>
        <xdr:cNvPr id="397" name="テキスト ボックス 396"/>
        <xdr:cNvSpPr txBox="1"/>
      </xdr:nvSpPr>
      <xdr:spPr>
        <a:xfrm>
          <a:off x="6136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165322</xdr:rowOff>
    </xdr:from>
    <xdr:to>
      <xdr:col>54</xdr:col>
      <xdr:colOff>189865</xdr:colOff>
      <xdr:row>77</xdr:row>
      <xdr:rowOff>165418</xdr:rowOff>
    </xdr:to>
    <xdr:cxnSp macro="">
      <xdr:nvCxnSpPr>
        <xdr:cNvPr id="407" name="直線コネクタ 406"/>
        <xdr:cNvCxnSpPr/>
      </xdr:nvCxnSpPr>
      <xdr:spPr>
        <a:xfrm flipV="1">
          <a:off x="10475595" y="12166822"/>
          <a:ext cx="1270" cy="120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169245</xdr:rowOff>
    </xdr:from>
    <xdr:ext cx="469744" cy="259045"/>
    <xdr:sp macro="" textlink="">
      <xdr:nvSpPr>
        <xdr:cNvPr id="408" name="普通建設事業費 （ うち新規整備　）最小値テキスト"/>
        <xdr:cNvSpPr txBox="1"/>
      </xdr:nvSpPr>
      <xdr:spPr>
        <a:xfrm>
          <a:off x="10528300" y="1337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165418</xdr:rowOff>
    </xdr:from>
    <xdr:to>
      <xdr:col>55</xdr:col>
      <xdr:colOff>88900</xdr:colOff>
      <xdr:row>77</xdr:row>
      <xdr:rowOff>165418</xdr:rowOff>
    </xdr:to>
    <xdr:cxnSp macro="">
      <xdr:nvCxnSpPr>
        <xdr:cNvPr id="409" name="直線コネクタ 408"/>
        <xdr:cNvCxnSpPr/>
      </xdr:nvCxnSpPr>
      <xdr:spPr>
        <a:xfrm>
          <a:off x="10388600" y="1336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111999</xdr:rowOff>
    </xdr:from>
    <xdr:ext cx="534377" cy="259045"/>
    <xdr:sp macro="" textlink="">
      <xdr:nvSpPr>
        <xdr:cNvPr id="410" name="普通建設事業費 （ うち新規整備　）最大値テキスト"/>
        <xdr:cNvSpPr txBox="1"/>
      </xdr:nvSpPr>
      <xdr:spPr>
        <a:xfrm>
          <a:off x="10528300" y="119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165322</xdr:rowOff>
    </xdr:from>
    <xdr:to>
      <xdr:col>55</xdr:col>
      <xdr:colOff>88900</xdr:colOff>
      <xdr:row>70</xdr:row>
      <xdr:rowOff>165322</xdr:rowOff>
    </xdr:to>
    <xdr:cxnSp macro="">
      <xdr:nvCxnSpPr>
        <xdr:cNvPr id="411" name="直線コネクタ 410"/>
        <xdr:cNvCxnSpPr/>
      </xdr:nvCxnSpPr>
      <xdr:spPr>
        <a:xfrm>
          <a:off x="10388600" y="1216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47974</xdr:rowOff>
    </xdr:from>
    <xdr:to>
      <xdr:col>55</xdr:col>
      <xdr:colOff>0</xdr:colOff>
      <xdr:row>79</xdr:row>
      <xdr:rowOff>36258</xdr:rowOff>
    </xdr:to>
    <xdr:cxnSp macro="">
      <xdr:nvCxnSpPr>
        <xdr:cNvPr id="412" name="直線コネクタ 411"/>
        <xdr:cNvCxnSpPr/>
      </xdr:nvCxnSpPr>
      <xdr:spPr>
        <a:xfrm flipV="1">
          <a:off x="9639300" y="13078174"/>
          <a:ext cx="838200" cy="50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109300</xdr:rowOff>
    </xdr:from>
    <xdr:ext cx="469744" cy="259045"/>
    <xdr:sp macro="" textlink="">
      <xdr:nvSpPr>
        <xdr:cNvPr id="413" name="普通建設事業費 （ うち新規整備　）平均値テキスト"/>
        <xdr:cNvSpPr txBox="1"/>
      </xdr:nvSpPr>
      <xdr:spPr>
        <a:xfrm>
          <a:off x="10528300" y="12796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86423</xdr:rowOff>
    </xdr:from>
    <xdr:to>
      <xdr:col>55</xdr:col>
      <xdr:colOff>50800</xdr:colOff>
      <xdr:row>76</xdr:row>
      <xdr:rowOff>16573</xdr:rowOff>
    </xdr:to>
    <xdr:sp macro="" textlink="">
      <xdr:nvSpPr>
        <xdr:cNvPr id="414" name="フローチャート: 判断 413"/>
        <xdr:cNvSpPr/>
      </xdr:nvSpPr>
      <xdr:spPr>
        <a:xfrm>
          <a:off x="10426700" y="12945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56356</xdr:rowOff>
    </xdr:from>
    <xdr:to>
      <xdr:col>50</xdr:col>
      <xdr:colOff>114300</xdr:colOff>
      <xdr:row>79</xdr:row>
      <xdr:rowOff>36258</xdr:rowOff>
    </xdr:to>
    <xdr:cxnSp macro="">
      <xdr:nvCxnSpPr>
        <xdr:cNvPr id="415" name="直線コネクタ 414"/>
        <xdr:cNvCxnSpPr/>
      </xdr:nvCxnSpPr>
      <xdr:spPr>
        <a:xfrm>
          <a:off x="8750300" y="13429456"/>
          <a:ext cx="889000" cy="15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158909</xdr:rowOff>
    </xdr:from>
    <xdr:to>
      <xdr:col>50</xdr:col>
      <xdr:colOff>165100</xdr:colOff>
      <xdr:row>74</xdr:row>
      <xdr:rowOff>89059</xdr:rowOff>
    </xdr:to>
    <xdr:sp macro="" textlink="">
      <xdr:nvSpPr>
        <xdr:cNvPr id="416" name="フローチャート: 判断 415"/>
        <xdr:cNvSpPr/>
      </xdr:nvSpPr>
      <xdr:spPr>
        <a:xfrm>
          <a:off x="9588500" y="12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105586</xdr:rowOff>
    </xdr:from>
    <xdr:ext cx="534377" cy="259045"/>
    <xdr:sp macro="" textlink="">
      <xdr:nvSpPr>
        <xdr:cNvPr id="417" name="テキスト ボックス 416"/>
        <xdr:cNvSpPr txBox="1"/>
      </xdr:nvSpPr>
      <xdr:spPr>
        <a:xfrm>
          <a:off x="9372111" y="124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137033</xdr:rowOff>
    </xdr:from>
    <xdr:to>
      <xdr:col>45</xdr:col>
      <xdr:colOff>177800</xdr:colOff>
      <xdr:row>78</xdr:row>
      <xdr:rowOff>56356</xdr:rowOff>
    </xdr:to>
    <xdr:cxnSp macro="">
      <xdr:nvCxnSpPr>
        <xdr:cNvPr id="418" name="直線コネクタ 417"/>
        <xdr:cNvCxnSpPr/>
      </xdr:nvCxnSpPr>
      <xdr:spPr>
        <a:xfrm>
          <a:off x="7861300" y="13338683"/>
          <a:ext cx="889000" cy="9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45085</xdr:rowOff>
    </xdr:from>
    <xdr:to>
      <xdr:col>46</xdr:col>
      <xdr:colOff>38100</xdr:colOff>
      <xdr:row>73</xdr:row>
      <xdr:rowOff>146685</xdr:rowOff>
    </xdr:to>
    <xdr:sp macro="" textlink="">
      <xdr:nvSpPr>
        <xdr:cNvPr id="419" name="フローチャート: 判断 418"/>
        <xdr:cNvSpPr/>
      </xdr:nvSpPr>
      <xdr:spPr>
        <a:xfrm>
          <a:off x="8699500" y="125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163212</xdr:rowOff>
    </xdr:from>
    <xdr:ext cx="534377" cy="259045"/>
    <xdr:sp macro="" textlink="">
      <xdr:nvSpPr>
        <xdr:cNvPr id="420" name="テキスト ボックス 419"/>
        <xdr:cNvSpPr txBox="1"/>
      </xdr:nvSpPr>
      <xdr:spPr>
        <a:xfrm>
          <a:off x="8483111" y="1233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137033</xdr:rowOff>
    </xdr:from>
    <xdr:to>
      <xdr:col>41</xdr:col>
      <xdr:colOff>50800</xdr:colOff>
      <xdr:row>78</xdr:row>
      <xdr:rowOff>77502</xdr:rowOff>
    </xdr:to>
    <xdr:cxnSp macro="">
      <xdr:nvCxnSpPr>
        <xdr:cNvPr id="421" name="直線コネクタ 420"/>
        <xdr:cNvCxnSpPr/>
      </xdr:nvCxnSpPr>
      <xdr:spPr>
        <a:xfrm flipV="1">
          <a:off x="6972300" y="13338683"/>
          <a:ext cx="889000" cy="1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94710</xdr:rowOff>
    </xdr:from>
    <xdr:to>
      <xdr:col>41</xdr:col>
      <xdr:colOff>101600</xdr:colOff>
      <xdr:row>73</xdr:row>
      <xdr:rowOff>24860</xdr:rowOff>
    </xdr:to>
    <xdr:sp macro="" textlink="">
      <xdr:nvSpPr>
        <xdr:cNvPr id="422" name="フローチャート: 判断 421"/>
        <xdr:cNvSpPr/>
      </xdr:nvSpPr>
      <xdr:spPr>
        <a:xfrm>
          <a:off x="7810500" y="1243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41387</xdr:rowOff>
    </xdr:from>
    <xdr:ext cx="534377" cy="259045"/>
    <xdr:sp macro="" textlink="">
      <xdr:nvSpPr>
        <xdr:cNvPr id="423" name="テキスト ボックス 422"/>
        <xdr:cNvSpPr txBox="1"/>
      </xdr:nvSpPr>
      <xdr:spPr>
        <a:xfrm>
          <a:off x="7594111" y="1221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122809</xdr:rowOff>
    </xdr:from>
    <xdr:to>
      <xdr:col>36</xdr:col>
      <xdr:colOff>165100</xdr:colOff>
      <xdr:row>71</xdr:row>
      <xdr:rowOff>52959</xdr:rowOff>
    </xdr:to>
    <xdr:sp macro="" textlink="">
      <xdr:nvSpPr>
        <xdr:cNvPr id="424" name="フローチャート: 判断 423"/>
        <xdr:cNvSpPr/>
      </xdr:nvSpPr>
      <xdr:spPr>
        <a:xfrm>
          <a:off x="6921500" y="1212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69486</xdr:rowOff>
    </xdr:from>
    <xdr:ext cx="534377" cy="259045"/>
    <xdr:sp macro="" textlink="">
      <xdr:nvSpPr>
        <xdr:cNvPr id="425" name="テキスト ボックス 424"/>
        <xdr:cNvSpPr txBox="1"/>
      </xdr:nvSpPr>
      <xdr:spPr>
        <a:xfrm>
          <a:off x="6705111" y="1189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168624</xdr:rowOff>
    </xdr:from>
    <xdr:to>
      <xdr:col>55</xdr:col>
      <xdr:colOff>50800</xdr:colOff>
      <xdr:row>76</xdr:row>
      <xdr:rowOff>98774</xdr:rowOff>
    </xdr:to>
    <xdr:sp macro="" textlink="">
      <xdr:nvSpPr>
        <xdr:cNvPr id="431" name="楕円 430"/>
        <xdr:cNvSpPr/>
      </xdr:nvSpPr>
      <xdr:spPr>
        <a:xfrm>
          <a:off x="10426700" y="130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147051</xdr:rowOff>
    </xdr:from>
    <xdr:ext cx="469744" cy="259045"/>
    <xdr:sp macro="" textlink="">
      <xdr:nvSpPr>
        <xdr:cNvPr id="432" name="普通建設事業費 （ うち新規整備　）該当値テキスト"/>
        <xdr:cNvSpPr txBox="1"/>
      </xdr:nvSpPr>
      <xdr:spPr>
        <a:xfrm>
          <a:off x="10528300" y="130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156908</xdr:rowOff>
    </xdr:from>
    <xdr:to>
      <xdr:col>50</xdr:col>
      <xdr:colOff>165100</xdr:colOff>
      <xdr:row>79</xdr:row>
      <xdr:rowOff>87058</xdr:rowOff>
    </xdr:to>
    <xdr:sp macro="" textlink="">
      <xdr:nvSpPr>
        <xdr:cNvPr id="433" name="楕円 432"/>
        <xdr:cNvSpPr/>
      </xdr:nvSpPr>
      <xdr:spPr>
        <a:xfrm>
          <a:off x="9588500" y="135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78185</xdr:rowOff>
    </xdr:from>
    <xdr:ext cx="469744" cy="259045"/>
    <xdr:sp macro="" textlink="">
      <xdr:nvSpPr>
        <xdr:cNvPr id="434" name="テキスト ボックス 433"/>
        <xdr:cNvSpPr txBox="1"/>
      </xdr:nvSpPr>
      <xdr:spPr>
        <a:xfrm>
          <a:off x="9404428" y="136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5556</xdr:rowOff>
    </xdr:from>
    <xdr:to>
      <xdr:col>46</xdr:col>
      <xdr:colOff>38100</xdr:colOff>
      <xdr:row>78</xdr:row>
      <xdr:rowOff>107156</xdr:rowOff>
    </xdr:to>
    <xdr:sp macro="" textlink="">
      <xdr:nvSpPr>
        <xdr:cNvPr id="435" name="楕円 434"/>
        <xdr:cNvSpPr/>
      </xdr:nvSpPr>
      <xdr:spPr>
        <a:xfrm>
          <a:off x="8699500" y="133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98283</xdr:rowOff>
    </xdr:from>
    <xdr:ext cx="469744" cy="259045"/>
    <xdr:sp macro="" textlink="">
      <xdr:nvSpPr>
        <xdr:cNvPr id="436" name="テキスト ボックス 435"/>
        <xdr:cNvSpPr txBox="1"/>
      </xdr:nvSpPr>
      <xdr:spPr>
        <a:xfrm>
          <a:off x="8515428" y="1347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86233</xdr:rowOff>
    </xdr:from>
    <xdr:to>
      <xdr:col>41</xdr:col>
      <xdr:colOff>101600</xdr:colOff>
      <xdr:row>78</xdr:row>
      <xdr:rowOff>16383</xdr:rowOff>
    </xdr:to>
    <xdr:sp macro="" textlink="">
      <xdr:nvSpPr>
        <xdr:cNvPr id="437" name="楕円 436"/>
        <xdr:cNvSpPr/>
      </xdr:nvSpPr>
      <xdr:spPr>
        <a:xfrm>
          <a:off x="7810500" y="132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7510</xdr:rowOff>
    </xdr:from>
    <xdr:ext cx="469744" cy="259045"/>
    <xdr:sp macro="" textlink="">
      <xdr:nvSpPr>
        <xdr:cNvPr id="438" name="テキスト ボックス 437"/>
        <xdr:cNvSpPr txBox="1"/>
      </xdr:nvSpPr>
      <xdr:spPr>
        <a:xfrm>
          <a:off x="7626428" y="1338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26702</xdr:rowOff>
    </xdr:from>
    <xdr:to>
      <xdr:col>36</xdr:col>
      <xdr:colOff>165100</xdr:colOff>
      <xdr:row>78</xdr:row>
      <xdr:rowOff>128302</xdr:rowOff>
    </xdr:to>
    <xdr:sp macro="" textlink="">
      <xdr:nvSpPr>
        <xdr:cNvPr id="439" name="楕円 438"/>
        <xdr:cNvSpPr/>
      </xdr:nvSpPr>
      <xdr:spPr>
        <a:xfrm>
          <a:off x="6921500" y="133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119429</xdr:rowOff>
    </xdr:from>
    <xdr:ext cx="469744" cy="259045"/>
    <xdr:sp macro="" textlink="">
      <xdr:nvSpPr>
        <xdr:cNvPr id="440" name="テキスト ボックス 439"/>
        <xdr:cNvSpPr txBox="1"/>
      </xdr:nvSpPr>
      <xdr:spPr>
        <a:xfrm>
          <a:off x="6737428" y="1349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111777</xdr:rowOff>
    </xdr:from>
    <xdr:ext cx="467179" cy="259045"/>
    <xdr:sp macro="" textlink="">
      <xdr:nvSpPr>
        <xdr:cNvPr id="451" name="テキスト ボックス 450"/>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165533</xdr:rowOff>
    </xdr:from>
    <xdr:to>
      <xdr:col>54</xdr:col>
      <xdr:colOff>189865</xdr:colOff>
      <xdr:row>97</xdr:row>
      <xdr:rowOff>118974</xdr:rowOff>
    </xdr:to>
    <xdr:cxnSp macro="">
      <xdr:nvCxnSpPr>
        <xdr:cNvPr id="465" name="直線コネクタ 464"/>
        <xdr:cNvCxnSpPr/>
      </xdr:nvCxnSpPr>
      <xdr:spPr>
        <a:xfrm flipV="1">
          <a:off x="10475595" y="15596033"/>
          <a:ext cx="1270" cy="1153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122801</xdr:rowOff>
    </xdr:from>
    <xdr:ext cx="534377" cy="259045"/>
    <xdr:sp macro="" textlink="">
      <xdr:nvSpPr>
        <xdr:cNvPr id="466" name="普通建設事業費 （ うち更新整備　）最小値テキスト"/>
        <xdr:cNvSpPr txBox="1"/>
      </xdr:nvSpPr>
      <xdr:spPr>
        <a:xfrm>
          <a:off x="10528300" y="167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118974</xdr:rowOff>
    </xdr:from>
    <xdr:to>
      <xdr:col>55</xdr:col>
      <xdr:colOff>88900</xdr:colOff>
      <xdr:row>97</xdr:row>
      <xdr:rowOff>118974</xdr:rowOff>
    </xdr:to>
    <xdr:cxnSp macro="">
      <xdr:nvCxnSpPr>
        <xdr:cNvPr id="467" name="直線コネクタ 466"/>
        <xdr:cNvCxnSpPr/>
      </xdr:nvCxnSpPr>
      <xdr:spPr>
        <a:xfrm>
          <a:off x="10388600" y="1674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112210</xdr:rowOff>
    </xdr:from>
    <xdr:ext cx="534377" cy="259045"/>
    <xdr:sp macro="" textlink="">
      <xdr:nvSpPr>
        <xdr:cNvPr id="468" name="普通建設事業費 （ うち更新整備　）最大値テキスト"/>
        <xdr:cNvSpPr txBox="1"/>
      </xdr:nvSpPr>
      <xdr:spPr>
        <a:xfrm>
          <a:off x="10528300" y="1537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165533</xdr:rowOff>
    </xdr:from>
    <xdr:to>
      <xdr:col>55</xdr:col>
      <xdr:colOff>88900</xdr:colOff>
      <xdr:row>90</xdr:row>
      <xdr:rowOff>165533</xdr:rowOff>
    </xdr:to>
    <xdr:cxnSp macro="">
      <xdr:nvCxnSpPr>
        <xdr:cNvPr id="469" name="直線コネクタ 468"/>
        <xdr:cNvCxnSpPr/>
      </xdr:nvCxnSpPr>
      <xdr:spPr>
        <a:xfrm>
          <a:off x="10388600" y="1559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8331</xdr:rowOff>
    </xdr:from>
    <xdr:to>
      <xdr:col>55</xdr:col>
      <xdr:colOff>0</xdr:colOff>
      <xdr:row>93</xdr:row>
      <xdr:rowOff>11607</xdr:rowOff>
    </xdr:to>
    <xdr:cxnSp macro="">
      <xdr:nvCxnSpPr>
        <xdr:cNvPr id="470" name="直線コネクタ 469"/>
        <xdr:cNvCxnSpPr/>
      </xdr:nvCxnSpPr>
      <xdr:spPr>
        <a:xfrm>
          <a:off x="9639300" y="15953181"/>
          <a:ext cx="8382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102531</xdr:rowOff>
    </xdr:from>
    <xdr:ext cx="534377" cy="259045"/>
    <xdr:sp macro="" textlink="">
      <xdr:nvSpPr>
        <xdr:cNvPr id="471" name="普通建設事業費 （ うち更新整備　）平均値テキスト"/>
        <xdr:cNvSpPr txBox="1"/>
      </xdr:nvSpPr>
      <xdr:spPr>
        <a:xfrm>
          <a:off x="10528300" y="16047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124104</xdr:rowOff>
    </xdr:from>
    <xdr:to>
      <xdr:col>55</xdr:col>
      <xdr:colOff>50800</xdr:colOff>
      <xdr:row>94</xdr:row>
      <xdr:rowOff>54254</xdr:rowOff>
    </xdr:to>
    <xdr:sp macro="" textlink="">
      <xdr:nvSpPr>
        <xdr:cNvPr id="472" name="フローチャート: 判断 471"/>
        <xdr:cNvSpPr/>
      </xdr:nvSpPr>
      <xdr:spPr>
        <a:xfrm>
          <a:off x="10426700" y="1606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3378</xdr:rowOff>
    </xdr:from>
    <xdr:to>
      <xdr:col>50</xdr:col>
      <xdr:colOff>114300</xdr:colOff>
      <xdr:row>93</xdr:row>
      <xdr:rowOff>8331</xdr:rowOff>
    </xdr:to>
    <xdr:cxnSp macro="">
      <xdr:nvCxnSpPr>
        <xdr:cNvPr id="473" name="直線コネクタ 472"/>
        <xdr:cNvCxnSpPr/>
      </xdr:nvCxnSpPr>
      <xdr:spPr>
        <a:xfrm>
          <a:off x="8750300" y="1594822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91</xdr:row>
      <xdr:rowOff>93777</xdr:rowOff>
    </xdr:from>
    <xdr:to>
      <xdr:col>50</xdr:col>
      <xdr:colOff>165100</xdr:colOff>
      <xdr:row>92</xdr:row>
      <xdr:rowOff>23927</xdr:rowOff>
    </xdr:to>
    <xdr:sp macro="" textlink="">
      <xdr:nvSpPr>
        <xdr:cNvPr id="474" name="フローチャート: 判断 473"/>
        <xdr:cNvSpPr/>
      </xdr:nvSpPr>
      <xdr:spPr>
        <a:xfrm>
          <a:off x="9588500" y="1569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40454</xdr:rowOff>
    </xdr:from>
    <xdr:ext cx="534377" cy="259045"/>
    <xdr:sp macro="" textlink="">
      <xdr:nvSpPr>
        <xdr:cNvPr id="475" name="テキスト ボックス 474"/>
        <xdr:cNvSpPr txBox="1"/>
      </xdr:nvSpPr>
      <xdr:spPr>
        <a:xfrm>
          <a:off x="9372111" y="1547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3378</xdr:rowOff>
    </xdr:from>
    <xdr:to>
      <xdr:col>45</xdr:col>
      <xdr:colOff>177800</xdr:colOff>
      <xdr:row>95</xdr:row>
      <xdr:rowOff>117373</xdr:rowOff>
    </xdr:to>
    <xdr:cxnSp macro="">
      <xdr:nvCxnSpPr>
        <xdr:cNvPr id="476" name="直線コネクタ 475"/>
        <xdr:cNvCxnSpPr/>
      </xdr:nvCxnSpPr>
      <xdr:spPr>
        <a:xfrm flipV="1">
          <a:off x="7861300" y="15948228"/>
          <a:ext cx="889000" cy="45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118314</xdr:rowOff>
    </xdr:from>
    <xdr:to>
      <xdr:col>46</xdr:col>
      <xdr:colOff>38100</xdr:colOff>
      <xdr:row>94</xdr:row>
      <xdr:rowOff>48464</xdr:rowOff>
    </xdr:to>
    <xdr:sp macro="" textlink="">
      <xdr:nvSpPr>
        <xdr:cNvPr id="477" name="フローチャート: 判断 476"/>
        <xdr:cNvSpPr/>
      </xdr:nvSpPr>
      <xdr:spPr>
        <a:xfrm>
          <a:off x="8699500" y="1606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39591</xdr:rowOff>
    </xdr:from>
    <xdr:ext cx="534377" cy="259045"/>
    <xdr:sp macro="" textlink="">
      <xdr:nvSpPr>
        <xdr:cNvPr id="478" name="テキスト ボックス 477"/>
        <xdr:cNvSpPr txBox="1"/>
      </xdr:nvSpPr>
      <xdr:spPr>
        <a:xfrm>
          <a:off x="8483111" y="1615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117373</xdr:rowOff>
    </xdr:from>
    <xdr:to>
      <xdr:col>41</xdr:col>
      <xdr:colOff>50800</xdr:colOff>
      <xdr:row>97</xdr:row>
      <xdr:rowOff>85827</xdr:rowOff>
    </xdr:to>
    <xdr:cxnSp macro="">
      <xdr:nvCxnSpPr>
        <xdr:cNvPr id="479" name="直線コネクタ 478"/>
        <xdr:cNvCxnSpPr/>
      </xdr:nvCxnSpPr>
      <xdr:spPr>
        <a:xfrm flipV="1">
          <a:off x="6972300" y="16405123"/>
          <a:ext cx="889000" cy="3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157708</xdr:rowOff>
    </xdr:from>
    <xdr:to>
      <xdr:col>41</xdr:col>
      <xdr:colOff>101600</xdr:colOff>
      <xdr:row>96</xdr:row>
      <xdr:rowOff>87858</xdr:rowOff>
    </xdr:to>
    <xdr:sp macro="" textlink="">
      <xdr:nvSpPr>
        <xdr:cNvPr id="480" name="フローチャート: 判断 479"/>
        <xdr:cNvSpPr/>
      </xdr:nvSpPr>
      <xdr:spPr>
        <a:xfrm>
          <a:off x="7810500" y="1644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78985</xdr:rowOff>
    </xdr:from>
    <xdr:ext cx="534377" cy="259045"/>
    <xdr:sp macro="" textlink="">
      <xdr:nvSpPr>
        <xdr:cNvPr id="481" name="テキスト ボックス 480"/>
        <xdr:cNvSpPr txBox="1"/>
      </xdr:nvSpPr>
      <xdr:spPr>
        <a:xfrm>
          <a:off x="7594111" y="165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139725</xdr:rowOff>
    </xdr:from>
    <xdr:to>
      <xdr:col>36</xdr:col>
      <xdr:colOff>165100</xdr:colOff>
      <xdr:row>95</xdr:row>
      <xdr:rowOff>69875</xdr:rowOff>
    </xdr:to>
    <xdr:sp macro="" textlink="">
      <xdr:nvSpPr>
        <xdr:cNvPr id="482" name="フローチャート: 判断 481"/>
        <xdr:cNvSpPr/>
      </xdr:nvSpPr>
      <xdr:spPr>
        <a:xfrm>
          <a:off x="6921500" y="162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86402</xdr:rowOff>
    </xdr:from>
    <xdr:ext cx="534377" cy="259045"/>
    <xdr:sp macro="" textlink="">
      <xdr:nvSpPr>
        <xdr:cNvPr id="483" name="テキスト ボックス 482"/>
        <xdr:cNvSpPr txBox="1"/>
      </xdr:nvSpPr>
      <xdr:spPr>
        <a:xfrm>
          <a:off x="6705111" y="160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132257</xdr:rowOff>
    </xdr:from>
    <xdr:to>
      <xdr:col>55</xdr:col>
      <xdr:colOff>50800</xdr:colOff>
      <xdr:row>93</xdr:row>
      <xdr:rowOff>62407</xdr:rowOff>
    </xdr:to>
    <xdr:sp macro="" textlink="">
      <xdr:nvSpPr>
        <xdr:cNvPr id="489" name="楕円 488"/>
        <xdr:cNvSpPr/>
      </xdr:nvSpPr>
      <xdr:spPr>
        <a:xfrm>
          <a:off x="10426700" y="159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155134</xdr:rowOff>
    </xdr:from>
    <xdr:ext cx="534377" cy="259045"/>
    <xdr:sp macro="" textlink="">
      <xdr:nvSpPr>
        <xdr:cNvPr id="490" name="普通建設事業費 （ うち更新整備　）該当値テキスト"/>
        <xdr:cNvSpPr txBox="1"/>
      </xdr:nvSpPr>
      <xdr:spPr>
        <a:xfrm>
          <a:off x="10528300" y="157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128981</xdr:rowOff>
    </xdr:from>
    <xdr:to>
      <xdr:col>50</xdr:col>
      <xdr:colOff>165100</xdr:colOff>
      <xdr:row>93</xdr:row>
      <xdr:rowOff>59131</xdr:rowOff>
    </xdr:to>
    <xdr:sp macro="" textlink="">
      <xdr:nvSpPr>
        <xdr:cNvPr id="491" name="楕円 490"/>
        <xdr:cNvSpPr/>
      </xdr:nvSpPr>
      <xdr:spPr>
        <a:xfrm>
          <a:off x="9588500" y="159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50258</xdr:rowOff>
    </xdr:from>
    <xdr:ext cx="534377" cy="259045"/>
    <xdr:sp macro="" textlink="">
      <xdr:nvSpPr>
        <xdr:cNvPr id="492" name="テキスト ボックス 491"/>
        <xdr:cNvSpPr txBox="1"/>
      </xdr:nvSpPr>
      <xdr:spPr>
        <a:xfrm>
          <a:off x="9372111" y="1599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124028</xdr:rowOff>
    </xdr:from>
    <xdr:to>
      <xdr:col>46</xdr:col>
      <xdr:colOff>38100</xdr:colOff>
      <xdr:row>93</xdr:row>
      <xdr:rowOff>54178</xdr:rowOff>
    </xdr:to>
    <xdr:sp macro="" textlink="">
      <xdr:nvSpPr>
        <xdr:cNvPr id="493" name="楕円 492"/>
        <xdr:cNvSpPr/>
      </xdr:nvSpPr>
      <xdr:spPr>
        <a:xfrm>
          <a:off x="8699500" y="1589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70705</xdr:rowOff>
    </xdr:from>
    <xdr:ext cx="534377" cy="259045"/>
    <xdr:sp macro="" textlink="">
      <xdr:nvSpPr>
        <xdr:cNvPr id="494" name="テキスト ボックス 493"/>
        <xdr:cNvSpPr txBox="1"/>
      </xdr:nvSpPr>
      <xdr:spPr>
        <a:xfrm>
          <a:off x="8483111" y="1567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66573</xdr:rowOff>
    </xdr:from>
    <xdr:to>
      <xdr:col>41</xdr:col>
      <xdr:colOff>101600</xdr:colOff>
      <xdr:row>95</xdr:row>
      <xdr:rowOff>168173</xdr:rowOff>
    </xdr:to>
    <xdr:sp macro="" textlink="">
      <xdr:nvSpPr>
        <xdr:cNvPr id="495" name="楕円 494"/>
        <xdr:cNvSpPr/>
      </xdr:nvSpPr>
      <xdr:spPr>
        <a:xfrm>
          <a:off x="7810500" y="163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13250</xdr:rowOff>
    </xdr:from>
    <xdr:ext cx="534377" cy="259045"/>
    <xdr:sp macro="" textlink="">
      <xdr:nvSpPr>
        <xdr:cNvPr id="496" name="テキスト ボックス 495"/>
        <xdr:cNvSpPr txBox="1"/>
      </xdr:nvSpPr>
      <xdr:spPr>
        <a:xfrm>
          <a:off x="7594111" y="1612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35027</xdr:rowOff>
    </xdr:from>
    <xdr:to>
      <xdr:col>36</xdr:col>
      <xdr:colOff>165100</xdr:colOff>
      <xdr:row>97</xdr:row>
      <xdr:rowOff>136627</xdr:rowOff>
    </xdr:to>
    <xdr:sp macro="" textlink="">
      <xdr:nvSpPr>
        <xdr:cNvPr id="497" name="楕円 496"/>
        <xdr:cNvSpPr/>
      </xdr:nvSpPr>
      <xdr:spPr>
        <a:xfrm>
          <a:off x="6921500" y="166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127754</xdr:rowOff>
    </xdr:from>
    <xdr:ext cx="534377" cy="259045"/>
    <xdr:sp macro="" textlink="">
      <xdr:nvSpPr>
        <xdr:cNvPr id="498" name="テキスト ボックス 497"/>
        <xdr:cNvSpPr txBox="1"/>
      </xdr:nvSpPr>
      <xdr:spPr>
        <a:xfrm>
          <a:off x="6705111" y="1675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2" name="テキスト ボックス 511"/>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4" name="テキスト ボックス 513"/>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6" name="テキスト ボックス 515"/>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8" name="テキスト ボックス 51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17170</xdr:rowOff>
    </xdr:from>
    <xdr:to>
      <xdr:col>85</xdr:col>
      <xdr:colOff>126364</xdr:colOff>
      <xdr:row>38</xdr:row>
      <xdr:rowOff>139700</xdr:rowOff>
    </xdr:to>
    <xdr:cxnSp macro="">
      <xdr:nvCxnSpPr>
        <xdr:cNvPr id="520" name="直線コネクタ 519"/>
        <xdr:cNvCxnSpPr/>
      </xdr:nvCxnSpPr>
      <xdr:spPr>
        <a:xfrm flipV="1">
          <a:off x="16317595" y="5160670"/>
          <a:ext cx="1269" cy="149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135297</xdr:rowOff>
    </xdr:from>
    <xdr:ext cx="469744" cy="259045"/>
    <xdr:sp macro="" textlink="">
      <xdr:nvSpPr>
        <xdr:cNvPr id="523" name="災害復旧事業費最大値テキスト"/>
        <xdr:cNvSpPr txBox="1"/>
      </xdr:nvSpPr>
      <xdr:spPr>
        <a:xfrm>
          <a:off x="16370300" y="493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17170</xdr:rowOff>
    </xdr:from>
    <xdr:to>
      <xdr:col>86</xdr:col>
      <xdr:colOff>25400</xdr:colOff>
      <xdr:row>30</xdr:row>
      <xdr:rowOff>17170</xdr:rowOff>
    </xdr:to>
    <xdr:cxnSp macro="">
      <xdr:nvCxnSpPr>
        <xdr:cNvPr id="524" name="直線コネクタ 523"/>
        <xdr:cNvCxnSpPr/>
      </xdr:nvCxnSpPr>
      <xdr:spPr>
        <a:xfrm>
          <a:off x="16230600" y="5160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150182</xdr:rowOff>
    </xdr:from>
    <xdr:ext cx="378565" cy="259045"/>
    <xdr:sp macro="" textlink="">
      <xdr:nvSpPr>
        <xdr:cNvPr id="526" name="災害復旧事業費平均値テキスト"/>
        <xdr:cNvSpPr txBox="1"/>
      </xdr:nvSpPr>
      <xdr:spPr>
        <a:xfrm>
          <a:off x="16370300" y="61509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127305</xdr:rowOff>
    </xdr:from>
    <xdr:to>
      <xdr:col>85</xdr:col>
      <xdr:colOff>177800</xdr:colOff>
      <xdr:row>37</xdr:row>
      <xdr:rowOff>57455</xdr:rowOff>
    </xdr:to>
    <xdr:sp macro="" textlink="">
      <xdr:nvSpPr>
        <xdr:cNvPr id="527" name="フローチャート: 判断 526"/>
        <xdr:cNvSpPr/>
      </xdr:nvSpPr>
      <xdr:spPr>
        <a:xfrm>
          <a:off x="16268700" y="62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98958</xdr:rowOff>
    </xdr:from>
    <xdr:to>
      <xdr:col>81</xdr:col>
      <xdr:colOff>101600</xdr:colOff>
      <xdr:row>35</xdr:row>
      <xdr:rowOff>29108</xdr:rowOff>
    </xdr:to>
    <xdr:sp macro="" textlink="">
      <xdr:nvSpPr>
        <xdr:cNvPr id="529" name="フローチャート: 判断 528"/>
        <xdr:cNvSpPr/>
      </xdr:nvSpPr>
      <xdr:spPr>
        <a:xfrm>
          <a:off x="15430500" y="5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45635</xdr:rowOff>
    </xdr:from>
    <xdr:ext cx="469744" cy="259045"/>
    <xdr:sp macro="" textlink="">
      <xdr:nvSpPr>
        <xdr:cNvPr id="530" name="テキスト ボックス 529"/>
        <xdr:cNvSpPr txBox="1"/>
      </xdr:nvSpPr>
      <xdr:spPr>
        <a:xfrm>
          <a:off x="15246428" y="57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53696</xdr:rowOff>
    </xdr:from>
    <xdr:to>
      <xdr:col>76</xdr:col>
      <xdr:colOff>165100</xdr:colOff>
      <xdr:row>37</xdr:row>
      <xdr:rowOff>155296</xdr:rowOff>
    </xdr:to>
    <xdr:sp macro="" textlink="">
      <xdr:nvSpPr>
        <xdr:cNvPr id="532" name="フローチャート: 判断 531"/>
        <xdr:cNvSpPr/>
      </xdr:nvSpPr>
      <xdr:spPr>
        <a:xfrm>
          <a:off x="14541500" y="639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373</xdr:rowOff>
    </xdr:from>
    <xdr:ext cx="378565" cy="259045"/>
    <xdr:sp macro="" textlink="">
      <xdr:nvSpPr>
        <xdr:cNvPr id="533" name="テキスト ボックス 532"/>
        <xdr:cNvSpPr txBox="1"/>
      </xdr:nvSpPr>
      <xdr:spPr>
        <a:xfrm>
          <a:off x="14403017" y="6172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125476</xdr:rowOff>
    </xdr:from>
    <xdr:to>
      <xdr:col>72</xdr:col>
      <xdr:colOff>38100</xdr:colOff>
      <xdr:row>38</xdr:row>
      <xdr:rowOff>55626</xdr:rowOff>
    </xdr:to>
    <xdr:sp macro="" textlink="">
      <xdr:nvSpPr>
        <xdr:cNvPr id="535" name="フローチャート: 判断 534"/>
        <xdr:cNvSpPr/>
      </xdr:nvSpPr>
      <xdr:spPr>
        <a:xfrm>
          <a:off x="136525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72153</xdr:rowOff>
    </xdr:from>
    <xdr:ext cx="378565" cy="259045"/>
    <xdr:sp macro="" textlink="">
      <xdr:nvSpPr>
        <xdr:cNvPr id="536" name="テキスト ボックス 535"/>
        <xdr:cNvSpPr txBox="1"/>
      </xdr:nvSpPr>
      <xdr:spPr>
        <a:xfrm>
          <a:off x="13514017" y="6244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92101</xdr:rowOff>
    </xdr:from>
    <xdr:to>
      <xdr:col>67</xdr:col>
      <xdr:colOff>101600</xdr:colOff>
      <xdr:row>34</xdr:row>
      <xdr:rowOff>22251</xdr:rowOff>
    </xdr:to>
    <xdr:sp macro="" textlink="">
      <xdr:nvSpPr>
        <xdr:cNvPr id="537" name="フローチャート: 判断 536"/>
        <xdr:cNvSpPr/>
      </xdr:nvSpPr>
      <xdr:spPr>
        <a:xfrm>
          <a:off x="12763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32</xdr:row>
      <xdr:rowOff>38778</xdr:rowOff>
    </xdr:from>
    <xdr:ext cx="469744" cy="259045"/>
    <xdr:sp macro="" textlink="">
      <xdr:nvSpPr>
        <xdr:cNvPr id="538" name="テキスト ボックス 537"/>
        <xdr:cNvSpPr txBox="1"/>
      </xdr:nvSpPr>
      <xdr:spPr>
        <a:xfrm>
          <a:off x="12579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5"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38888</xdr:rowOff>
    </xdr:from>
    <xdr:to>
      <xdr:col>85</xdr:col>
      <xdr:colOff>126364</xdr:colOff>
      <xdr:row>78</xdr:row>
      <xdr:rowOff>101752</xdr:rowOff>
    </xdr:to>
    <xdr:cxnSp macro="">
      <xdr:nvCxnSpPr>
        <xdr:cNvPr id="629" name="直線コネクタ 628"/>
        <xdr:cNvCxnSpPr/>
      </xdr:nvCxnSpPr>
      <xdr:spPr>
        <a:xfrm flipV="1">
          <a:off x="16317595" y="12211838"/>
          <a:ext cx="1269"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105579</xdr:rowOff>
    </xdr:from>
    <xdr:ext cx="534377" cy="259045"/>
    <xdr:sp macro="" textlink="">
      <xdr:nvSpPr>
        <xdr:cNvPr id="630" name="公債費最小値テキスト"/>
        <xdr:cNvSpPr txBox="1"/>
      </xdr:nvSpPr>
      <xdr:spPr>
        <a:xfrm>
          <a:off x="16370300" y="134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101752</xdr:rowOff>
    </xdr:from>
    <xdr:to>
      <xdr:col>86</xdr:col>
      <xdr:colOff>25400</xdr:colOff>
      <xdr:row>78</xdr:row>
      <xdr:rowOff>101752</xdr:rowOff>
    </xdr:to>
    <xdr:cxnSp macro="">
      <xdr:nvCxnSpPr>
        <xdr:cNvPr id="631" name="直線コネクタ 630"/>
        <xdr:cNvCxnSpPr/>
      </xdr:nvCxnSpPr>
      <xdr:spPr>
        <a:xfrm>
          <a:off x="16230600" y="13474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157015</xdr:rowOff>
    </xdr:from>
    <xdr:ext cx="534377" cy="259045"/>
    <xdr:sp macro="" textlink="">
      <xdr:nvSpPr>
        <xdr:cNvPr id="632" name="公債費最大値テキスト"/>
        <xdr:cNvSpPr txBox="1"/>
      </xdr:nvSpPr>
      <xdr:spPr>
        <a:xfrm>
          <a:off x="16370300" y="1198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38888</xdr:rowOff>
    </xdr:from>
    <xdr:to>
      <xdr:col>86</xdr:col>
      <xdr:colOff>25400</xdr:colOff>
      <xdr:row>71</xdr:row>
      <xdr:rowOff>38888</xdr:rowOff>
    </xdr:to>
    <xdr:cxnSp macro="">
      <xdr:nvCxnSpPr>
        <xdr:cNvPr id="633" name="直線コネクタ 632"/>
        <xdr:cNvCxnSpPr/>
      </xdr:nvCxnSpPr>
      <xdr:spPr>
        <a:xfrm>
          <a:off x="16230600" y="1221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85065</xdr:rowOff>
    </xdr:from>
    <xdr:to>
      <xdr:col>85</xdr:col>
      <xdr:colOff>127000</xdr:colOff>
      <xdr:row>78</xdr:row>
      <xdr:rowOff>101752</xdr:rowOff>
    </xdr:to>
    <xdr:cxnSp macro="">
      <xdr:nvCxnSpPr>
        <xdr:cNvPr id="634" name="直線コネクタ 633"/>
        <xdr:cNvCxnSpPr/>
      </xdr:nvCxnSpPr>
      <xdr:spPr>
        <a:xfrm>
          <a:off x="15481300" y="13458165"/>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72850</xdr:rowOff>
    </xdr:from>
    <xdr:ext cx="534377" cy="259045"/>
    <xdr:sp macro="" textlink="">
      <xdr:nvSpPr>
        <xdr:cNvPr id="635" name="公債費平均値テキスト"/>
        <xdr:cNvSpPr txBox="1"/>
      </xdr:nvSpPr>
      <xdr:spPr>
        <a:xfrm>
          <a:off x="16370300" y="1258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49973</xdr:rowOff>
    </xdr:from>
    <xdr:to>
      <xdr:col>85</xdr:col>
      <xdr:colOff>177800</xdr:colOff>
      <xdr:row>74</xdr:row>
      <xdr:rowOff>151573</xdr:rowOff>
    </xdr:to>
    <xdr:sp macro="" textlink="">
      <xdr:nvSpPr>
        <xdr:cNvPr id="636" name="フローチャート: 判断 635"/>
        <xdr:cNvSpPr/>
      </xdr:nvSpPr>
      <xdr:spPr>
        <a:xfrm>
          <a:off x="16268700" y="127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85065</xdr:rowOff>
    </xdr:from>
    <xdr:to>
      <xdr:col>81</xdr:col>
      <xdr:colOff>50800</xdr:colOff>
      <xdr:row>78</xdr:row>
      <xdr:rowOff>87874</xdr:rowOff>
    </xdr:to>
    <xdr:cxnSp macro="">
      <xdr:nvCxnSpPr>
        <xdr:cNvPr id="637" name="直線コネクタ 636"/>
        <xdr:cNvCxnSpPr/>
      </xdr:nvCxnSpPr>
      <xdr:spPr>
        <a:xfrm flipV="1">
          <a:off x="14592300" y="13458165"/>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23912</xdr:rowOff>
    </xdr:from>
    <xdr:to>
      <xdr:col>81</xdr:col>
      <xdr:colOff>101600</xdr:colOff>
      <xdr:row>74</xdr:row>
      <xdr:rowOff>125512</xdr:rowOff>
    </xdr:to>
    <xdr:sp macro="" textlink="">
      <xdr:nvSpPr>
        <xdr:cNvPr id="638" name="フローチャート: 判断 637"/>
        <xdr:cNvSpPr/>
      </xdr:nvSpPr>
      <xdr:spPr>
        <a:xfrm>
          <a:off x="15430500" y="1271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142039</xdr:rowOff>
    </xdr:from>
    <xdr:ext cx="534377" cy="259045"/>
    <xdr:sp macro="" textlink="">
      <xdr:nvSpPr>
        <xdr:cNvPr id="639" name="テキスト ボックス 638"/>
        <xdr:cNvSpPr txBox="1"/>
      </xdr:nvSpPr>
      <xdr:spPr>
        <a:xfrm>
          <a:off x="15214111" y="1248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74124</xdr:rowOff>
    </xdr:from>
    <xdr:to>
      <xdr:col>76</xdr:col>
      <xdr:colOff>114300</xdr:colOff>
      <xdr:row>78</xdr:row>
      <xdr:rowOff>87874</xdr:rowOff>
    </xdr:to>
    <xdr:cxnSp macro="">
      <xdr:nvCxnSpPr>
        <xdr:cNvPr id="640" name="直線コネクタ 639"/>
        <xdr:cNvCxnSpPr/>
      </xdr:nvCxnSpPr>
      <xdr:spPr>
        <a:xfrm>
          <a:off x="13703300" y="13447224"/>
          <a:ext cx="889000" cy="1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62937</xdr:rowOff>
    </xdr:from>
    <xdr:to>
      <xdr:col>76</xdr:col>
      <xdr:colOff>165100</xdr:colOff>
      <xdr:row>74</xdr:row>
      <xdr:rowOff>164537</xdr:rowOff>
    </xdr:to>
    <xdr:sp macro="" textlink="">
      <xdr:nvSpPr>
        <xdr:cNvPr id="641" name="フローチャート: 判断 640"/>
        <xdr:cNvSpPr/>
      </xdr:nvSpPr>
      <xdr:spPr>
        <a:xfrm>
          <a:off x="145415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9614</xdr:rowOff>
    </xdr:from>
    <xdr:ext cx="534377" cy="259045"/>
    <xdr:sp macro="" textlink="">
      <xdr:nvSpPr>
        <xdr:cNvPr id="642" name="テキスト ボックス 641"/>
        <xdr:cNvSpPr txBox="1"/>
      </xdr:nvSpPr>
      <xdr:spPr>
        <a:xfrm>
          <a:off x="14325111" y="1252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142999</xdr:rowOff>
    </xdr:from>
    <xdr:to>
      <xdr:col>71</xdr:col>
      <xdr:colOff>177800</xdr:colOff>
      <xdr:row>78</xdr:row>
      <xdr:rowOff>74124</xdr:rowOff>
    </xdr:to>
    <xdr:cxnSp macro="">
      <xdr:nvCxnSpPr>
        <xdr:cNvPr id="643" name="直線コネクタ 642"/>
        <xdr:cNvCxnSpPr/>
      </xdr:nvCxnSpPr>
      <xdr:spPr>
        <a:xfrm>
          <a:off x="12814300" y="13344649"/>
          <a:ext cx="889000" cy="10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33252</xdr:rowOff>
    </xdr:from>
    <xdr:to>
      <xdr:col>72</xdr:col>
      <xdr:colOff>38100</xdr:colOff>
      <xdr:row>75</xdr:row>
      <xdr:rowOff>134852</xdr:rowOff>
    </xdr:to>
    <xdr:sp macro="" textlink="">
      <xdr:nvSpPr>
        <xdr:cNvPr id="644" name="フローチャート: 判断 643"/>
        <xdr:cNvSpPr/>
      </xdr:nvSpPr>
      <xdr:spPr>
        <a:xfrm>
          <a:off x="13652500" y="1289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151379</xdr:rowOff>
    </xdr:from>
    <xdr:ext cx="534377" cy="259045"/>
    <xdr:sp macro="" textlink="">
      <xdr:nvSpPr>
        <xdr:cNvPr id="645" name="テキスト ボックス 644"/>
        <xdr:cNvSpPr txBox="1"/>
      </xdr:nvSpPr>
      <xdr:spPr>
        <a:xfrm>
          <a:off x="13436111" y="1266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6441</xdr:rowOff>
    </xdr:from>
    <xdr:to>
      <xdr:col>67</xdr:col>
      <xdr:colOff>101600</xdr:colOff>
      <xdr:row>75</xdr:row>
      <xdr:rowOff>108041</xdr:rowOff>
    </xdr:to>
    <xdr:sp macro="" textlink="">
      <xdr:nvSpPr>
        <xdr:cNvPr id="646" name="フローチャート: 判断 645"/>
        <xdr:cNvSpPr/>
      </xdr:nvSpPr>
      <xdr:spPr>
        <a:xfrm>
          <a:off x="12763500" y="128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124568</xdr:rowOff>
    </xdr:from>
    <xdr:ext cx="534377" cy="259045"/>
    <xdr:sp macro="" textlink="">
      <xdr:nvSpPr>
        <xdr:cNvPr id="647" name="テキスト ボックス 646"/>
        <xdr:cNvSpPr txBox="1"/>
      </xdr:nvSpPr>
      <xdr:spPr>
        <a:xfrm>
          <a:off x="12547111" y="126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50952</xdr:rowOff>
    </xdr:from>
    <xdr:to>
      <xdr:col>85</xdr:col>
      <xdr:colOff>177800</xdr:colOff>
      <xdr:row>78</xdr:row>
      <xdr:rowOff>152552</xdr:rowOff>
    </xdr:to>
    <xdr:sp macro="" textlink="">
      <xdr:nvSpPr>
        <xdr:cNvPr id="653" name="楕円 652"/>
        <xdr:cNvSpPr/>
      </xdr:nvSpPr>
      <xdr:spPr>
        <a:xfrm>
          <a:off x="162687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137329</xdr:rowOff>
    </xdr:from>
    <xdr:ext cx="534377" cy="259045"/>
    <xdr:sp macro="" textlink="">
      <xdr:nvSpPr>
        <xdr:cNvPr id="654" name="公債費該当値テキスト"/>
        <xdr:cNvSpPr txBox="1"/>
      </xdr:nvSpPr>
      <xdr:spPr>
        <a:xfrm>
          <a:off x="16370300" y="133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34265</xdr:rowOff>
    </xdr:from>
    <xdr:to>
      <xdr:col>81</xdr:col>
      <xdr:colOff>101600</xdr:colOff>
      <xdr:row>78</xdr:row>
      <xdr:rowOff>135865</xdr:rowOff>
    </xdr:to>
    <xdr:sp macro="" textlink="">
      <xdr:nvSpPr>
        <xdr:cNvPr id="655" name="楕円 654"/>
        <xdr:cNvSpPr/>
      </xdr:nvSpPr>
      <xdr:spPr>
        <a:xfrm>
          <a:off x="15430500" y="134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126992</xdr:rowOff>
    </xdr:from>
    <xdr:ext cx="534377" cy="259045"/>
    <xdr:sp macro="" textlink="">
      <xdr:nvSpPr>
        <xdr:cNvPr id="656" name="テキスト ボックス 655"/>
        <xdr:cNvSpPr txBox="1"/>
      </xdr:nvSpPr>
      <xdr:spPr>
        <a:xfrm>
          <a:off x="15214111" y="1350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37074</xdr:rowOff>
    </xdr:from>
    <xdr:to>
      <xdr:col>76</xdr:col>
      <xdr:colOff>165100</xdr:colOff>
      <xdr:row>78</xdr:row>
      <xdr:rowOff>138674</xdr:rowOff>
    </xdr:to>
    <xdr:sp macro="" textlink="">
      <xdr:nvSpPr>
        <xdr:cNvPr id="657" name="楕円 656"/>
        <xdr:cNvSpPr/>
      </xdr:nvSpPr>
      <xdr:spPr>
        <a:xfrm>
          <a:off x="14541500" y="134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129801</xdr:rowOff>
    </xdr:from>
    <xdr:ext cx="534377" cy="259045"/>
    <xdr:sp macro="" textlink="">
      <xdr:nvSpPr>
        <xdr:cNvPr id="658" name="テキスト ボックス 657"/>
        <xdr:cNvSpPr txBox="1"/>
      </xdr:nvSpPr>
      <xdr:spPr>
        <a:xfrm>
          <a:off x="14325111" y="135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23324</xdr:rowOff>
    </xdr:from>
    <xdr:to>
      <xdr:col>72</xdr:col>
      <xdr:colOff>38100</xdr:colOff>
      <xdr:row>78</xdr:row>
      <xdr:rowOff>124924</xdr:rowOff>
    </xdr:to>
    <xdr:sp macro="" textlink="">
      <xdr:nvSpPr>
        <xdr:cNvPr id="659" name="楕円 658"/>
        <xdr:cNvSpPr/>
      </xdr:nvSpPr>
      <xdr:spPr>
        <a:xfrm>
          <a:off x="13652500" y="133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116051</xdr:rowOff>
    </xdr:from>
    <xdr:ext cx="534377" cy="259045"/>
    <xdr:sp macro="" textlink="">
      <xdr:nvSpPr>
        <xdr:cNvPr id="660" name="テキスト ボックス 659"/>
        <xdr:cNvSpPr txBox="1"/>
      </xdr:nvSpPr>
      <xdr:spPr>
        <a:xfrm>
          <a:off x="13436111" y="134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92199</xdr:rowOff>
    </xdr:from>
    <xdr:to>
      <xdr:col>67</xdr:col>
      <xdr:colOff>101600</xdr:colOff>
      <xdr:row>78</xdr:row>
      <xdr:rowOff>22349</xdr:rowOff>
    </xdr:to>
    <xdr:sp macro="" textlink="">
      <xdr:nvSpPr>
        <xdr:cNvPr id="661" name="楕円 660"/>
        <xdr:cNvSpPr/>
      </xdr:nvSpPr>
      <xdr:spPr>
        <a:xfrm>
          <a:off x="12763500" y="1329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13476</xdr:rowOff>
    </xdr:from>
    <xdr:ext cx="534377" cy="259045"/>
    <xdr:sp macro="" textlink="">
      <xdr:nvSpPr>
        <xdr:cNvPr id="662" name="テキスト ボックス 661"/>
        <xdr:cNvSpPr txBox="1"/>
      </xdr:nvSpPr>
      <xdr:spPr>
        <a:xfrm>
          <a:off x="12547111" y="1338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148196</xdr:rowOff>
    </xdr:from>
    <xdr:to>
      <xdr:col>85</xdr:col>
      <xdr:colOff>126364</xdr:colOff>
      <xdr:row>98</xdr:row>
      <xdr:rowOff>152502</xdr:rowOff>
    </xdr:to>
    <xdr:cxnSp macro="">
      <xdr:nvCxnSpPr>
        <xdr:cNvPr id="686" name="直線コネクタ 685"/>
        <xdr:cNvCxnSpPr/>
      </xdr:nvCxnSpPr>
      <xdr:spPr>
        <a:xfrm flipV="1">
          <a:off x="16317595" y="15750146"/>
          <a:ext cx="1269" cy="120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156329</xdr:rowOff>
    </xdr:from>
    <xdr:ext cx="469744" cy="259045"/>
    <xdr:sp macro="" textlink="">
      <xdr:nvSpPr>
        <xdr:cNvPr id="687" name="積立金最小値テキスト"/>
        <xdr:cNvSpPr txBox="1"/>
      </xdr:nvSpPr>
      <xdr:spPr>
        <a:xfrm>
          <a:off x="16370300" y="1695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152502</xdr:rowOff>
    </xdr:from>
    <xdr:to>
      <xdr:col>86</xdr:col>
      <xdr:colOff>25400</xdr:colOff>
      <xdr:row>98</xdr:row>
      <xdr:rowOff>152502</xdr:rowOff>
    </xdr:to>
    <xdr:cxnSp macro="">
      <xdr:nvCxnSpPr>
        <xdr:cNvPr id="688" name="直線コネクタ 687"/>
        <xdr:cNvCxnSpPr/>
      </xdr:nvCxnSpPr>
      <xdr:spPr>
        <a:xfrm>
          <a:off x="16230600" y="1695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94873</xdr:rowOff>
    </xdr:from>
    <xdr:ext cx="534377" cy="259045"/>
    <xdr:sp macro="" textlink="">
      <xdr:nvSpPr>
        <xdr:cNvPr id="689" name="積立金最大値テキスト"/>
        <xdr:cNvSpPr txBox="1"/>
      </xdr:nvSpPr>
      <xdr:spPr>
        <a:xfrm>
          <a:off x="16370300" y="155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148196</xdr:rowOff>
    </xdr:from>
    <xdr:to>
      <xdr:col>86</xdr:col>
      <xdr:colOff>25400</xdr:colOff>
      <xdr:row>91</xdr:row>
      <xdr:rowOff>148196</xdr:rowOff>
    </xdr:to>
    <xdr:cxnSp macro="">
      <xdr:nvCxnSpPr>
        <xdr:cNvPr id="690" name="直線コネクタ 689"/>
        <xdr:cNvCxnSpPr/>
      </xdr:nvCxnSpPr>
      <xdr:spPr>
        <a:xfrm>
          <a:off x="16230600" y="15750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71310</xdr:rowOff>
    </xdr:from>
    <xdr:to>
      <xdr:col>85</xdr:col>
      <xdr:colOff>127000</xdr:colOff>
      <xdr:row>97</xdr:row>
      <xdr:rowOff>154178</xdr:rowOff>
    </xdr:to>
    <xdr:cxnSp macro="">
      <xdr:nvCxnSpPr>
        <xdr:cNvPr id="691" name="直線コネクタ 690"/>
        <xdr:cNvCxnSpPr/>
      </xdr:nvCxnSpPr>
      <xdr:spPr>
        <a:xfrm flipV="1">
          <a:off x="15481300" y="16701960"/>
          <a:ext cx="8382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161422</xdr:rowOff>
    </xdr:from>
    <xdr:ext cx="534377" cy="259045"/>
    <xdr:sp macro="" textlink="">
      <xdr:nvSpPr>
        <xdr:cNvPr id="692" name="積立金平均値テキスト"/>
        <xdr:cNvSpPr txBox="1"/>
      </xdr:nvSpPr>
      <xdr:spPr>
        <a:xfrm>
          <a:off x="16370300" y="164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138545</xdr:rowOff>
    </xdr:from>
    <xdr:to>
      <xdr:col>85</xdr:col>
      <xdr:colOff>177800</xdr:colOff>
      <xdr:row>97</xdr:row>
      <xdr:rowOff>68695</xdr:rowOff>
    </xdr:to>
    <xdr:sp macro="" textlink="">
      <xdr:nvSpPr>
        <xdr:cNvPr id="693" name="フローチャート: 判断 692"/>
        <xdr:cNvSpPr/>
      </xdr:nvSpPr>
      <xdr:spPr>
        <a:xfrm>
          <a:off x="16268700" y="165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158693</xdr:rowOff>
    </xdr:from>
    <xdr:to>
      <xdr:col>81</xdr:col>
      <xdr:colOff>50800</xdr:colOff>
      <xdr:row>97</xdr:row>
      <xdr:rowOff>154178</xdr:rowOff>
    </xdr:to>
    <xdr:cxnSp macro="">
      <xdr:nvCxnSpPr>
        <xdr:cNvPr id="694" name="直線コネクタ 693"/>
        <xdr:cNvCxnSpPr/>
      </xdr:nvCxnSpPr>
      <xdr:spPr>
        <a:xfrm>
          <a:off x="14592300" y="16617893"/>
          <a:ext cx="889000" cy="16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14929</xdr:rowOff>
    </xdr:from>
    <xdr:to>
      <xdr:col>81</xdr:col>
      <xdr:colOff>101600</xdr:colOff>
      <xdr:row>97</xdr:row>
      <xdr:rowOff>116529</xdr:rowOff>
    </xdr:to>
    <xdr:sp macro="" textlink="">
      <xdr:nvSpPr>
        <xdr:cNvPr id="695" name="フローチャート: 判断 694"/>
        <xdr:cNvSpPr/>
      </xdr:nvSpPr>
      <xdr:spPr>
        <a:xfrm>
          <a:off x="15430500" y="166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133056</xdr:rowOff>
    </xdr:from>
    <xdr:ext cx="534377" cy="259045"/>
    <xdr:sp macro="" textlink="">
      <xdr:nvSpPr>
        <xdr:cNvPr id="696" name="テキスト ボックス 695"/>
        <xdr:cNvSpPr txBox="1"/>
      </xdr:nvSpPr>
      <xdr:spPr>
        <a:xfrm>
          <a:off x="15214111" y="164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47689</xdr:rowOff>
    </xdr:from>
    <xdr:to>
      <xdr:col>76</xdr:col>
      <xdr:colOff>114300</xdr:colOff>
      <xdr:row>96</xdr:row>
      <xdr:rowOff>158693</xdr:rowOff>
    </xdr:to>
    <xdr:cxnSp macro="">
      <xdr:nvCxnSpPr>
        <xdr:cNvPr id="697" name="直線コネクタ 696"/>
        <xdr:cNvCxnSpPr/>
      </xdr:nvCxnSpPr>
      <xdr:spPr>
        <a:xfrm>
          <a:off x="13703300" y="16506889"/>
          <a:ext cx="889000" cy="1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143230</xdr:rowOff>
    </xdr:from>
    <xdr:to>
      <xdr:col>76</xdr:col>
      <xdr:colOff>165100</xdr:colOff>
      <xdr:row>97</xdr:row>
      <xdr:rowOff>73380</xdr:rowOff>
    </xdr:to>
    <xdr:sp macro="" textlink="">
      <xdr:nvSpPr>
        <xdr:cNvPr id="698" name="フローチャート: 判断 697"/>
        <xdr:cNvSpPr/>
      </xdr:nvSpPr>
      <xdr:spPr>
        <a:xfrm>
          <a:off x="14541500" y="1660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64507</xdr:rowOff>
    </xdr:from>
    <xdr:ext cx="534377" cy="259045"/>
    <xdr:sp macro="" textlink="">
      <xdr:nvSpPr>
        <xdr:cNvPr id="699" name="テキスト ボックス 698"/>
        <xdr:cNvSpPr txBox="1"/>
      </xdr:nvSpPr>
      <xdr:spPr>
        <a:xfrm>
          <a:off x="14325111" y="1669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47689</xdr:rowOff>
    </xdr:from>
    <xdr:to>
      <xdr:col>71</xdr:col>
      <xdr:colOff>177800</xdr:colOff>
      <xdr:row>97</xdr:row>
      <xdr:rowOff>98724</xdr:rowOff>
    </xdr:to>
    <xdr:cxnSp macro="">
      <xdr:nvCxnSpPr>
        <xdr:cNvPr id="700" name="直線コネクタ 699"/>
        <xdr:cNvCxnSpPr/>
      </xdr:nvCxnSpPr>
      <xdr:spPr>
        <a:xfrm flipV="1">
          <a:off x="12814300" y="16506889"/>
          <a:ext cx="889000" cy="22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120104</xdr:rowOff>
    </xdr:from>
    <xdr:to>
      <xdr:col>72</xdr:col>
      <xdr:colOff>38100</xdr:colOff>
      <xdr:row>98</xdr:row>
      <xdr:rowOff>50254</xdr:rowOff>
    </xdr:to>
    <xdr:sp macro="" textlink="">
      <xdr:nvSpPr>
        <xdr:cNvPr id="701" name="フローチャート: 判断 700"/>
        <xdr:cNvSpPr/>
      </xdr:nvSpPr>
      <xdr:spPr>
        <a:xfrm>
          <a:off x="13652500" y="1675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41381</xdr:rowOff>
    </xdr:from>
    <xdr:ext cx="534377" cy="259045"/>
    <xdr:sp macro="" textlink="">
      <xdr:nvSpPr>
        <xdr:cNvPr id="702" name="テキスト ボックス 701"/>
        <xdr:cNvSpPr txBox="1"/>
      </xdr:nvSpPr>
      <xdr:spPr>
        <a:xfrm>
          <a:off x="13436111" y="1684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169044</xdr:rowOff>
    </xdr:from>
    <xdr:to>
      <xdr:col>67</xdr:col>
      <xdr:colOff>101600</xdr:colOff>
      <xdr:row>98</xdr:row>
      <xdr:rowOff>99194</xdr:rowOff>
    </xdr:to>
    <xdr:sp macro="" textlink="">
      <xdr:nvSpPr>
        <xdr:cNvPr id="703" name="フローチャート: 判断 702"/>
        <xdr:cNvSpPr/>
      </xdr:nvSpPr>
      <xdr:spPr>
        <a:xfrm>
          <a:off x="12763500" y="167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90321</xdr:rowOff>
    </xdr:from>
    <xdr:ext cx="469744" cy="259045"/>
    <xdr:sp macro="" textlink="">
      <xdr:nvSpPr>
        <xdr:cNvPr id="704" name="テキスト ボックス 703"/>
        <xdr:cNvSpPr txBox="1"/>
      </xdr:nvSpPr>
      <xdr:spPr>
        <a:xfrm>
          <a:off x="12579428" y="168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20510</xdr:rowOff>
    </xdr:from>
    <xdr:to>
      <xdr:col>85</xdr:col>
      <xdr:colOff>177800</xdr:colOff>
      <xdr:row>97</xdr:row>
      <xdr:rowOff>122110</xdr:rowOff>
    </xdr:to>
    <xdr:sp macro="" textlink="">
      <xdr:nvSpPr>
        <xdr:cNvPr id="710" name="楕円 709"/>
        <xdr:cNvSpPr/>
      </xdr:nvSpPr>
      <xdr:spPr>
        <a:xfrm>
          <a:off x="16268700" y="166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170387</xdr:rowOff>
    </xdr:from>
    <xdr:ext cx="534377" cy="259045"/>
    <xdr:sp macro="" textlink="">
      <xdr:nvSpPr>
        <xdr:cNvPr id="711" name="積立金該当値テキスト"/>
        <xdr:cNvSpPr txBox="1"/>
      </xdr:nvSpPr>
      <xdr:spPr>
        <a:xfrm>
          <a:off x="16370300" y="1662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103378</xdr:rowOff>
    </xdr:from>
    <xdr:to>
      <xdr:col>81</xdr:col>
      <xdr:colOff>101600</xdr:colOff>
      <xdr:row>98</xdr:row>
      <xdr:rowOff>33528</xdr:rowOff>
    </xdr:to>
    <xdr:sp macro="" textlink="">
      <xdr:nvSpPr>
        <xdr:cNvPr id="712" name="楕円 711"/>
        <xdr:cNvSpPr/>
      </xdr:nvSpPr>
      <xdr:spPr>
        <a:xfrm>
          <a:off x="15430500" y="167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24655</xdr:rowOff>
    </xdr:from>
    <xdr:ext cx="534377" cy="259045"/>
    <xdr:sp macro="" textlink="">
      <xdr:nvSpPr>
        <xdr:cNvPr id="713" name="テキスト ボックス 712"/>
        <xdr:cNvSpPr txBox="1"/>
      </xdr:nvSpPr>
      <xdr:spPr>
        <a:xfrm>
          <a:off x="15214111" y="1682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107893</xdr:rowOff>
    </xdr:from>
    <xdr:to>
      <xdr:col>76</xdr:col>
      <xdr:colOff>165100</xdr:colOff>
      <xdr:row>97</xdr:row>
      <xdr:rowOff>38043</xdr:rowOff>
    </xdr:to>
    <xdr:sp macro="" textlink="">
      <xdr:nvSpPr>
        <xdr:cNvPr id="714" name="楕円 713"/>
        <xdr:cNvSpPr/>
      </xdr:nvSpPr>
      <xdr:spPr>
        <a:xfrm>
          <a:off x="14541500" y="1656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54570</xdr:rowOff>
    </xdr:from>
    <xdr:ext cx="534377" cy="259045"/>
    <xdr:sp macro="" textlink="">
      <xdr:nvSpPr>
        <xdr:cNvPr id="715" name="テキスト ボックス 714"/>
        <xdr:cNvSpPr txBox="1"/>
      </xdr:nvSpPr>
      <xdr:spPr>
        <a:xfrm>
          <a:off x="14325111" y="1634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168339</xdr:rowOff>
    </xdr:from>
    <xdr:to>
      <xdr:col>72</xdr:col>
      <xdr:colOff>38100</xdr:colOff>
      <xdr:row>96</xdr:row>
      <xdr:rowOff>98489</xdr:rowOff>
    </xdr:to>
    <xdr:sp macro="" textlink="">
      <xdr:nvSpPr>
        <xdr:cNvPr id="716" name="楕円 715"/>
        <xdr:cNvSpPr/>
      </xdr:nvSpPr>
      <xdr:spPr>
        <a:xfrm>
          <a:off x="13652500" y="164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115016</xdr:rowOff>
    </xdr:from>
    <xdr:ext cx="534377" cy="259045"/>
    <xdr:sp macro="" textlink="">
      <xdr:nvSpPr>
        <xdr:cNvPr id="717" name="テキスト ボックス 716"/>
        <xdr:cNvSpPr txBox="1"/>
      </xdr:nvSpPr>
      <xdr:spPr>
        <a:xfrm>
          <a:off x="13436111" y="162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47924</xdr:rowOff>
    </xdr:from>
    <xdr:to>
      <xdr:col>67</xdr:col>
      <xdr:colOff>101600</xdr:colOff>
      <xdr:row>97</xdr:row>
      <xdr:rowOff>149524</xdr:rowOff>
    </xdr:to>
    <xdr:sp macro="" textlink="">
      <xdr:nvSpPr>
        <xdr:cNvPr id="718" name="楕円 717"/>
        <xdr:cNvSpPr/>
      </xdr:nvSpPr>
      <xdr:spPr>
        <a:xfrm>
          <a:off x="12763500" y="166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166051</xdr:rowOff>
    </xdr:from>
    <xdr:ext cx="534377" cy="259045"/>
    <xdr:sp macro="" textlink="">
      <xdr:nvSpPr>
        <xdr:cNvPr id="719" name="テキスト ボックス 718"/>
        <xdr:cNvSpPr txBox="1"/>
      </xdr:nvSpPr>
      <xdr:spPr>
        <a:xfrm>
          <a:off x="12547111" y="1645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95613</xdr:rowOff>
    </xdr:from>
    <xdr:to>
      <xdr:col>116</xdr:col>
      <xdr:colOff>62864</xdr:colOff>
      <xdr:row>39</xdr:row>
      <xdr:rowOff>98878</xdr:rowOff>
    </xdr:to>
    <xdr:cxnSp macro="">
      <xdr:nvCxnSpPr>
        <xdr:cNvPr id="745" name="直線コネクタ 744"/>
        <xdr:cNvCxnSpPr/>
      </xdr:nvCxnSpPr>
      <xdr:spPr>
        <a:xfrm flipV="1">
          <a:off x="22159595" y="5239113"/>
          <a:ext cx="1269"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42290</xdr:rowOff>
    </xdr:from>
    <xdr:ext cx="469744" cy="259045"/>
    <xdr:sp macro="" textlink="">
      <xdr:nvSpPr>
        <xdr:cNvPr id="748" name="投資及び出資金最大値テキスト"/>
        <xdr:cNvSpPr txBox="1"/>
      </xdr:nvSpPr>
      <xdr:spPr>
        <a:xfrm>
          <a:off x="22212300" y="50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95613</xdr:rowOff>
    </xdr:from>
    <xdr:to>
      <xdr:col>116</xdr:col>
      <xdr:colOff>152400</xdr:colOff>
      <xdr:row>30</xdr:row>
      <xdr:rowOff>95613</xdr:rowOff>
    </xdr:to>
    <xdr:cxnSp macro="">
      <xdr:nvCxnSpPr>
        <xdr:cNvPr id="749" name="直線コネクタ 748"/>
        <xdr:cNvCxnSpPr/>
      </xdr:nvCxnSpPr>
      <xdr:spPr>
        <a:xfrm>
          <a:off x="22072600" y="523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43197</xdr:rowOff>
    </xdr:from>
    <xdr:ext cx="469744" cy="259045"/>
    <xdr:sp macro="" textlink="">
      <xdr:nvSpPr>
        <xdr:cNvPr id="751" name="投資及び出資金平均値テキスト"/>
        <xdr:cNvSpPr txBox="1"/>
      </xdr:nvSpPr>
      <xdr:spPr>
        <a:xfrm>
          <a:off x="22212300" y="604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20320</xdr:rowOff>
    </xdr:from>
    <xdr:to>
      <xdr:col>116</xdr:col>
      <xdr:colOff>114300</xdr:colOff>
      <xdr:row>36</xdr:row>
      <xdr:rowOff>121920</xdr:rowOff>
    </xdr:to>
    <xdr:sp macro="" textlink="">
      <xdr:nvSpPr>
        <xdr:cNvPr id="752" name="フローチャート: 判断 751"/>
        <xdr:cNvSpPr/>
      </xdr:nvSpPr>
      <xdr:spPr>
        <a:xfrm>
          <a:off x="221107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49058</xdr:rowOff>
    </xdr:from>
    <xdr:to>
      <xdr:col>112</xdr:col>
      <xdr:colOff>38100</xdr:colOff>
      <xdr:row>36</xdr:row>
      <xdr:rowOff>150658</xdr:rowOff>
    </xdr:to>
    <xdr:sp macro="" textlink="">
      <xdr:nvSpPr>
        <xdr:cNvPr id="754" name="フローチャート: 判断 753"/>
        <xdr:cNvSpPr/>
      </xdr:nvSpPr>
      <xdr:spPr>
        <a:xfrm>
          <a:off x="21272500" y="622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167185</xdr:rowOff>
    </xdr:from>
    <xdr:ext cx="469744" cy="259045"/>
    <xdr:sp macro="" textlink="">
      <xdr:nvSpPr>
        <xdr:cNvPr id="755" name="テキスト ボックス 754"/>
        <xdr:cNvSpPr txBox="1"/>
      </xdr:nvSpPr>
      <xdr:spPr>
        <a:xfrm>
          <a:off x="21088428" y="599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140825</xdr:rowOff>
    </xdr:from>
    <xdr:to>
      <xdr:col>107</xdr:col>
      <xdr:colOff>101600</xdr:colOff>
      <xdr:row>37</xdr:row>
      <xdr:rowOff>70975</xdr:rowOff>
    </xdr:to>
    <xdr:sp macro="" textlink="">
      <xdr:nvSpPr>
        <xdr:cNvPr id="757" name="フローチャート: 判断 756"/>
        <xdr:cNvSpPr/>
      </xdr:nvSpPr>
      <xdr:spPr>
        <a:xfrm>
          <a:off x="20383500" y="63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87502</xdr:rowOff>
    </xdr:from>
    <xdr:ext cx="469744" cy="259045"/>
    <xdr:sp macro="" textlink="">
      <xdr:nvSpPr>
        <xdr:cNvPr id="758" name="テキスト ボックス 757"/>
        <xdr:cNvSpPr txBox="1"/>
      </xdr:nvSpPr>
      <xdr:spPr>
        <a:xfrm>
          <a:off x="20199428" y="608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98226</xdr:rowOff>
    </xdr:from>
    <xdr:to>
      <xdr:col>102</xdr:col>
      <xdr:colOff>114300</xdr:colOff>
      <xdr:row>39</xdr:row>
      <xdr:rowOff>98878</xdr:rowOff>
    </xdr:to>
    <xdr:cxnSp macro="">
      <xdr:nvCxnSpPr>
        <xdr:cNvPr id="759" name="直線コネクタ 758"/>
        <xdr:cNvCxnSpPr/>
      </xdr:nvCxnSpPr>
      <xdr:spPr>
        <a:xfrm>
          <a:off x="18656300" y="678477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163685</xdr:rowOff>
    </xdr:from>
    <xdr:to>
      <xdr:col>102</xdr:col>
      <xdr:colOff>165100</xdr:colOff>
      <xdr:row>38</xdr:row>
      <xdr:rowOff>93835</xdr:rowOff>
    </xdr:to>
    <xdr:sp macro="" textlink="">
      <xdr:nvSpPr>
        <xdr:cNvPr id="760" name="フローチャート: 判断 759"/>
        <xdr:cNvSpPr/>
      </xdr:nvSpPr>
      <xdr:spPr>
        <a:xfrm>
          <a:off x="19494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110362</xdr:rowOff>
    </xdr:from>
    <xdr:ext cx="378565" cy="259045"/>
    <xdr:sp macro="" textlink="">
      <xdr:nvSpPr>
        <xdr:cNvPr id="761" name="テキスト ボックス 760"/>
        <xdr:cNvSpPr txBox="1"/>
      </xdr:nvSpPr>
      <xdr:spPr>
        <a:xfrm>
          <a:off x="19356017" y="628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62" name="フローチャート: 判断 761"/>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63" name="テキスト ボックス 762"/>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47426</xdr:rowOff>
    </xdr:from>
    <xdr:to>
      <xdr:col>98</xdr:col>
      <xdr:colOff>38100</xdr:colOff>
      <xdr:row>39</xdr:row>
      <xdr:rowOff>149026</xdr:rowOff>
    </xdr:to>
    <xdr:sp macro="" textlink="">
      <xdr:nvSpPr>
        <xdr:cNvPr id="777" name="楕円 776"/>
        <xdr:cNvSpPr/>
      </xdr:nvSpPr>
      <xdr:spPr>
        <a:xfrm>
          <a:off x="18605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140153</xdr:rowOff>
    </xdr:from>
    <xdr:ext cx="249299" cy="259045"/>
    <xdr:sp macro="" textlink="">
      <xdr:nvSpPr>
        <xdr:cNvPr id="778" name="テキスト ボックス 777"/>
        <xdr:cNvSpPr txBox="1"/>
      </xdr:nvSpPr>
      <xdr:spPr>
        <a:xfrm>
          <a:off x="18531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2" name="テキスト ボックス 79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4" name="テキスト ボックス 79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6" name="テキスト ボックス 79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8" name="テキスト ボックス 79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0" name="テキスト ボックス 79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123045</xdr:rowOff>
    </xdr:from>
    <xdr:to>
      <xdr:col>116</xdr:col>
      <xdr:colOff>62864</xdr:colOff>
      <xdr:row>59</xdr:row>
      <xdr:rowOff>97997</xdr:rowOff>
    </xdr:to>
    <xdr:cxnSp macro="">
      <xdr:nvCxnSpPr>
        <xdr:cNvPr id="804" name="直線コネクタ 803"/>
        <xdr:cNvCxnSpPr/>
      </xdr:nvCxnSpPr>
      <xdr:spPr>
        <a:xfrm flipV="1">
          <a:off x="22159595" y="8695545"/>
          <a:ext cx="1269" cy="1518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101824</xdr:rowOff>
    </xdr:from>
    <xdr:ext cx="313932" cy="259045"/>
    <xdr:sp macro="" textlink="">
      <xdr:nvSpPr>
        <xdr:cNvPr id="805" name="貸付金最小値テキスト"/>
        <xdr:cNvSpPr txBox="1"/>
      </xdr:nvSpPr>
      <xdr:spPr>
        <a:xfrm>
          <a:off x="22212300" y="10217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97997</xdr:rowOff>
    </xdr:from>
    <xdr:to>
      <xdr:col>116</xdr:col>
      <xdr:colOff>152400</xdr:colOff>
      <xdr:row>59</xdr:row>
      <xdr:rowOff>97997</xdr:rowOff>
    </xdr:to>
    <xdr:cxnSp macro="">
      <xdr:nvCxnSpPr>
        <xdr:cNvPr id="806" name="直線コネクタ 805"/>
        <xdr:cNvCxnSpPr/>
      </xdr:nvCxnSpPr>
      <xdr:spPr>
        <a:xfrm>
          <a:off x="22072600" y="1021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69722</xdr:rowOff>
    </xdr:from>
    <xdr:ext cx="534377" cy="259045"/>
    <xdr:sp macro="" textlink="">
      <xdr:nvSpPr>
        <xdr:cNvPr id="807" name="貸付金最大値テキスト"/>
        <xdr:cNvSpPr txBox="1"/>
      </xdr:nvSpPr>
      <xdr:spPr>
        <a:xfrm>
          <a:off x="22212300" y="847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123045</xdr:rowOff>
    </xdr:from>
    <xdr:to>
      <xdr:col>116</xdr:col>
      <xdr:colOff>152400</xdr:colOff>
      <xdr:row>50</xdr:row>
      <xdr:rowOff>123045</xdr:rowOff>
    </xdr:to>
    <xdr:cxnSp macro="">
      <xdr:nvCxnSpPr>
        <xdr:cNvPr id="808" name="直線コネクタ 807"/>
        <xdr:cNvCxnSpPr/>
      </xdr:nvCxnSpPr>
      <xdr:spPr>
        <a:xfrm>
          <a:off x="22072600" y="869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97997</xdr:rowOff>
    </xdr:from>
    <xdr:to>
      <xdr:col>116</xdr:col>
      <xdr:colOff>63500</xdr:colOff>
      <xdr:row>59</xdr:row>
      <xdr:rowOff>98030</xdr:rowOff>
    </xdr:to>
    <xdr:cxnSp macro="">
      <xdr:nvCxnSpPr>
        <xdr:cNvPr id="809" name="直線コネクタ 808"/>
        <xdr:cNvCxnSpPr/>
      </xdr:nvCxnSpPr>
      <xdr:spPr>
        <a:xfrm flipV="1">
          <a:off x="21323300" y="10213547"/>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35653</xdr:rowOff>
    </xdr:from>
    <xdr:ext cx="534377" cy="259045"/>
    <xdr:sp macro="" textlink="">
      <xdr:nvSpPr>
        <xdr:cNvPr id="810" name="貸付金平均値テキスト"/>
        <xdr:cNvSpPr txBox="1"/>
      </xdr:nvSpPr>
      <xdr:spPr>
        <a:xfrm>
          <a:off x="22212300" y="9636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12776</xdr:rowOff>
    </xdr:from>
    <xdr:to>
      <xdr:col>116</xdr:col>
      <xdr:colOff>114300</xdr:colOff>
      <xdr:row>57</xdr:row>
      <xdr:rowOff>114376</xdr:rowOff>
    </xdr:to>
    <xdr:sp macro="" textlink="">
      <xdr:nvSpPr>
        <xdr:cNvPr id="811" name="フローチャート: 判断 810"/>
        <xdr:cNvSpPr/>
      </xdr:nvSpPr>
      <xdr:spPr>
        <a:xfrm>
          <a:off x="221107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98030</xdr:rowOff>
    </xdr:from>
    <xdr:to>
      <xdr:col>111</xdr:col>
      <xdr:colOff>177800</xdr:colOff>
      <xdr:row>59</xdr:row>
      <xdr:rowOff>98160</xdr:rowOff>
    </xdr:to>
    <xdr:cxnSp macro="">
      <xdr:nvCxnSpPr>
        <xdr:cNvPr id="812" name="直線コネクタ 811"/>
        <xdr:cNvCxnSpPr/>
      </xdr:nvCxnSpPr>
      <xdr:spPr>
        <a:xfrm flipV="1">
          <a:off x="20434300" y="10213580"/>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165938</xdr:rowOff>
    </xdr:from>
    <xdr:to>
      <xdr:col>112</xdr:col>
      <xdr:colOff>38100</xdr:colOff>
      <xdr:row>57</xdr:row>
      <xdr:rowOff>96088</xdr:rowOff>
    </xdr:to>
    <xdr:sp macro="" textlink="">
      <xdr:nvSpPr>
        <xdr:cNvPr id="813" name="フローチャート: 判断 812"/>
        <xdr:cNvSpPr/>
      </xdr:nvSpPr>
      <xdr:spPr>
        <a:xfrm>
          <a:off x="21272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112615</xdr:rowOff>
    </xdr:from>
    <xdr:ext cx="534377" cy="259045"/>
    <xdr:sp macro="" textlink="">
      <xdr:nvSpPr>
        <xdr:cNvPr id="814" name="テキスト ボックス 813"/>
        <xdr:cNvSpPr txBox="1"/>
      </xdr:nvSpPr>
      <xdr:spPr>
        <a:xfrm>
          <a:off x="21056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97736</xdr:rowOff>
    </xdr:from>
    <xdr:to>
      <xdr:col>107</xdr:col>
      <xdr:colOff>50800</xdr:colOff>
      <xdr:row>59</xdr:row>
      <xdr:rowOff>98160</xdr:rowOff>
    </xdr:to>
    <xdr:cxnSp macro="">
      <xdr:nvCxnSpPr>
        <xdr:cNvPr id="815" name="直線コネクタ 814"/>
        <xdr:cNvCxnSpPr/>
      </xdr:nvCxnSpPr>
      <xdr:spPr>
        <a:xfrm>
          <a:off x="19545300" y="10213286"/>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105294</xdr:rowOff>
    </xdr:from>
    <xdr:to>
      <xdr:col>107</xdr:col>
      <xdr:colOff>101600</xdr:colOff>
      <xdr:row>57</xdr:row>
      <xdr:rowOff>35444</xdr:rowOff>
    </xdr:to>
    <xdr:sp macro="" textlink="">
      <xdr:nvSpPr>
        <xdr:cNvPr id="816" name="フローチャート: 判断 815"/>
        <xdr:cNvSpPr/>
      </xdr:nvSpPr>
      <xdr:spPr>
        <a:xfrm>
          <a:off x="20383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51971</xdr:rowOff>
    </xdr:from>
    <xdr:ext cx="534377" cy="259045"/>
    <xdr:sp macro="" textlink="">
      <xdr:nvSpPr>
        <xdr:cNvPr id="817" name="テキスト ボックス 816"/>
        <xdr:cNvSpPr txBox="1"/>
      </xdr:nvSpPr>
      <xdr:spPr>
        <a:xfrm>
          <a:off x="20167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97279</xdr:rowOff>
    </xdr:from>
    <xdr:to>
      <xdr:col>102</xdr:col>
      <xdr:colOff>114300</xdr:colOff>
      <xdr:row>59</xdr:row>
      <xdr:rowOff>97736</xdr:rowOff>
    </xdr:to>
    <xdr:cxnSp macro="">
      <xdr:nvCxnSpPr>
        <xdr:cNvPr id="818" name="直線コネクタ 817"/>
        <xdr:cNvCxnSpPr/>
      </xdr:nvCxnSpPr>
      <xdr:spPr>
        <a:xfrm>
          <a:off x="18656300" y="1021282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162477</xdr:rowOff>
    </xdr:from>
    <xdr:to>
      <xdr:col>102</xdr:col>
      <xdr:colOff>165100</xdr:colOff>
      <xdr:row>58</xdr:row>
      <xdr:rowOff>92627</xdr:rowOff>
    </xdr:to>
    <xdr:sp macro="" textlink="">
      <xdr:nvSpPr>
        <xdr:cNvPr id="819" name="フローチャート: 判断 818"/>
        <xdr:cNvSpPr/>
      </xdr:nvSpPr>
      <xdr:spPr>
        <a:xfrm>
          <a:off x="19494500" y="993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109154</xdr:rowOff>
    </xdr:from>
    <xdr:ext cx="469744" cy="259045"/>
    <xdr:sp macro="" textlink="">
      <xdr:nvSpPr>
        <xdr:cNvPr id="820" name="テキスト ボックス 819"/>
        <xdr:cNvSpPr txBox="1"/>
      </xdr:nvSpPr>
      <xdr:spPr>
        <a:xfrm>
          <a:off x="19310428" y="971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8563</xdr:rowOff>
    </xdr:from>
    <xdr:to>
      <xdr:col>98</xdr:col>
      <xdr:colOff>38100</xdr:colOff>
      <xdr:row>58</xdr:row>
      <xdr:rowOff>110163</xdr:rowOff>
    </xdr:to>
    <xdr:sp macro="" textlink="">
      <xdr:nvSpPr>
        <xdr:cNvPr id="821" name="フローチャート: 判断 820"/>
        <xdr:cNvSpPr/>
      </xdr:nvSpPr>
      <xdr:spPr>
        <a:xfrm>
          <a:off x="18605500" y="99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126690</xdr:rowOff>
    </xdr:from>
    <xdr:ext cx="469744" cy="259045"/>
    <xdr:sp macro="" textlink="">
      <xdr:nvSpPr>
        <xdr:cNvPr id="822" name="テキスト ボックス 821"/>
        <xdr:cNvSpPr txBox="1"/>
      </xdr:nvSpPr>
      <xdr:spPr>
        <a:xfrm>
          <a:off x="18421428" y="972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47197</xdr:rowOff>
    </xdr:from>
    <xdr:to>
      <xdr:col>116</xdr:col>
      <xdr:colOff>114300</xdr:colOff>
      <xdr:row>59</xdr:row>
      <xdr:rowOff>148797</xdr:rowOff>
    </xdr:to>
    <xdr:sp macro="" textlink="">
      <xdr:nvSpPr>
        <xdr:cNvPr id="828" name="楕円 827"/>
        <xdr:cNvSpPr/>
      </xdr:nvSpPr>
      <xdr:spPr>
        <a:xfrm>
          <a:off x="22110700" y="10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133574</xdr:rowOff>
    </xdr:from>
    <xdr:ext cx="313932" cy="259045"/>
    <xdr:sp macro="" textlink="">
      <xdr:nvSpPr>
        <xdr:cNvPr id="829" name="貸付金該当値テキスト"/>
        <xdr:cNvSpPr txBox="1"/>
      </xdr:nvSpPr>
      <xdr:spPr>
        <a:xfrm>
          <a:off x="22212300" y="10077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47230</xdr:rowOff>
    </xdr:from>
    <xdr:to>
      <xdr:col>112</xdr:col>
      <xdr:colOff>38100</xdr:colOff>
      <xdr:row>59</xdr:row>
      <xdr:rowOff>148830</xdr:rowOff>
    </xdr:to>
    <xdr:sp macro="" textlink="">
      <xdr:nvSpPr>
        <xdr:cNvPr id="830" name="楕円 829"/>
        <xdr:cNvSpPr/>
      </xdr:nvSpPr>
      <xdr:spPr>
        <a:xfrm>
          <a:off x="21272500" y="10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139957</xdr:rowOff>
    </xdr:from>
    <xdr:ext cx="313932" cy="259045"/>
    <xdr:sp macro="" textlink="">
      <xdr:nvSpPr>
        <xdr:cNvPr id="831" name="テキスト ボックス 830"/>
        <xdr:cNvSpPr txBox="1"/>
      </xdr:nvSpPr>
      <xdr:spPr>
        <a:xfrm>
          <a:off x="21166333" y="10255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47360</xdr:rowOff>
    </xdr:from>
    <xdr:to>
      <xdr:col>107</xdr:col>
      <xdr:colOff>101600</xdr:colOff>
      <xdr:row>59</xdr:row>
      <xdr:rowOff>148960</xdr:rowOff>
    </xdr:to>
    <xdr:sp macro="" textlink="">
      <xdr:nvSpPr>
        <xdr:cNvPr id="832" name="楕円 831"/>
        <xdr:cNvSpPr/>
      </xdr:nvSpPr>
      <xdr:spPr>
        <a:xfrm>
          <a:off x="20383500" y="101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140087</xdr:rowOff>
    </xdr:from>
    <xdr:ext cx="313932" cy="259045"/>
    <xdr:sp macro="" textlink="">
      <xdr:nvSpPr>
        <xdr:cNvPr id="833" name="テキスト ボックス 832"/>
        <xdr:cNvSpPr txBox="1"/>
      </xdr:nvSpPr>
      <xdr:spPr>
        <a:xfrm>
          <a:off x="20277333" y="1025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46936</xdr:rowOff>
    </xdr:from>
    <xdr:to>
      <xdr:col>102</xdr:col>
      <xdr:colOff>165100</xdr:colOff>
      <xdr:row>59</xdr:row>
      <xdr:rowOff>148536</xdr:rowOff>
    </xdr:to>
    <xdr:sp macro="" textlink="">
      <xdr:nvSpPr>
        <xdr:cNvPr id="834" name="楕円 833"/>
        <xdr:cNvSpPr/>
      </xdr:nvSpPr>
      <xdr:spPr>
        <a:xfrm>
          <a:off x="19494500" y="101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139663</xdr:rowOff>
    </xdr:from>
    <xdr:ext cx="313932" cy="259045"/>
    <xdr:sp macro="" textlink="">
      <xdr:nvSpPr>
        <xdr:cNvPr id="835" name="テキスト ボックス 834"/>
        <xdr:cNvSpPr txBox="1"/>
      </xdr:nvSpPr>
      <xdr:spPr>
        <a:xfrm>
          <a:off x="19388333" y="1025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46479</xdr:rowOff>
    </xdr:from>
    <xdr:to>
      <xdr:col>98</xdr:col>
      <xdr:colOff>38100</xdr:colOff>
      <xdr:row>59</xdr:row>
      <xdr:rowOff>148079</xdr:rowOff>
    </xdr:to>
    <xdr:sp macro="" textlink="">
      <xdr:nvSpPr>
        <xdr:cNvPr id="836" name="楕円 835"/>
        <xdr:cNvSpPr/>
      </xdr:nvSpPr>
      <xdr:spPr>
        <a:xfrm>
          <a:off x="18605500" y="101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139206</xdr:rowOff>
    </xdr:from>
    <xdr:ext cx="313932" cy="259045"/>
    <xdr:sp macro="" textlink="">
      <xdr:nvSpPr>
        <xdr:cNvPr id="837" name="テキスト ボックス 836"/>
        <xdr:cNvSpPr txBox="1"/>
      </xdr:nvSpPr>
      <xdr:spPr>
        <a:xfrm>
          <a:off x="18499333" y="10254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8" name="テキスト ボックス 84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9" name="直線コネクタ 84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0" name="テキスト ボックス 84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1" name="直線コネクタ 85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2" name="テキスト ボックス 85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3" name="直線コネクタ 85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4" name="テキスト ボックス 85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5" name="直線コネクタ 85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6" name="テキスト ボックス 85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7" name="直線コネクタ 85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8" name="テキスト ボックス 85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102057</xdr:rowOff>
    </xdr:from>
    <xdr:to>
      <xdr:col>116</xdr:col>
      <xdr:colOff>62864</xdr:colOff>
      <xdr:row>78</xdr:row>
      <xdr:rowOff>12218</xdr:rowOff>
    </xdr:to>
    <xdr:cxnSp macro="">
      <xdr:nvCxnSpPr>
        <xdr:cNvPr id="862" name="直線コネクタ 861"/>
        <xdr:cNvCxnSpPr/>
      </xdr:nvCxnSpPr>
      <xdr:spPr>
        <a:xfrm flipV="1">
          <a:off x="22159595" y="12103557"/>
          <a:ext cx="1269" cy="1281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16045</xdr:rowOff>
    </xdr:from>
    <xdr:ext cx="534377" cy="259045"/>
    <xdr:sp macro="" textlink="">
      <xdr:nvSpPr>
        <xdr:cNvPr id="863" name="繰出金最小値テキスト"/>
        <xdr:cNvSpPr txBox="1"/>
      </xdr:nvSpPr>
      <xdr:spPr>
        <a:xfrm>
          <a:off x="22212300" y="133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12218</xdr:rowOff>
    </xdr:from>
    <xdr:to>
      <xdr:col>116</xdr:col>
      <xdr:colOff>152400</xdr:colOff>
      <xdr:row>78</xdr:row>
      <xdr:rowOff>12218</xdr:rowOff>
    </xdr:to>
    <xdr:cxnSp macro="">
      <xdr:nvCxnSpPr>
        <xdr:cNvPr id="864" name="直線コネクタ 863"/>
        <xdr:cNvCxnSpPr/>
      </xdr:nvCxnSpPr>
      <xdr:spPr>
        <a:xfrm>
          <a:off x="22072600" y="133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48734</xdr:rowOff>
    </xdr:from>
    <xdr:ext cx="534377" cy="259045"/>
    <xdr:sp macro="" textlink="">
      <xdr:nvSpPr>
        <xdr:cNvPr id="865" name="繰出金最大値テキスト"/>
        <xdr:cNvSpPr txBox="1"/>
      </xdr:nvSpPr>
      <xdr:spPr>
        <a:xfrm>
          <a:off x="22212300" y="1187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102057</xdr:rowOff>
    </xdr:from>
    <xdr:to>
      <xdr:col>116</xdr:col>
      <xdr:colOff>152400</xdr:colOff>
      <xdr:row>70</xdr:row>
      <xdr:rowOff>102057</xdr:rowOff>
    </xdr:to>
    <xdr:cxnSp macro="">
      <xdr:nvCxnSpPr>
        <xdr:cNvPr id="866" name="直線コネクタ 865"/>
        <xdr:cNvCxnSpPr/>
      </xdr:nvCxnSpPr>
      <xdr:spPr>
        <a:xfrm>
          <a:off x="22072600" y="1210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82703</xdr:rowOff>
    </xdr:from>
    <xdr:to>
      <xdr:col>116</xdr:col>
      <xdr:colOff>63500</xdr:colOff>
      <xdr:row>74</xdr:row>
      <xdr:rowOff>100609</xdr:rowOff>
    </xdr:to>
    <xdr:cxnSp macro="">
      <xdr:nvCxnSpPr>
        <xdr:cNvPr id="867" name="直線コネクタ 866"/>
        <xdr:cNvCxnSpPr/>
      </xdr:nvCxnSpPr>
      <xdr:spPr>
        <a:xfrm flipV="1">
          <a:off x="21323300" y="12598553"/>
          <a:ext cx="838200" cy="18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49293</xdr:rowOff>
    </xdr:from>
    <xdr:ext cx="534377" cy="259045"/>
    <xdr:sp macro="" textlink="">
      <xdr:nvSpPr>
        <xdr:cNvPr id="868" name="繰出金平均値テキスト"/>
        <xdr:cNvSpPr txBox="1"/>
      </xdr:nvSpPr>
      <xdr:spPr>
        <a:xfrm>
          <a:off x="22212300" y="1239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26416</xdr:rowOff>
    </xdr:from>
    <xdr:to>
      <xdr:col>116</xdr:col>
      <xdr:colOff>114300</xdr:colOff>
      <xdr:row>73</xdr:row>
      <xdr:rowOff>128016</xdr:rowOff>
    </xdr:to>
    <xdr:sp macro="" textlink="">
      <xdr:nvSpPr>
        <xdr:cNvPr id="869" name="フローチャート: 判断 868"/>
        <xdr:cNvSpPr/>
      </xdr:nvSpPr>
      <xdr:spPr>
        <a:xfrm>
          <a:off x="22110700" y="1254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24257</xdr:rowOff>
    </xdr:from>
    <xdr:to>
      <xdr:col>111</xdr:col>
      <xdr:colOff>177800</xdr:colOff>
      <xdr:row>74</xdr:row>
      <xdr:rowOff>100609</xdr:rowOff>
    </xdr:to>
    <xdr:cxnSp macro="">
      <xdr:nvCxnSpPr>
        <xdr:cNvPr id="870" name="直線コネクタ 869"/>
        <xdr:cNvCxnSpPr/>
      </xdr:nvCxnSpPr>
      <xdr:spPr>
        <a:xfrm>
          <a:off x="20434300" y="12711557"/>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43180</xdr:rowOff>
    </xdr:from>
    <xdr:to>
      <xdr:col>112</xdr:col>
      <xdr:colOff>38100</xdr:colOff>
      <xdr:row>73</xdr:row>
      <xdr:rowOff>144780</xdr:rowOff>
    </xdr:to>
    <xdr:sp macro="" textlink="">
      <xdr:nvSpPr>
        <xdr:cNvPr id="871" name="フローチャート: 判断 870"/>
        <xdr:cNvSpPr/>
      </xdr:nvSpPr>
      <xdr:spPr>
        <a:xfrm>
          <a:off x="21272500" y="1255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161307</xdr:rowOff>
    </xdr:from>
    <xdr:ext cx="534377" cy="259045"/>
    <xdr:sp macro="" textlink="">
      <xdr:nvSpPr>
        <xdr:cNvPr id="872" name="テキスト ボックス 871"/>
        <xdr:cNvSpPr txBox="1"/>
      </xdr:nvSpPr>
      <xdr:spPr>
        <a:xfrm>
          <a:off x="21056111" y="1233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116763</xdr:rowOff>
    </xdr:from>
    <xdr:to>
      <xdr:col>107</xdr:col>
      <xdr:colOff>50800</xdr:colOff>
      <xdr:row>74</xdr:row>
      <xdr:rowOff>24257</xdr:rowOff>
    </xdr:to>
    <xdr:cxnSp macro="">
      <xdr:nvCxnSpPr>
        <xdr:cNvPr id="873" name="直線コネクタ 872"/>
        <xdr:cNvCxnSpPr/>
      </xdr:nvCxnSpPr>
      <xdr:spPr>
        <a:xfrm>
          <a:off x="19545300" y="12461163"/>
          <a:ext cx="889000" cy="25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117780</xdr:rowOff>
    </xdr:from>
    <xdr:to>
      <xdr:col>107</xdr:col>
      <xdr:colOff>101600</xdr:colOff>
      <xdr:row>73</xdr:row>
      <xdr:rowOff>47930</xdr:rowOff>
    </xdr:to>
    <xdr:sp macro="" textlink="">
      <xdr:nvSpPr>
        <xdr:cNvPr id="874" name="フローチャート: 判断 873"/>
        <xdr:cNvSpPr/>
      </xdr:nvSpPr>
      <xdr:spPr>
        <a:xfrm>
          <a:off x="20383500" y="1246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64457</xdr:rowOff>
    </xdr:from>
    <xdr:ext cx="534377" cy="259045"/>
    <xdr:sp macro="" textlink="">
      <xdr:nvSpPr>
        <xdr:cNvPr id="875" name="テキスト ボックス 874"/>
        <xdr:cNvSpPr txBox="1"/>
      </xdr:nvSpPr>
      <xdr:spPr>
        <a:xfrm>
          <a:off x="20167111" y="1223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116763</xdr:rowOff>
    </xdr:from>
    <xdr:to>
      <xdr:col>102</xdr:col>
      <xdr:colOff>114300</xdr:colOff>
      <xdr:row>73</xdr:row>
      <xdr:rowOff>35534</xdr:rowOff>
    </xdr:to>
    <xdr:cxnSp macro="">
      <xdr:nvCxnSpPr>
        <xdr:cNvPr id="876" name="直線コネクタ 875"/>
        <xdr:cNvCxnSpPr/>
      </xdr:nvCxnSpPr>
      <xdr:spPr>
        <a:xfrm flipV="1">
          <a:off x="18656300" y="12461163"/>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143231</xdr:rowOff>
    </xdr:from>
    <xdr:to>
      <xdr:col>102</xdr:col>
      <xdr:colOff>165100</xdr:colOff>
      <xdr:row>73</xdr:row>
      <xdr:rowOff>73381</xdr:rowOff>
    </xdr:to>
    <xdr:sp macro="" textlink="">
      <xdr:nvSpPr>
        <xdr:cNvPr id="877" name="フローチャート: 判断 876"/>
        <xdr:cNvSpPr/>
      </xdr:nvSpPr>
      <xdr:spPr>
        <a:xfrm>
          <a:off x="19494500" y="1248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64508</xdr:rowOff>
    </xdr:from>
    <xdr:ext cx="534377" cy="259045"/>
    <xdr:sp macro="" textlink="">
      <xdr:nvSpPr>
        <xdr:cNvPr id="878" name="テキスト ボックス 877"/>
        <xdr:cNvSpPr txBox="1"/>
      </xdr:nvSpPr>
      <xdr:spPr>
        <a:xfrm>
          <a:off x="19278111" y="125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34493</xdr:rowOff>
    </xdr:from>
    <xdr:to>
      <xdr:col>98</xdr:col>
      <xdr:colOff>38100</xdr:colOff>
      <xdr:row>74</xdr:row>
      <xdr:rowOff>136093</xdr:rowOff>
    </xdr:to>
    <xdr:sp macro="" textlink="">
      <xdr:nvSpPr>
        <xdr:cNvPr id="879" name="フローチャート: 判断 878"/>
        <xdr:cNvSpPr/>
      </xdr:nvSpPr>
      <xdr:spPr>
        <a:xfrm>
          <a:off x="18605500" y="127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127220</xdr:rowOff>
    </xdr:from>
    <xdr:ext cx="534377" cy="259045"/>
    <xdr:sp macro="" textlink="">
      <xdr:nvSpPr>
        <xdr:cNvPr id="880" name="テキスト ボックス 879"/>
        <xdr:cNvSpPr txBox="1"/>
      </xdr:nvSpPr>
      <xdr:spPr>
        <a:xfrm>
          <a:off x="18389111" y="128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31903</xdr:rowOff>
    </xdr:from>
    <xdr:to>
      <xdr:col>116</xdr:col>
      <xdr:colOff>114300</xdr:colOff>
      <xdr:row>73</xdr:row>
      <xdr:rowOff>133503</xdr:rowOff>
    </xdr:to>
    <xdr:sp macro="" textlink="">
      <xdr:nvSpPr>
        <xdr:cNvPr id="886" name="楕円 885"/>
        <xdr:cNvSpPr/>
      </xdr:nvSpPr>
      <xdr:spPr>
        <a:xfrm>
          <a:off x="22110700" y="125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10330</xdr:rowOff>
    </xdr:from>
    <xdr:ext cx="534377" cy="259045"/>
    <xdr:sp macro="" textlink="">
      <xdr:nvSpPr>
        <xdr:cNvPr id="887" name="繰出金該当値テキスト"/>
        <xdr:cNvSpPr txBox="1"/>
      </xdr:nvSpPr>
      <xdr:spPr>
        <a:xfrm>
          <a:off x="22212300" y="1252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49809</xdr:rowOff>
    </xdr:from>
    <xdr:to>
      <xdr:col>112</xdr:col>
      <xdr:colOff>38100</xdr:colOff>
      <xdr:row>74</xdr:row>
      <xdr:rowOff>151409</xdr:rowOff>
    </xdr:to>
    <xdr:sp macro="" textlink="">
      <xdr:nvSpPr>
        <xdr:cNvPr id="888" name="楕円 887"/>
        <xdr:cNvSpPr/>
      </xdr:nvSpPr>
      <xdr:spPr>
        <a:xfrm>
          <a:off x="21272500" y="127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142536</xdr:rowOff>
    </xdr:from>
    <xdr:ext cx="534377" cy="259045"/>
    <xdr:sp macro="" textlink="">
      <xdr:nvSpPr>
        <xdr:cNvPr id="889" name="テキスト ボックス 888"/>
        <xdr:cNvSpPr txBox="1"/>
      </xdr:nvSpPr>
      <xdr:spPr>
        <a:xfrm>
          <a:off x="21056111" y="1282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144907</xdr:rowOff>
    </xdr:from>
    <xdr:to>
      <xdr:col>107</xdr:col>
      <xdr:colOff>101600</xdr:colOff>
      <xdr:row>74</xdr:row>
      <xdr:rowOff>75057</xdr:rowOff>
    </xdr:to>
    <xdr:sp macro="" textlink="">
      <xdr:nvSpPr>
        <xdr:cNvPr id="890" name="楕円 889"/>
        <xdr:cNvSpPr/>
      </xdr:nvSpPr>
      <xdr:spPr>
        <a:xfrm>
          <a:off x="20383500" y="126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66184</xdr:rowOff>
    </xdr:from>
    <xdr:ext cx="534377" cy="259045"/>
    <xdr:sp macro="" textlink="">
      <xdr:nvSpPr>
        <xdr:cNvPr id="891" name="テキスト ボックス 890"/>
        <xdr:cNvSpPr txBox="1"/>
      </xdr:nvSpPr>
      <xdr:spPr>
        <a:xfrm>
          <a:off x="20167111" y="1275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65963</xdr:rowOff>
    </xdr:from>
    <xdr:to>
      <xdr:col>102</xdr:col>
      <xdr:colOff>165100</xdr:colOff>
      <xdr:row>72</xdr:row>
      <xdr:rowOff>167563</xdr:rowOff>
    </xdr:to>
    <xdr:sp macro="" textlink="">
      <xdr:nvSpPr>
        <xdr:cNvPr id="892" name="楕円 891"/>
        <xdr:cNvSpPr/>
      </xdr:nvSpPr>
      <xdr:spPr>
        <a:xfrm>
          <a:off x="19494500" y="124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12640</xdr:rowOff>
    </xdr:from>
    <xdr:ext cx="534377" cy="259045"/>
    <xdr:sp macro="" textlink="">
      <xdr:nvSpPr>
        <xdr:cNvPr id="893" name="テキスト ボックス 892"/>
        <xdr:cNvSpPr txBox="1"/>
      </xdr:nvSpPr>
      <xdr:spPr>
        <a:xfrm>
          <a:off x="19278111" y="1218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156184</xdr:rowOff>
    </xdr:from>
    <xdr:to>
      <xdr:col>98</xdr:col>
      <xdr:colOff>38100</xdr:colOff>
      <xdr:row>73</xdr:row>
      <xdr:rowOff>86334</xdr:rowOff>
    </xdr:to>
    <xdr:sp macro="" textlink="">
      <xdr:nvSpPr>
        <xdr:cNvPr id="894" name="楕円 893"/>
        <xdr:cNvSpPr/>
      </xdr:nvSpPr>
      <xdr:spPr>
        <a:xfrm>
          <a:off x="18605500" y="125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102861</xdr:rowOff>
    </xdr:from>
    <xdr:ext cx="534377" cy="259045"/>
    <xdr:sp macro="" textlink="">
      <xdr:nvSpPr>
        <xdr:cNvPr id="895" name="テキスト ボックス 894"/>
        <xdr:cNvSpPr txBox="1"/>
      </xdr:nvSpPr>
      <xdr:spPr>
        <a:xfrm>
          <a:off x="18389111" y="1227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類似団体比較では，市民１人あたりの補助費等，普通建設事業費を除き，類似団体平均を下回る結果となっている。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引き続き，適正な水準を保ち市債バランス等を基準とした将来負担の抑制に努めていく。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また，類似団体を上回る費目については，随時事業等の見直しを行い，一層の適正化を推進していく。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東京都調布市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235,169
230,540
21.58
95,256,222
90,650,376
3,484,074
47,043,131
40,580,660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xdr:rowOff>
    </xdr:from>
    <xdr:to>
      <xdr:col>24</xdr:col>
      <xdr:colOff>62865</xdr:colOff>
      <xdr:row>37</xdr:row>
      <xdr:rowOff>162560</xdr:rowOff>
    </xdr:to>
    <xdr:cxnSp macro="">
      <xdr:nvCxnSpPr>
        <xdr:cNvPr id="54" name="直線コネクタ 53"/>
        <xdr:cNvCxnSpPr/>
      </xdr:nvCxnSpPr>
      <xdr:spPr>
        <a:xfrm flipV="1">
          <a:off x="4633595" y="5155184"/>
          <a:ext cx="127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166387</xdr:rowOff>
    </xdr:from>
    <xdr:ext cx="469744" cy="259045"/>
    <xdr:sp macro="" textlink="">
      <xdr:nvSpPr>
        <xdr:cNvPr id="55" name="議会費最小値テキスト"/>
        <xdr:cNvSpPr txBox="1"/>
      </xdr:nvSpPr>
      <xdr:spPr>
        <a:xfrm>
          <a:off x="4686300"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162560</xdr:rowOff>
    </xdr:from>
    <xdr:to>
      <xdr:col>24</xdr:col>
      <xdr:colOff>152400</xdr:colOff>
      <xdr:row>37</xdr:row>
      <xdr:rowOff>162560</xdr:rowOff>
    </xdr:to>
    <xdr:cxnSp macro="">
      <xdr:nvCxnSpPr>
        <xdr:cNvPr id="56" name="直線コネクタ 55"/>
        <xdr:cNvCxnSpPr/>
      </xdr:nvCxnSpPr>
      <xdr:spPr>
        <a:xfrm>
          <a:off x="4546600" y="650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129811</xdr:rowOff>
    </xdr:from>
    <xdr:ext cx="469744" cy="259045"/>
    <xdr:sp macro="" textlink="">
      <xdr:nvSpPr>
        <xdr:cNvPr id="57" name="議会費最大値テキスト"/>
        <xdr:cNvSpPr txBox="1"/>
      </xdr:nvSpPr>
      <xdr:spPr>
        <a:xfrm>
          <a:off x="4686300" y="493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xdr:rowOff>
    </xdr:from>
    <xdr:to>
      <xdr:col>24</xdr:col>
      <xdr:colOff>152400</xdr:colOff>
      <xdr:row>30</xdr:row>
      <xdr:rowOff>11684</xdr:rowOff>
    </xdr:to>
    <xdr:cxnSp macro="">
      <xdr:nvCxnSpPr>
        <xdr:cNvPr id="58" name="直線コネクタ 57"/>
        <xdr:cNvCxnSpPr/>
      </xdr:nvCxnSpPr>
      <xdr:spPr>
        <a:xfrm>
          <a:off x="4546600" y="515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57404</xdr:rowOff>
    </xdr:from>
    <xdr:to>
      <xdr:col>24</xdr:col>
      <xdr:colOff>63500</xdr:colOff>
      <xdr:row>37</xdr:row>
      <xdr:rowOff>162560</xdr:rowOff>
    </xdr:to>
    <xdr:cxnSp macro="">
      <xdr:nvCxnSpPr>
        <xdr:cNvPr id="59" name="直線コネクタ 58"/>
        <xdr:cNvCxnSpPr/>
      </xdr:nvCxnSpPr>
      <xdr:spPr>
        <a:xfrm>
          <a:off x="3797300" y="640105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18051</xdr:rowOff>
    </xdr:from>
    <xdr:ext cx="469744" cy="259045"/>
    <xdr:sp macro="" textlink="">
      <xdr:nvSpPr>
        <xdr:cNvPr id="60" name="議会費平均値テキスト"/>
        <xdr:cNvSpPr txBox="1"/>
      </xdr:nvSpPr>
      <xdr:spPr>
        <a:xfrm>
          <a:off x="4686300" y="5675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166624</xdr:rowOff>
    </xdr:from>
    <xdr:to>
      <xdr:col>24</xdr:col>
      <xdr:colOff>114300</xdr:colOff>
      <xdr:row>34</xdr:row>
      <xdr:rowOff>96774</xdr:rowOff>
    </xdr:to>
    <xdr:sp macro="" textlink="">
      <xdr:nvSpPr>
        <xdr:cNvPr id="61" name="フローチャート: 判断 60"/>
        <xdr:cNvSpPr/>
      </xdr:nvSpPr>
      <xdr:spPr>
        <a:xfrm>
          <a:off x="4584700" y="582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164846</xdr:rowOff>
    </xdr:from>
    <xdr:to>
      <xdr:col>19</xdr:col>
      <xdr:colOff>177800</xdr:colOff>
      <xdr:row>37</xdr:row>
      <xdr:rowOff>57404</xdr:rowOff>
    </xdr:to>
    <xdr:cxnSp macro="">
      <xdr:nvCxnSpPr>
        <xdr:cNvPr id="62" name="直線コネクタ 61"/>
        <xdr:cNvCxnSpPr/>
      </xdr:nvCxnSpPr>
      <xdr:spPr>
        <a:xfrm>
          <a:off x="2908300" y="633704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91186</xdr:rowOff>
    </xdr:from>
    <xdr:to>
      <xdr:col>20</xdr:col>
      <xdr:colOff>38100</xdr:colOff>
      <xdr:row>34</xdr:row>
      <xdr:rowOff>21336</xdr:rowOff>
    </xdr:to>
    <xdr:sp macro="" textlink="">
      <xdr:nvSpPr>
        <xdr:cNvPr id="63" name="フローチャート: 判断 62"/>
        <xdr:cNvSpPr/>
      </xdr:nvSpPr>
      <xdr:spPr>
        <a:xfrm>
          <a:off x="3746500" y="574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37863</xdr:rowOff>
    </xdr:from>
    <xdr:ext cx="469744" cy="259045"/>
    <xdr:sp macro="" textlink="">
      <xdr:nvSpPr>
        <xdr:cNvPr id="64" name="テキスト ボックス 63"/>
        <xdr:cNvSpPr txBox="1"/>
      </xdr:nvSpPr>
      <xdr:spPr>
        <a:xfrm>
          <a:off x="3562428"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148844</xdr:rowOff>
    </xdr:from>
    <xdr:to>
      <xdr:col>15</xdr:col>
      <xdr:colOff>50800</xdr:colOff>
      <xdr:row>36</xdr:row>
      <xdr:rowOff>164846</xdr:rowOff>
    </xdr:to>
    <xdr:cxnSp macro="">
      <xdr:nvCxnSpPr>
        <xdr:cNvPr id="65" name="直線コネクタ 64"/>
        <xdr:cNvCxnSpPr/>
      </xdr:nvCxnSpPr>
      <xdr:spPr>
        <a:xfrm>
          <a:off x="2019300" y="5806694"/>
          <a:ext cx="8890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59182</xdr:rowOff>
    </xdr:from>
    <xdr:to>
      <xdr:col>15</xdr:col>
      <xdr:colOff>101600</xdr:colOff>
      <xdr:row>33</xdr:row>
      <xdr:rowOff>160782</xdr:rowOff>
    </xdr:to>
    <xdr:sp macro="" textlink="">
      <xdr:nvSpPr>
        <xdr:cNvPr id="66" name="フローチャート: 判断 65"/>
        <xdr:cNvSpPr/>
      </xdr:nvSpPr>
      <xdr:spPr>
        <a:xfrm>
          <a:off x="2857500" y="571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5859</xdr:rowOff>
    </xdr:from>
    <xdr:ext cx="469744" cy="259045"/>
    <xdr:sp macro="" textlink="">
      <xdr:nvSpPr>
        <xdr:cNvPr id="67" name="テキスト ボックス 66"/>
        <xdr:cNvSpPr txBox="1"/>
      </xdr:nvSpPr>
      <xdr:spPr>
        <a:xfrm>
          <a:off x="2673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148844</xdr:rowOff>
    </xdr:from>
    <xdr:to>
      <xdr:col>10</xdr:col>
      <xdr:colOff>114300</xdr:colOff>
      <xdr:row>35</xdr:row>
      <xdr:rowOff>100838</xdr:rowOff>
    </xdr:to>
    <xdr:cxnSp macro="">
      <xdr:nvCxnSpPr>
        <xdr:cNvPr id="68" name="直線コネクタ 67"/>
        <xdr:cNvCxnSpPr/>
      </xdr:nvCxnSpPr>
      <xdr:spPr>
        <a:xfrm flipV="1">
          <a:off x="1130300" y="5806694"/>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27178</xdr:rowOff>
    </xdr:from>
    <xdr:to>
      <xdr:col>10</xdr:col>
      <xdr:colOff>165100</xdr:colOff>
      <xdr:row>33</xdr:row>
      <xdr:rowOff>128778</xdr:rowOff>
    </xdr:to>
    <xdr:sp macro="" textlink="">
      <xdr:nvSpPr>
        <xdr:cNvPr id="69" name="フローチャート: 判断 68"/>
        <xdr:cNvSpPr/>
      </xdr:nvSpPr>
      <xdr:spPr>
        <a:xfrm>
          <a:off x="1968500" y="568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145305</xdr:rowOff>
    </xdr:from>
    <xdr:ext cx="469744" cy="259045"/>
    <xdr:sp macro="" textlink="">
      <xdr:nvSpPr>
        <xdr:cNvPr id="70" name="テキスト ボックス 69"/>
        <xdr:cNvSpPr txBox="1"/>
      </xdr:nvSpPr>
      <xdr:spPr>
        <a:xfrm>
          <a:off x="1784428" y="54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84328</xdr:rowOff>
    </xdr:from>
    <xdr:to>
      <xdr:col>6</xdr:col>
      <xdr:colOff>38100</xdr:colOff>
      <xdr:row>36</xdr:row>
      <xdr:rowOff>14478</xdr:rowOff>
    </xdr:to>
    <xdr:sp macro="" textlink="">
      <xdr:nvSpPr>
        <xdr:cNvPr id="71" name="フローチャート: 判断 70"/>
        <xdr:cNvSpPr/>
      </xdr:nvSpPr>
      <xdr:spPr>
        <a:xfrm>
          <a:off x="1079500" y="60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5605</xdr:rowOff>
    </xdr:from>
    <xdr:ext cx="469744" cy="259045"/>
    <xdr:sp macro="" textlink="">
      <xdr:nvSpPr>
        <xdr:cNvPr id="72" name="テキスト ボックス 71"/>
        <xdr:cNvSpPr txBox="1"/>
      </xdr:nvSpPr>
      <xdr:spPr>
        <a:xfrm>
          <a:off x="895428"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111760</xdr:rowOff>
    </xdr:from>
    <xdr:to>
      <xdr:col>24</xdr:col>
      <xdr:colOff>114300</xdr:colOff>
      <xdr:row>38</xdr:row>
      <xdr:rowOff>41910</xdr:rowOff>
    </xdr:to>
    <xdr:sp macro="" textlink="">
      <xdr:nvSpPr>
        <xdr:cNvPr id="78" name="楕円 77"/>
        <xdr:cNvSpPr/>
      </xdr:nvSpPr>
      <xdr:spPr>
        <a:xfrm>
          <a:off x="45847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26687</xdr:rowOff>
    </xdr:from>
    <xdr:ext cx="469744" cy="259045"/>
    <xdr:sp macro="" textlink="">
      <xdr:nvSpPr>
        <xdr:cNvPr id="79" name="議会費該当値テキスト"/>
        <xdr:cNvSpPr txBox="1"/>
      </xdr:nvSpPr>
      <xdr:spPr>
        <a:xfrm>
          <a:off x="4686300" y="637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6604</xdr:rowOff>
    </xdr:from>
    <xdr:to>
      <xdr:col>20</xdr:col>
      <xdr:colOff>38100</xdr:colOff>
      <xdr:row>37</xdr:row>
      <xdr:rowOff>108204</xdr:rowOff>
    </xdr:to>
    <xdr:sp macro="" textlink="">
      <xdr:nvSpPr>
        <xdr:cNvPr id="80" name="楕円 79"/>
        <xdr:cNvSpPr/>
      </xdr:nvSpPr>
      <xdr:spPr>
        <a:xfrm>
          <a:off x="3746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99331</xdr:rowOff>
    </xdr:from>
    <xdr:ext cx="469744" cy="259045"/>
    <xdr:sp macro="" textlink="">
      <xdr:nvSpPr>
        <xdr:cNvPr id="81" name="テキスト ボックス 80"/>
        <xdr:cNvSpPr txBox="1"/>
      </xdr:nvSpPr>
      <xdr:spPr>
        <a:xfrm>
          <a:off x="3562428"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114046</xdr:rowOff>
    </xdr:from>
    <xdr:to>
      <xdr:col>15</xdr:col>
      <xdr:colOff>101600</xdr:colOff>
      <xdr:row>37</xdr:row>
      <xdr:rowOff>44196</xdr:rowOff>
    </xdr:to>
    <xdr:sp macro="" textlink="">
      <xdr:nvSpPr>
        <xdr:cNvPr id="82" name="楕円 81"/>
        <xdr:cNvSpPr/>
      </xdr:nvSpPr>
      <xdr:spPr>
        <a:xfrm>
          <a:off x="2857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35323</xdr:rowOff>
    </xdr:from>
    <xdr:ext cx="469744" cy="259045"/>
    <xdr:sp macro="" textlink="">
      <xdr:nvSpPr>
        <xdr:cNvPr id="83" name="テキスト ボックス 82"/>
        <xdr:cNvSpPr txBox="1"/>
      </xdr:nvSpPr>
      <xdr:spPr>
        <a:xfrm>
          <a:off x="2673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98044</xdr:rowOff>
    </xdr:from>
    <xdr:to>
      <xdr:col>10</xdr:col>
      <xdr:colOff>165100</xdr:colOff>
      <xdr:row>34</xdr:row>
      <xdr:rowOff>28194</xdr:rowOff>
    </xdr:to>
    <xdr:sp macro="" textlink="">
      <xdr:nvSpPr>
        <xdr:cNvPr id="84" name="楕円 83"/>
        <xdr:cNvSpPr/>
      </xdr:nvSpPr>
      <xdr:spPr>
        <a:xfrm>
          <a:off x="1968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19321</xdr:rowOff>
    </xdr:from>
    <xdr:ext cx="469744" cy="259045"/>
    <xdr:sp macro="" textlink="">
      <xdr:nvSpPr>
        <xdr:cNvPr id="85" name="テキスト ボックス 84"/>
        <xdr:cNvSpPr txBox="1"/>
      </xdr:nvSpPr>
      <xdr:spPr>
        <a:xfrm>
          <a:off x="1784428" y="58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50038</xdr:rowOff>
    </xdr:from>
    <xdr:to>
      <xdr:col>6</xdr:col>
      <xdr:colOff>38100</xdr:colOff>
      <xdr:row>35</xdr:row>
      <xdr:rowOff>151638</xdr:rowOff>
    </xdr:to>
    <xdr:sp macro="" textlink="">
      <xdr:nvSpPr>
        <xdr:cNvPr id="86" name="楕円 85"/>
        <xdr:cNvSpPr/>
      </xdr:nvSpPr>
      <xdr:spPr>
        <a:xfrm>
          <a:off x="1079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168165</xdr:rowOff>
    </xdr:from>
    <xdr:ext cx="469744" cy="259045"/>
    <xdr:sp macro="" textlink="">
      <xdr:nvSpPr>
        <xdr:cNvPr id="87" name="テキスト ボックス 86"/>
        <xdr:cNvSpPr txBox="1"/>
      </xdr:nvSpPr>
      <xdr:spPr>
        <a:xfrm>
          <a:off x="895428"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83693</xdr:rowOff>
    </xdr:from>
    <xdr:to>
      <xdr:col>24</xdr:col>
      <xdr:colOff>62865</xdr:colOff>
      <xdr:row>59</xdr:row>
      <xdr:rowOff>28359</xdr:rowOff>
    </xdr:to>
    <xdr:cxnSp macro="">
      <xdr:nvCxnSpPr>
        <xdr:cNvPr id="112" name="直線コネクタ 111"/>
        <xdr:cNvCxnSpPr/>
      </xdr:nvCxnSpPr>
      <xdr:spPr>
        <a:xfrm flipV="1">
          <a:off x="4633595" y="8656193"/>
          <a:ext cx="1270" cy="148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32186</xdr:rowOff>
    </xdr:from>
    <xdr:ext cx="534377" cy="259045"/>
    <xdr:sp macro="" textlink="">
      <xdr:nvSpPr>
        <xdr:cNvPr id="113" name="総務費最小値テキスト"/>
        <xdr:cNvSpPr txBox="1"/>
      </xdr:nvSpPr>
      <xdr:spPr>
        <a:xfrm>
          <a:off x="4686300" y="101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28359</xdr:rowOff>
    </xdr:from>
    <xdr:to>
      <xdr:col>24</xdr:col>
      <xdr:colOff>152400</xdr:colOff>
      <xdr:row>59</xdr:row>
      <xdr:rowOff>28359</xdr:rowOff>
    </xdr:to>
    <xdr:cxnSp macro="">
      <xdr:nvCxnSpPr>
        <xdr:cNvPr id="114" name="直線コネクタ 113"/>
        <xdr:cNvCxnSpPr/>
      </xdr:nvCxnSpPr>
      <xdr:spPr>
        <a:xfrm>
          <a:off x="4546600" y="101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30370</xdr:rowOff>
    </xdr:from>
    <xdr:ext cx="599010" cy="259045"/>
    <xdr:sp macro="" textlink="">
      <xdr:nvSpPr>
        <xdr:cNvPr id="115" name="総務費最大値テキスト"/>
        <xdr:cNvSpPr txBox="1"/>
      </xdr:nvSpPr>
      <xdr:spPr>
        <a:xfrm>
          <a:off x="4686300" y="843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83693</xdr:rowOff>
    </xdr:from>
    <xdr:to>
      <xdr:col>24</xdr:col>
      <xdr:colOff>152400</xdr:colOff>
      <xdr:row>50</xdr:row>
      <xdr:rowOff>83693</xdr:rowOff>
    </xdr:to>
    <xdr:cxnSp macro="">
      <xdr:nvCxnSpPr>
        <xdr:cNvPr id="116" name="直線コネクタ 115"/>
        <xdr:cNvCxnSpPr/>
      </xdr:nvCxnSpPr>
      <xdr:spPr>
        <a:xfrm>
          <a:off x="4546600" y="865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27445</xdr:rowOff>
    </xdr:from>
    <xdr:to>
      <xdr:col>24</xdr:col>
      <xdr:colOff>63500</xdr:colOff>
      <xdr:row>58</xdr:row>
      <xdr:rowOff>40449</xdr:rowOff>
    </xdr:to>
    <xdr:cxnSp macro="">
      <xdr:nvCxnSpPr>
        <xdr:cNvPr id="117" name="直線コネクタ 116"/>
        <xdr:cNvCxnSpPr/>
      </xdr:nvCxnSpPr>
      <xdr:spPr>
        <a:xfrm flipV="1">
          <a:off x="3797300" y="9971545"/>
          <a:ext cx="838200" cy="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148048</xdr:rowOff>
    </xdr:from>
    <xdr:ext cx="534377" cy="259045"/>
    <xdr:sp macro="" textlink="">
      <xdr:nvSpPr>
        <xdr:cNvPr id="118" name="総務費平均値テキスト"/>
        <xdr:cNvSpPr txBox="1"/>
      </xdr:nvSpPr>
      <xdr:spPr>
        <a:xfrm>
          <a:off x="4686300" y="9577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125171</xdr:rowOff>
    </xdr:from>
    <xdr:to>
      <xdr:col>24</xdr:col>
      <xdr:colOff>114300</xdr:colOff>
      <xdr:row>57</xdr:row>
      <xdr:rowOff>55321</xdr:rowOff>
    </xdr:to>
    <xdr:sp macro="" textlink="">
      <xdr:nvSpPr>
        <xdr:cNvPr id="119" name="フローチャート: 判断 118"/>
        <xdr:cNvSpPr/>
      </xdr:nvSpPr>
      <xdr:spPr>
        <a:xfrm>
          <a:off x="4584700" y="972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115951</xdr:rowOff>
    </xdr:from>
    <xdr:to>
      <xdr:col>19</xdr:col>
      <xdr:colOff>177800</xdr:colOff>
      <xdr:row>58</xdr:row>
      <xdr:rowOff>40449</xdr:rowOff>
    </xdr:to>
    <xdr:cxnSp macro="">
      <xdr:nvCxnSpPr>
        <xdr:cNvPr id="120" name="直線コネクタ 119"/>
        <xdr:cNvCxnSpPr/>
      </xdr:nvCxnSpPr>
      <xdr:spPr>
        <a:xfrm>
          <a:off x="2908300" y="9888601"/>
          <a:ext cx="889000" cy="9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147803</xdr:rowOff>
    </xdr:from>
    <xdr:to>
      <xdr:col>20</xdr:col>
      <xdr:colOff>38100</xdr:colOff>
      <xdr:row>57</xdr:row>
      <xdr:rowOff>77953</xdr:rowOff>
    </xdr:to>
    <xdr:sp macro="" textlink="">
      <xdr:nvSpPr>
        <xdr:cNvPr id="121" name="フローチャート: 判断 120"/>
        <xdr:cNvSpPr/>
      </xdr:nvSpPr>
      <xdr:spPr>
        <a:xfrm>
          <a:off x="3746500" y="974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94480</xdr:rowOff>
    </xdr:from>
    <xdr:ext cx="534377" cy="259045"/>
    <xdr:sp macro="" textlink="">
      <xdr:nvSpPr>
        <xdr:cNvPr id="122" name="テキスト ボックス 121"/>
        <xdr:cNvSpPr txBox="1"/>
      </xdr:nvSpPr>
      <xdr:spPr>
        <a:xfrm>
          <a:off x="3530111" y="952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82474</xdr:rowOff>
    </xdr:from>
    <xdr:to>
      <xdr:col>15</xdr:col>
      <xdr:colOff>50800</xdr:colOff>
      <xdr:row>57</xdr:row>
      <xdr:rowOff>115951</xdr:rowOff>
    </xdr:to>
    <xdr:cxnSp macro="">
      <xdr:nvCxnSpPr>
        <xdr:cNvPr id="123" name="直線コネクタ 122"/>
        <xdr:cNvCxnSpPr/>
      </xdr:nvCxnSpPr>
      <xdr:spPr>
        <a:xfrm>
          <a:off x="2019300" y="9855124"/>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80823</xdr:rowOff>
    </xdr:from>
    <xdr:to>
      <xdr:col>15</xdr:col>
      <xdr:colOff>101600</xdr:colOff>
      <xdr:row>57</xdr:row>
      <xdr:rowOff>10973</xdr:rowOff>
    </xdr:to>
    <xdr:sp macro="" textlink="">
      <xdr:nvSpPr>
        <xdr:cNvPr id="124" name="フローチャート: 判断 123"/>
        <xdr:cNvSpPr/>
      </xdr:nvSpPr>
      <xdr:spPr>
        <a:xfrm>
          <a:off x="2857500" y="968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27500</xdr:rowOff>
    </xdr:from>
    <xdr:ext cx="534377" cy="259045"/>
    <xdr:sp macro="" textlink="">
      <xdr:nvSpPr>
        <xdr:cNvPr id="125" name="テキスト ボックス 124"/>
        <xdr:cNvSpPr txBox="1"/>
      </xdr:nvSpPr>
      <xdr:spPr>
        <a:xfrm>
          <a:off x="2641111" y="945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82474</xdr:rowOff>
    </xdr:from>
    <xdr:to>
      <xdr:col>10</xdr:col>
      <xdr:colOff>114300</xdr:colOff>
      <xdr:row>57</xdr:row>
      <xdr:rowOff>142215</xdr:rowOff>
    </xdr:to>
    <xdr:cxnSp macro="">
      <xdr:nvCxnSpPr>
        <xdr:cNvPr id="126" name="直線コネクタ 125"/>
        <xdr:cNvCxnSpPr/>
      </xdr:nvCxnSpPr>
      <xdr:spPr>
        <a:xfrm flipV="1">
          <a:off x="1130300" y="9855124"/>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147295</xdr:rowOff>
    </xdr:from>
    <xdr:to>
      <xdr:col>10</xdr:col>
      <xdr:colOff>165100</xdr:colOff>
      <xdr:row>58</xdr:row>
      <xdr:rowOff>77445</xdr:rowOff>
    </xdr:to>
    <xdr:sp macro="" textlink="">
      <xdr:nvSpPr>
        <xdr:cNvPr id="127" name="フローチャート: 判断 126"/>
        <xdr:cNvSpPr/>
      </xdr:nvSpPr>
      <xdr:spPr>
        <a:xfrm>
          <a:off x="1968500" y="99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68572</xdr:rowOff>
    </xdr:from>
    <xdr:ext cx="534377" cy="259045"/>
    <xdr:sp macro="" textlink="">
      <xdr:nvSpPr>
        <xdr:cNvPr id="128" name="テキスト ボックス 127"/>
        <xdr:cNvSpPr txBox="1"/>
      </xdr:nvSpPr>
      <xdr:spPr>
        <a:xfrm>
          <a:off x="1752111" y="100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51143</xdr:rowOff>
    </xdr:from>
    <xdr:to>
      <xdr:col>6</xdr:col>
      <xdr:colOff>38100</xdr:colOff>
      <xdr:row>58</xdr:row>
      <xdr:rowOff>152743</xdr:rowOff>
    </xdr:to>
    <xdr:sp macro="" textlink="">
      <xdr:nvSpPr>
        <xdr:cNvPr id="129" name="フローチャート: 判断 128"/>
        <xdr:cNvSpPr/>
      </xdr:nvSpPr>
      <xdr:spPr>
        <a:xfrm>
          <a:off x="1079500" y="99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143870</xdr:rowOff>
    </xdr:from>
    <xdr:ext cx="534377" cy="259045"/>
    <xdr:sp macro="" textlink="">
      <xdr:nvSpPr>
        <xdr:cNvPr id="130" name="テキスト ボックス 129"/>
        <xdr:cNvSpPr txBox="1"/>
      </xdr:nvSpPr>
      <xdr:spPr>
        <a:xfrm>
          <a:off x="863111"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148095</xdr:rowOff>
    </xdr:from>
    <xdr:to>
      <xdr:col>24</xdr:col>
      <xdr:colOff>114300</xdr:colOff>
      <xdr:row>58</xdr:row>
      <xdr:rowOff>78245</xdr:rowOff>
    </xdr:to>
    <xdr:sp macro="" textlink="">
      <xdr:nvSpPr>
        <xdr:cNvPr id="136" name="楕円 135"/>
        <xdr:cNvSpPr/>
      </xdr:nvSpPr>
      <xdr:spPr>
        <a:xfrm>
          <a:off x="4584700" y="99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126522</xdr:rowOff>
    </xdr:from>
    <xdr:ext cx="534377" cy="259045"/>
    <xdr:sp macro="" textlink="">
      <xdr:nvSpPr>
        <xdr:cNvPr id="137" name="総務費該当値テキスト"/>
        <xdr:cNvSpPr txBox="1"/>
      </xdr:nvSpPr>
      <xdr:spPr>
        <a:xfrm>
          <a:off x="4686300" y="98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161099</xdr:rowOff>
    </xdr:from>
    <xdr:to>
      <xdr:col>20</xdr:col>
      <xdr:colOff>38100</xdr:colOff>
      <xdr:row>58</xdr:row>
      <xdr:rowOff>91249</xdr:rowOff>
    </xdr:to>
    <xdr:sp macro="" textlink="">
      <xdr:nvSpPr>
        <xdr:cNvPr id="138" name="楕円 137"/>
        <xdr:cNvSpPr/>
      </xdr:nvSpPr>
      <xdr:spPr>
        <a:xfrm>
          <a:off x="3746500" y="99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82376</xdr:rowOff>
    </xdr:from>
    <xdr:ext cx="534377" cy="259045"/>
    <xdr:sp macro="" textlink="">
      <xdr:nvSpPr>
        <xdr:cNvPr id="139" name="テキスト ボックス 138"/>
        <xdr:cNvSpPr txBox="1"/>
      </xdr:nvSpPr>
      <xdr:spPr>
        <a:xfrm>
          <a:off x="3530111" y="100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65151</xdr:rowOff>
    </xdr:from>
    <xdr:to>
      <xdr:col>15</xdr:col>
      <xdr:colOff>101600</xdr:colOff>
      <xdr:row>57</xdr:row>
      <xdr:rowOff>166751</xdr:rowOff>
    </xdr:to>
    <xdr:sp macro="" textlink="">
      <xdr:nvSpPr>
        <xdr:cNvPr id="140" name="楕円 139"/>
        <xdr:cNvSpPr/>
      </xdr:nvSpPr>
      <xdr:spPr>
        <a:xfrm>
          <a:off x="2857500" y="98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157878</xdr:rowOff>
    </xdr:from>
    <xdr:ext cx="534377" cy="259045"/>
    <xdr:sp macro="" textlink="">
      <xdr:nvSpPr>
        <xdr:cNvPr id="141" name="テキスト ボックス 140"/>
        <xdr:cNvSpPr txBox="1"/>
      </xdr:nvSpPr>
      <xdr:spPr>
        <a:xfrm>
          <a:off x="2641111" y="99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31674</xdr:rowOff>
    </xdr:from>
    <xdr:to>
      <xdr:col>10</xdr:col>
      <xdr:colOff>165100</xdr:colOff>
      <xdr:row>57</xdr:row>
      <xdr:rowOff>133274</xdr:rowOff>
    </xdr:to>
    <xdr:sp macro="" textlink="">
      <xdr:nvSpPr>
        <xdr:cNvPr id="142" name="楕円 141"/>
        <xdr:cNvSpPr/>
      </xdr:nvSpPr>
      <xdr:spPr>
        <a:xfrm>
          <a:off x="1968500" y="98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149801</xdr:rowOff>
    </xdr:from>
    <xdr:ext cx="534377" cy="259045"/>
    <xdr:sp macro="" textlink="">
      <xdr:nvSpPr>
        <xdr:cNvPr id="143" name="テキスト ボックス 142"/>
        <xdr:cNvSpPr txBox="1"/>
      </xdr:nvSpPr>
      <xdr:spPr>
        <a:xfrm>
          <a:off x="1752111" y="957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91415</xdr:rowOff>
    </xdr:from>
    <xdr:to>
      <xdr:col>6</xdr:col>
      <xdr:colOff>38100</xdr:colOff>
      <xdr:row>58</xdr:row>
      <xdr:rowOff>21565</xdr:rowOff>
    </xdr:to>
    <xdr:sp macro="" textlink="">
      <xdr:nvSpPr>
        <xdr:cNvPr id="144" name="楕円 143"/>
        <xdr:cNvSpPr/>
      </xdr:nvSpPr>
      <xdr:spPr>
        <a:xfrm>
          <a:off x="1079500" y="98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38092</xdr:rowOff>
    </xdr:from>
    <xdr:ext cx="534377" cy="259045"/>
    <xdr:sp macro="" textlink="">
      <xdr:nvSpPr>
        <xdr:cNvPr id="145" name="テキスト ボックス 144"/>
        <xdr:cNvSpPr txBox="1"/>
      </xdr:nvSpPr>
      <xdr:spPr>
        <a:xfrm>
          <a:off x="863111" y="963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5741</xdr:rowOff>
    </xdr:from>
    <xdr:to>
      <xdr:col>24</xdr:col>
      <xdr:colOff>62865</xdr:colOff>
      <xdr:row>72</xdr:row>
      <xdr:rowOff>84189</xdr:rowOff>
    </xdr:to>
    <xdr:cxnSp macro="">
      <xdr:nvCxnSpPr>
        <xdr:cNvPr id="170" name="直線コネクタ 169"/>
        <xdr:cNvCxnSpPr/>
      </xdr:nvCxnSpPr>
      <xdr:spPr>
        <a:xfrm flipV="1">
          <a:off x="4633595" y="12007241"/>
          <a:ext cx="1270" cy="421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88016</xdr:rowOff>
    </xdr:from>
    <xdr:ext cx="599010" cy="259045"/>
    <xdr:sp macro="" textlink="">
      <xdr:nvSpPr>
        <xdr:cNvPr id="171" name="民生費最小値テキスト"/>
        <xdr:cNvSpPr txBox="1"/>
      </xdr:nvSpPr>
      <xdr:spPr>
        <a:xfrm>
          <a:off x="4686300" y="1243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84189</xdr:rowOff>
    </xdr:from>
    <xdr:to>
      <xdr:col>24</xdr:col>
      <xdr:colOff>152400</xdr:colOff>
      <xdr:row>72</xdr:row>
      <xdr:rowOff>84189</xdr:rowOff>
    </xdr:to>
    <xdr:cxnSp macro="">
      <xdr:nvCxnSpPr>
        <xdr:cNvPr id="172" name="直線コネクタ 171"/>
        <xdr:cNvCxnSpPr/>
      </xdr:nvCxnSpPr>
      <xdr:spPr>
        <a:xfrm>
          <a:off x="4546600" y="1242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123868</xdr:rowOff>
    </xdr:from>
    <xdr:ext cx="599010" cy="259045"/>
    <xdr:sp macro="" textlink="">
      <xdr:nvSpPr>
        <xdr:cNvPr id="173" name="民生費最大値テキスト"/>
        <xdr:cNvSpPr txBox="1"/>
      </xdr:nvSpPr>
      <xdr:spPr>
        <a:xfrm>
          <a:off x="4686300" y="1178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5741</xdr:rowOff>
    </xdr:from>
    <xdr:to>
      <xdr:col>24</xdr:col>
      <xdr:colOff>152400</xdr:colOff>
      <xdr:row>70</xdr:row>
      <xdr:rowOff>5741</xdr:rowOff>
    </xdr:to>
    <xdr:cxnSp macro="">
      <xdr:nvCxnSpPr>
        <xdr:cNvPr id="174" name="直線コネクタ 173"/>
        <xdr:cNvCxnSpPr/>
      </xdr:nvCxnSpPr>
      <xdr:spPr>
        <a:xfrm>
          <a:off x="4546600" y="1200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5741</xdr:rowOff>
    </xdr:from>
    <xdr:to>
      <xdr:col>24</xdr:col>
      <xdr:colOff>63500</xdr:colOff>
      <xdr:row>70</xdr:row>
      <xdr:rowOff>125222</xdr:rowOff>
    </xdr:to>
    <xdr:cxnSp macro="">
      <xdr:nvCxnSpPr>
        <xdr:cNvPr id="175" name="直線コネクタ 174"/>
        <xdr:cNvCxnSpPr/>
      </xdr:nvCxnSpPr>
      <xdr:spPr>
        <a:xfrm flipV="1">
          <a:off x="3797300" y="12007241"/>
          <a:ext cx="838200" cy="1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95521</xdr:rowOff>
    </xdr:from>
    <xdr:ext cx="599010" cy="259045"/>
    <xdr:sp macro="" textlink="">
      <xdr:nvSpPr>
        <xdr:cNvPr id="176" name="民生費平均値テキスト"/>
        <xdr:cNvSpPr txBox="1"/>
      </xdr:nvSpPr>
      <xdr:spPr>
        <a:xfrm>
          <a:off x="4686300" y="12097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117094</xdr:rowOff>
    </xdr:from>
    <xdr:to>
      <xdr:col>24</xdr:col>
      <xdr:colOff>114300</xdr:colOff>
      <xdr:row>71</xdr:row>
      <xdr:rowOff>47244</xdr:rowOff>
    </xdr:to>
    <xdr:sp macro="" textlink="">
      <xdr:nvSpPr>
        <xdr:cNvPr id="177" name="フローチャート: 判断 176"/>
        <xdr:cNvSpPr/>
      </xdr:nvSpPr>
      <xdr:spPr>
        <a:xfrm>
          <a:off x="4584700" y="121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125222</xdr:rowOff>
    </xdr:from>
    <xdr:to>
      <xdr:col>19</xdr:col>
      <xdr:colOff>177800</xdr:colOff>
      <xdr:row>72</xdr:row>
      <xdr:rowOff>147625</xdr:rowOff>
    </xdr:to>
    <xdr:cxnSp macro="">
      <xdr:nvCxnSpPr>
        <xdr:cNvPr id="178" name="直線コネクタ 177"/>
        <xdr:cNvCxnSpPr/>
      </xdr:nvCxnSpPr>
      <xdr:spPr>
        <a:xfrm flipV="1">
          <a:off x="2908300" y="12126722"/>
          <a:ext cx="889000" cy="3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70</xdr:row>
      <xdr:rowOff>167005</xdr:rowOff>
    </xdr:from>
    <xdr:to>
      <xdr:col>20</xdr:col>
      <xdr:colOff>38100</xdr:colOff>
      <xdr:row>71</xdr:row>
      <xdr:rowOff>97155</xdr:rowOff>
    </xdr:to>
    <xdr:sp macro="" textlink="">
      <xdr:nvSpPr>
        <xdr:cNvPr id="179" name="フローチャート: 判断 178"/>
        <xdr:cNvSpPr/>
      </xdr:nvSpPr>
      <xdr:spPr>
        <a:xfrm>
          <a:off x="3746500" y="121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88282</xdr:rowOff>
    </xdr:from>
    <xdr:ext cx="599010" cy="259045"/>
    <xdr:sp macro="" textlink="">
      <xdr:nvSpPr>
        <xdr:cNvPr id="180" name="テキスト ボックス 179"/>
        <xdr:cNvSpPr txBox="1"/>
      </xdr:nvSpPr>
      <xdr:spPr>
        <a:xfrm>
          <a:off x="3497795" y="122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147625</xdr:rowOff>
    </xdr:from>
    <xdr:to>
      <xdr:col>15</xdr:col>
      <xdr:colOff>50800</xdr:colOff>
      <xdr:row>73</xdr:row>
      <xdr:rowOff>68376</xdr:rowOff>
    </xdr:to>
    <xdr:cxnSp macro="">
      <xdr:nvCxnSpPr>
        <xdr:cNvPr id="181" name="直線コネクタ 180"/>
        <xdr:cNvCxnSpPr/>
      </xdr:nvCxnSpPr>
      <xdr:spPr>
        <a:xfrm flipV="1">
          <a:off x="2019300" y="12492025"/>
          <a:ext cx="889000" cy="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203</xdr:rowOff>
    </xdr:from>
    <xdr:to>
      <xdr:col>15</xdr:col>
      <xdr:colOff>101600</xdr:colOff>
      <xdr:row>72</xdr:row>
      <xdr:rowOff>101803</xdr:rowOff>
    </xdr:to>
    <xdr:sp macro="" textlink="">
      <xdr:nvSpPr>
        <xdr:cNvPr id="182" name="フローチャート: 判断 181"/>
        <xdr:cNvSpPr/>
      </xdr:nvSpPr>
      <xdr:spPr>
        <a:xfrm>
          <a:off x="2857500" y="1234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118330</xdr:rowOff>
    </xdr:from>
    <xdr:ext cx="599010" cy="259045"/>
    <xdr:sp macro="" textlink="">
      <xdr:nvSpPr>
        <xdr:cNvPr id="183" name="テキスト ボックス 182"/>
        <xdr:cNvSpPr txBox="1"/>
      </xdr:nvSpPr>
      <xdr:spPr>
        <a:xfrm>
          <a:off x="2608795" y="121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68376</xdr:rowOff>
    </xdr:from>
    <xdr:to>
      <xdr:col>10</xdr:col>
      <xdr:colOff>114300</xdr:colOff>
      <xdr:row>75</xdr:row>
      <xdr:rowOff>37668</xdr:rowOff>
    </xdr:to>
    <xdr:cxnSp macro="">
      <xdr:nvCxnSpPr>
        <xdr:cNvPr id="184" name="直線コネクタ 183"/>
        <xdr:cNvCxnSpPr/>
      </xdr:nvCxnSpPr>
      <xdr:spPr>
        <a:xfrm flipV="1">
          <a:off x="1130300" y="12584226"/>
          <a:ext cx="889000" cy="3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133248</xdr:rowOff>
    </xdr:from>
    <xdr:to>
      <xdr:col>10</xdr:col>
      <xdr:colOff>165100</xdr:colOff>
      <xdr:row>77</xdr:row>
      <xdr:rowOff>63398</xdr:rowOff>
    </xdr:to>
    <xdr:sp macro="" textlink="">
      <xdr:nvSpPr>
        <xdr:cNvPr id="185" name="フローチャート: 判断 184"/>
        <xdr:cNvSpPr/>
      </xdr:nvSpPr>
      <xdr:spPr>
        <a:xfrm>
          <a:off x="1968500" y="1316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54525</xdr:rowOff>
    </xdr:from>
    <xdr:ext cx="599010" cy="259045"/>
    <xdr:sp macro="" textlink="">
      <xdr:nvSpPr>
        <xdr:cNvPr id="186" name="テキスト ボックス 185"/>
        <xdr:cNvSpPr txBox="1"/>
      </xdr:nvSpPr>
      <xdr:spPr>
        <a:xfrm>
          <a:off x="1719795" y="1325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26873</xdr:rowOff>
    </xdr:from>
    <xdr:to>
      <xdr:col>6</xdr:col>
      <xdr:colOff>38100</xdr:colOff>
      <xdr:row>79</xdr:row>
      <xdr:rowOff>128473</xdr:rowOff>
    </xdr:to>
    <xdr:sp macro="" textlink="">
      <xdr:nvSpPr>
        <xdr:cNvPr id="187" name="フローチャート: 判断 186"/>
        <xdr:cNvSpPr/>
      </xdr:nvSpPr>
      <xdr:spPr>
        <a:xfrm>
          <a:off x="1079500" y="135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119600</xdr:rowOff>
    </xdr:from>
    <xdr:ext cx="599010" cy="259045"/>
    <xdr:sp macro="" textlink="">
      <xdr:nvSpPr>
        <xdr:cNvPr id="188" name="テキスト ボックス 187"/>
        <xdr:cNvSpPr txBox="1"/>
      </xdr:nvSpPr>
      <xdr:spPr>
        <a:xfrm>
          <a:off x="830795" y="1366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126391</xdr:rowOff>
    </xdr:from>
    <xdr:to>
      <xdr:col>24</xdr:col>
      <xdr:colOff>114300</xdr:colOff>
      <xdr:row>70</xdr:row>
      <xdr:rowOff>56541</xdr:rowOff>
    </xdr:to>
    <xdr:sp macro="" textlink="">
      <xdr:nvSpPr>
        <xdr:cNvPr id="194" name="楕円 193"/>
        <xdr:cNvSpPr/>
      </xdr:nvSpPr>
      <xdr:spPr>
        <a:xfrm>
          <a:off x="4584700" y="1195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79418</xdr:rowOff>
    </xdr:from>
    <xdr:ext cx="599010" cy="259045"/>
    <xdr:sp macro="" textlink="">
      <xdr:nvSpPr>
        <xdr:cNvPr id="195" name="民生費該当値テキスト"/>
        <xdr:cNvSpPr txBox="1"/>
      </xdr:nvSpPr>
      <xdr:spPr>
        <a:xfrm>
          <a:off x="4686300" y="1190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74422</xdr:rowOff>
    </xdr:from>
    <xdr:to>
      <xdr:col>20</xdr:col>
      <xdr:colOff>38100</xdr:colOff>
      <xdr:row>71</xdr:row>
      <xdr:rowOff>4572</xdr:rowOff>
    </xdr:to>
    <xdr:sp macro="" textlink="">
      <xdr:nvSpPr>
        <xdr:cNvPr id="196" name="楕円 195"/>
        <xdr:cNvSpPr/>
      </xdr:nvSpPr>
      <xdr:spPr>
        <a:xfrm>
          <a:off x="3746500" y="120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21099</xdr:rowOff>
    </xdr:from>
    <xdr:ext cx="599010" cy="259045"/>
    <xdr:sp macro="" textlink="">
      <xdr:nvSpPr>
        <xdr:cNvPr id="197" name="テキスト ボックス 196"/>
        <xdr:cNvSpPr txBox="1"/>
      </xdr:nvSpPr>
      <xdr:spPr>
        <a:xfrm>
          <a:off x="3497795" y="1185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96825</xdr:rowOff>
    </xdr:from>
    <xdr:to>
      <xdr:col>15</xdr:col>
      <xdr:colOff>101600</xdr:colOff>
      <xdr:row>73</xdr:row>
      <xdr:rowOff>26975</xdr:rowOff>
    </xdr:to>
    <xdr:sp macro="" textlink="">
      <xdr:nvSpPr>
        <xdr:cNvPr id="198" name="楕円 197"/>
        <xdr:cNvSpPr/>
      </xdr:nvSpPr>
      <xdr:spPr>
        <a:xfrm>
          <a:off x="2857500" y="124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18102</xdr:rowOff>
    </xdr:from>
    <xdr:ext cx="599010" cy="259045"/>
    <xdr:sp macro="" textlink="">
      <xdr:nvSpPr>
        <xdr:cNvPr id="199" name="テキスト ボックス 198"/>
        <xdr:cNvSpPr txBox="1"/>
      </xdr:nvSpPr>
      <xdr:spPr>
        <a:xfrm>
          <a:off x="2608795" y="125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17576</xdr:rowOff>
    </xdr:from>
    <xdr:to>
      <xdr:col>10</xdr:col>
      <xdr:colOff>165100</xdr:colOff>
      <xdr:row>73</xdr:row>
      <xdr:rowOff>119176</xdr:rowOff>
    </xdr:to>
    <xdr:sp macro="" textlink="">
      <xdr:nvSpPr>
        <xdr:cNvPr id="200" name="楕円 199"/>
        <xdr:cNvSpPr/>
      </xdr:nvSpPr>
      <xdr:spPr>
        <a:xfrm>
          <a:off x="1968500" y="1253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135703</xdr:rowOff>
    </xdr:from>
    <xdr:ext cx="599010" cy="259045"/>
    <xdr:sp macro="" textlink="">
      <xdr:nvSpPr>
        <xdr:cNvPr id="201" name="テキスト ボックス 200"/>
        <xdr:cNvSpPr txBox="1"/>
      </xdr:nvSpPr>
      <xdr:spPr>
        <a:xfrm>
          <a:off x="1719795" y="1230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158318</xdr:rowOff>
    </xdr:from>
    <xdr:to>
      <xdr:col>6</xdr:col>
      <xdr:colOff>38100</xdr:colOff>
      <xdr:row>75</xdr:row>
      <xdr:rowOff>88468</xdr:rowOff>
    </xdr:to>
    <xdr:sp macro="" textlink="">
      <xdr:nvSpPr>
        <xdr:cNvPr id="202" name="楕円 201"/>
        <xdr:cNvSpPr/>
      </xdr:nvSpPr>
      <xdr:spPr>
        <a:xfrm>
          <a:off x="1079500" y="128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104995</xdr:rowOff>
    </xdr:from>
    <xdr:ext cx="599010" cy="259045"/>
    <xdr:sp macro="" textlink="">
      <xdr:nvSpPr>
        <xdr:cNvPr id="203" name="テキスト ボックス 202"/>
        <xdr:cNvSpPr txBox="1"/>
      </xdr:nvSpPr>
      <xdr:spPr>
        <a:xfrm>
          <a:off x="830795" y="1262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107370</xdr:rowOff>
    </xdr:from>
    <xdr:to>
      <xdr:col>24</xdr:col>
      <xdr:colOff>62865</xdr:colOff>
      <xdr:row>98</xdr:row>
      <xdr:rowOff>52288</xdr:rowOff>
    </xdr:to>
    <xdr:cxnSp macro="">
      <xdr:nvCxnSpPr>
        <xdr:cNvPr id="230" name="直線コネクタ 229"/>
        <xdr:cNvCxnSpPr/>
      </xdr:nvCxnSpPr>
      <xdr:spPr>
        <a:xfrm flipV="1">
          <a:off x="4633595" y="15537870"/>
          <a:ext cx="1270" cy="131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56115</xdr:rowOff>
    </xdr:from>
    <xdr:ext cx="534377" cy="259045"/>
    <xdr:sp macro="" textlink="">
      <xdr:nvSpPr>
        <xdr:cNvPr id="231" name="衛生費最小値テキスト"/>
        <xdr:cNvSpPr txBox="1"/>
      </xdr:nvSpPr>
      <xdr:spPr>
        <a:xfrm>
          <a:off x="4686300" y="168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52288</xdr:rowOff>
    </xdr:from>
    <xdr:to>
      <xdr:col>24</xdr:col>
      <xdr:colOff>152400</xdr:colOff>
      <xdr:row>98</xdr:row>
      <xdr:rowOff>52288</xdr:rowOff>
    </xdr:to>
    <xdr:cxnSp macro="">
      <xdr:nvCxnSpPr>
        <xdr:cNvPr id="232" name="直線コネクタ 231"/>
        <xdr:cNvCxnSpPr/>
      </xdr:nvCxnSpPr>
      <xdr:spPr>
        <a:xfrm>
          <a:off x="4546600" y="1685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54047</xdr:rowOff>
    </xdr:from>
    <xdr:ext cx="534377" cy="259045"/>
    <xdr:sp macro="" textlink="">
      <xdr:nvSpPr>
        <xdr:cNvPr id="233" name="衛生費最大値テキスト"/>
        <xdr:cNvSpPr txBox="1"/>
      </xdr:nvSpPr>
      <xdr:spPr>
        <a:xfrm>
          <a:off x="4686300" y="153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107370</xdr:rowOff>
    </xdr:from>
    <xdr:to>
      <xdr:col>24</xdr:col>
      <xdr:colOff>152400</xdr:colOff>
      <xdr:row>90</xdr:row>
      <xdr:rowOff>107370</xdr:rowOff>
    </xdr:to>
    <xdr:cxnSp macro="">
      <xdr:nvCxnSpPr>
        <xdr:cNvPr id="234" name="直線コネクタ 233"/>
        <xdr:cNvCxnSpPr/>
      </xdr:nvCxnSpPr>
      <xdr:spPr>
        <a:xfrm>
          <a:off x="4546600" y="155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96048</xdr:rowOff>
    </xdr:from>
    <xdr:to>
      <xdr:col>24</xdr:col>
      <xdr:colOff>63500</xdr:colOff>
      <xdr:row>95</xdr:row>
      <xdr:rowOff>165390</xdr:rowOff>
    </xdr:to>
    <xdr:cxnSp macro="">
      <xdr:nvCxnSpPr>
        <xdr:cNvPr id="235" name="直線コネクタ 234"/>
        <xdr:cNvCxnSpPr/>
      </xdr:nvCxnSpPr>
      <xdr:spPr>
        <a:xfrm flipV="1">
          <a:off x="3797300" y="16040898"/>
          <a:ext cx="838200" cy="4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82022</xdr:rowOff>
    </xdr:from>
    <xdr:ext cx="534377" cy="259045"/>
    <xdr:sp macro="" textlink="">
      <xdr:nvSpPr>
        <xdr:cNvPr id="236" name="衛生費平均値テキスト"/>
        <xdr:cNvSpPr txBox="1"/>
      </xdr:nvSpPr>
      <xdr:spPr>
        <a:xfrm>
          <a:off x="4686300" y="1602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103595</xdr:rowOff>
    </xdr:from>
    <xdr:to>
      <xdr:col>24</xdr:col>
      <xdr:colOff>114300</xdr:colOff>
      <xdr:row>94</xdr:row>
      <xdr:rowOff>33745</xdr:rowOff>
    </xdr:to>
    <xdr:sp macro="" textlink="">
      <xdr:nvSpPr>
        <xdr:cNvPr id="237" name="フローチャート: 判断 236"/>
        <xdr:cNvSpPr/>
      </xdr:nvSpPr>
      <xdr:spPr>
        <a:xfrm>
          <a:off x="4584700" y="1604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60344</xdr:rowOff>
    </xdr:from>
    <xdr:to>
      <xdr:col>19</xdr:col>
      <xdr:colOff>177800</xdr:colOff>
      <xdr:row>95</xdr:row>
      <xdr:rowOff>165390</xdr:rowOff>
    </xdr:to>
    <xdr:cxnSp macro="">
      <xdr:nvCxnSpPr>
        <xdr:cNvPr id="238" name="直線コネクタ 237"/>
        <xdr:cNvCxnSpPr/>
      </xdr:nvCxnSpPr>
      <xdr:spPr>
        <a:xfrm>
          <a:off x="2908300" y="16348094"/>
          <a:ext cx="889000" cy="10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15312</xdr:rowOff>
    </xdr:from>
    <xdr:to>
      <xdr:col>20</xdr:col>
      <xdr:colOff>38100</xdr:colOff>
      <xdr:row>94</xdr:row>
      <xdr:rowOff>116912</xdr:rowOff>
    </xdr:to>
    <xdr:sp macro="" textlink="">
      <xdr:nvSpPr>
        <xdr:cNvPr id="239" name="フローチャート: 判断 238"/>
        <xdr:cNvSpPr/>
      </xdr:nvSpPr>
      <xdr:spPr>
        <a:xfrm>
          <a:off x="3746500" y="1613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133439</xdr:rowOff>
    </xdr:from>
    <xdr:ext cx="534377" cy="259045"/>
    <xdr:sp macro="" textlink="">
      <xdr:nvSpPr>
        <xdr:cNvPr id="240" name="テキスト ボックス 239"/>
        <xdr:cNvSpPr txBox="1"/>
      </xdr:nvSpPr>
      <xdr:spPr>
        <a:xfrm>
          <a:off x="3530111" y="1590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60344</xdr:rowOff>
    </xdr:from>
    <xdr:to>
      <xdr:col>15</xdr:col>
      <xdr:colOff>50800</xdr:colOff>
      <xdr:row>97</xdr:row>
      <xdr:rowOff>42818</xdr:rowOff>
    </xdr:to>
    <xdr:cxnSp macro="">
      <xdr:nvCxnSpPr>
        <xdr:cNvPr id="241" name="直線コネクタ 240"/>
        <xdr:cNvCxnSpPr/>
      </xdr:nvCxnSpPr>
      <xdr:spPr>
        <a:xfrm flipV="1">
          <a:off x="2019300" y="16348094"/>
          <a:ext cx="889000" cy="3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61686</xdr:rowOff>
    </xdr:from>
    <xdr:to>
      <xdr:col>15</xdr:col>
      <xdr:colOff>101600</xdr:colOff>
      <xdr:row>93</xdr:row>
      <xdr:rowOff>163286</xdr:rowOff>
    </xdr:to>
    <xdr:sp macro="" textlink="">
      <xdr:nvSpPr>
        <xdr:cNvPr id="242" name="フローチャート: 判断 241"/>
        <xdr:cNvSpPr/>
      </xdr:nvSpPr>
      <xdr:spPr>
        <a:xfrm>
          <a:off x="2857500" y="160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8363</xdr:rowOff>
    </xdr:from>
    <xdr:ext cx="534377" cy="259045"/>
    <xdr:sp macro="" textlink="">
      <xdr:nvSpPr>
        <xdr:cNvPr id="243" name="テキスト ボックス 242"/>
        <xdr:cNvSpPr txBox="1"/>
      </xdr:nvSpPr>
      <xdr:spPr>
        <a:xfrm>
          <a:off x="2641111" y="157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16582</xdr:rowOff>
    </xdr:from>
    <xdr:to>
      <xdr:col>10</xdr:col>
      <xdr:colOff>114300</xdr:colOff>
      <xdr:row>97</xdr:row>
      <xdr:rowOff>42818</xdr:rowOff>
    </xdr:to>
    <xdr:cxnSp macro="">
      <xdr:nvCxnSpPr>
        <xdr:cNvPr id="244" name="直線コネクタ 243"/>
        <xdr:cNvCxnSpPr/>
      </xdr:nvCxnSpPr>
      <xdr:spPr>
        <a:xfrm>
          <a:off x="1130300" y="16647232"/>
          <a:ext cx="889000" cy="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92</xdr:row>
      <xdr:rowOff>93580</xdr:rowOff>
    </xdr:from>
    <xdr:to>
      <xdr:col>10</xdr:col>
      <xdr:colOff>165100</xdr:colOff>
      <xdr:row>93</xdr:row>
      <xdr:rowOff>23730</xdr:rowOff>
    </xdr:to>
    <xdr:sp macro="" textlink="">
      <xdr:nvSpPr>
        <xdr:cNvPr id="245" name="フローチャート: 判断 244"/>
        <xdr:cNvSpPr/>
      </xdr:nvSpPr>
      <xdr:spPr>
        <a:xfrm>
          <a:off x="1968500" y="1586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40257</xdr:rowOff>
    </xdr:from>
    <xdr:ext cx="534377" cy="259045"/>
    <xdr:sp macro="" textlink="">
      <xdr:nvSpPr>
        <xdr:cNvPr id="246" name="テキスト ボックス 245"/>
        <xdr:cNvSpPr txBox="1"/>
      </xdr:nvSpPr>
      <xdr:spPr>
        <a:xfrm>
          <a:off x="1752111" y="1564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61576</xdr:rowOff>
    </xdr:from>
    <xdr:to>
      <xdr:col>6</xdr:col>
      <xdr:colOff>38100</xdr:colOff>
      <xdr:row>91</xdr:row>
      <xdr:rowOff>163176</xdr:rowOff>
    </xdr:to>
    <xdr:sp macro="" textlink="">
      <xdr:nvSpPr>
        <xdr:cNvPr id="247" name="フローチャート: 判断 246"/>
        <xdr:cNvSpPr/>
      </xdr:nvSpPr>
      <xdr:spPr>
        <a:xfrm>
          <a:off x="1079500" y="156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8253</xdr:rowOff>
    </xdr:from>
    <xdr:ext cx="534377" cy="259045"/>
    <xdr:sp macro="" textlink="">
      <xdr:nvSpPr>
        <xdr:cNvPr id="248" name="テキスト ボックス 247"/>
        <xdr:cNvSpPr txBox="1"/>
      </xdr:nvSpPr>
      <xdr:spPr>
        <a:xfrm>
          <a:off x="863111" y="154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45248</xdr:rowOff>
    </xdr:from>
    <xdr:to>
      <xdr:col>24</xdr:col>
      <xdr:colOff>114300</xdr:colOff>
      <xdr:row>93</xdr:row>
      <xdr:rowOff>146848</xdr:rowOff>
    </xdr:to>
    <xdr:sp macro="" textlink="">
      <xdr:nvSpPr>
        <xdr:cNvPr id="254" name="楕円 253"/>
        <xdr:cNvSpPr/>
      </xdr:nvSpPr>
      <xdr:spPr>
        <a:xfrm>
          <a:off x="4584700" y="159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68125</xdr:rowOff>
    </xdr:from>
    <xdr:ext cx="534377" cy="259045"/>
    <xdr:sp macro="" textlink="">
      <xdr:nvSpPr>
        <xdr:cNvPr id="255" name="衛生費該当値テキスト"/>
        <xdr:cNvSpPr txBox="1"/>
      </xdr:nvSpPr>
      <xdr:spPr>
        <a:xfrm>
          <a:off x="4686300" y="1584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114590</xdr:rowOff>
    </xdr:from>
    <xdr:to>
      <xdr:col>20</xdr:col>
      <xdr:colOff>38100</xdr:colOff>
      <xdr:row>96</xdr:row>
      <xdr:rowOff>44740</xdr:rowOff>
    </xdr:to>
    <xdr:sp macro="" textlink="">
      <xdr:nvSpPr>
        <xdr:cNvPr id="256" name="楕円 255"/>
        <xdr:cNvSpPr/>
      </xdr:nvSpPr>
      <xdr:spPr>
        <a:xfrm>
          <a:off x="3746500" y="1640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35867</xdr:rowOff>
    </xdr:from>
    <xdr:ext cx="534377" cy="259045"/>
    <xdr:sp macro="" textlink="">
      <xdr:nvSpPr>
        <xdr:cNvPr id="257" name="テキスト ボックス 256"/>
        <xdr:cNvSpPr txBox="1"/>
      </xdr:nvSpPr>
      <xdr:spPr>
        <a:xfrm>
          <a:off x="3530111" y="1649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9544</xdr:rowOff>
    </xdr:from>
    <xdr:to>
      <xdr:col>15</xdr:col>
      <xdr:colOff>101600</xdr:colOff>
      <xdr:row>95</xdr:row>
      <xdr:rowOff>111144</xdr:rowOff>
    </xdr:to>
    <xdr:sp macro="" textlink="">
      <xdr:nvSpPr>
        <xdr:cNvPr id="258" name="楕円 257"/>
        <xdr:cNvSpPr/>
      </xdr:nvSpPr>
      <xdr:spPr>
        <a:xfrm>
          <a:off x="2857500" y="162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102271</xdr:rowOff>
    </xdr:from>
    <xdr:ext cx="534377" cy="259045"/>
    <xdr:sp macro="" textlink="">
      <xdr:nvSpPr>
        <xdr:cNvPr id="259" name="テキスト ボックス 258"/>
        <xdr:cNvSpPr txBox="1"/>
      </xdr:nvSpPr>
      <xdr:spPr>
        <a:xfrm>
          <a:off x="2641111" y="1639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163468</xdr:rowOff>
    </xdr:from>
    <xdr:to>
      <xdr:col>10</xdr:col>
      <xdr:colOff>165100</xdr:colOff>
      <xdr:row>97</xdr:row>
      <xdr:rowOff>93618</xdr:rowOff>
    </xdr:to>
    <xdr:sp macro="" textlink="">
      <xdr:nvSpPr>
        <xdr:cNvPr id="260" name="楕円 259"/>
        <xdr:cNvSpPr/>
      </xdr:nvSpPr>
      <xdr:spPr>
        <a:xfrm>
          <a:off x="1968500" y="166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84745</xdr:rowOff>
    </xdr:from>
    <xdr:ext cx="534377" cy="259045"/>
    <xdr:sp macro="" textlink="">
      <xdr:nvSpPr>
        <xdr:cNvPr id="261" name="テキスト ボックス 260"/>
        <xdr:cNvSpPr txBox="1"/>
      </xdr:nvSpPr>
      <xdr:spPr>
        <a:xfrm>
          <a:off x="1752111" y="1671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137232</xdr:rowOff>
    </xdr:from>
    <xdr:to>
      <xdr:col>6</xdr:col>
      <xdr:colOff>38100</xdr:colOff>
      <xdr:row>97</xdr:row>
      <xdr:rowOff>67382</xdr:rowOff>
    </xdr:to>
    <xdr:sp macro="" textlink="">
      <xdr:nvSpPr>
        <xdr:cNvPr id="262" name="楕円 261"/>
        <xdr:cNvSpPr/>
      </xdr:nvSpPr>
      <xdr:spPr>
        <a:xfrm>
          <a:off x="1079500" y="165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58509</xdr:rowOff>
    </xdr:from>
    <xdr:ext cx="534377" cy="259045"/>
    <xdr:sp macro="" textlink="">
      <xdr:nvSpPr>
        <xdr:cNvPr id="263" name="テキスト ボックス 262"/>
        <xdr:cNvSpPr txBox="1"/>
      </xdr:nvSpPr>
      <xdr:spPr>
        <a:xfrm>
          <a:off x="863111" y="1668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9" name="テキスト ボックス 278"/>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1" name="テキスト ボックス 280"/>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139700</xdr:rowOff>
    </xdr:from>
    <xdr:to>
      <xdr:col>54</xdr:col>
      <xdr:colOff>189865</xdr:colOff>
      <xdr:row>38</xdr:row>
      <xdr:rowOff>143510</xdr:rowOff>
    </xdr:to>
    <xdr:cxnSp macro="">
      <xdr:nvCxnSpPr>
        <xdr:cNvPr id="287" name="直線コネクタ 286"/>
        <xdr:cNvCxnSpPr/>
      </xdr:nvCxnSpPr>
      <xdr:spPr>
        <a:xfrm flipV="1">
          <a:off x="10475595" y="5111750"/>
          <a:ext cx="127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147337</xdr:rowOff>
    </xdr:from>
    <xdr:ext cx="313932" cy="259045"/>
    <xdr:sp macro="" textlink="">
      <xdr:nvSpPr>
        <xdr:cNvPr id="288" name="労働費最小値テキスト"/>
        <xdr:cNvSpPr txBox="1"/>
      </xdr:nvSpPr>
      <xdr:spPr>
        <a:xfrm>
          <a:off x="10528300" y="6662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143510</xdr:rowOff>
    </xdr:from>
    <xdr:to>
      <xdr:col>55</xdr:col>
      <xdr:colOff>88900</xdr:colOff>
      <xdr:row>38</xdr:row>
      <xdr:rowOff>143510</xdr:rowOff>
    </xdr:to>
    <xdr:cxnSp macro="">
      <xdr:nvCxnSpPr>
        <xdr:cNvPr id="289" name="直線コネクタ 288"/>
        <xdr:cNvCxnSpPr/>
      </xdr:nvCxnSpPr>
      <xdr:spPr>
        <a:xfrm>
          <a:off x="10388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86377</xdr:rowOff>
    </xdr:from>
    <xdr:ext cx="469744" cy="259045"/>
    <xdr:sp macro="" textlink="">
      <xdr:nvSpPr>
        <xdr:cNvPr id="290" name="労働費最大値テキスト"/>
        <xdr:cNvSpPr txBox="1"/>
      </xdr:nvSpPr>
      <xdr:spPr>
        <a:xfrm>
          <a:off x="10528300" y="488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139700</xdr:rowOff>
    </xdr:from>
    <xdr:to>
      <xdr:col>55</xdr:col>
      <xdr:colOff>88900</xdr:colOff>
      <xdr:row>29</xdr:row>
      <xdr:rowOff>139700</xdr:rowOff>
    </xdr:to>
    <xdr:cxnSp macro="">
      <xdr:nvCxnSpPr>
        <xdr:cNvPr id="291" name="直線コネクタ 290"/>
        <xdr:cNvCxnSpPr/>
      </xdr:nvCxnSpPr>
      <xdr:spPr>
        <a:xfrm>
          <a:off x="10388600" y="511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139700</xdr:rowOff>
    </xdr:from>
    <xdr:to>
      <xdr:col>55</xdr:col>
      <xdr:colOff>0</xdr:colOff>
      <xdr:row>30</xdr:row>
      <xdr:rowOff>59690</xdr:rowOff>
    </xdr:to>
    <xdr:cxnSp macro="">
      <xdr:nvCxnSpPr>
        <xdr:cNvPr id="292" name="直線コネクタ 291"/>
        <xdr:cNvCxnSpPr/>
      </xdr:nvCxnSpPr>
      <xdr:spPr>
        <a:xfrm flipV="1">
          <a:off x="9639300" y="511175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152417</xdr:rowOff>
    </xdr:from>
    <xdr:ext cx="378565" cy="259045"/>
    <xdr:sp macro="" textlink="">
      <xdr:nvSpPr>
        <xdr:cNvPr id="293" name="労働費平均値テキスト"/>
        <xdr:cNvSpPr txBox="1"/>
      </xdr:nvSpPr>
      <xdr:spPr>
        <a:xfrm>
          <a:off x="10528300" y="5810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2540</xdr:rowOff>
    </xdr:from>
    <xdr:to>
      <xdr:col>55</xdr:col>
      <xdr:colOff>50800</xdr:colOff>
      <xdr:row>34</xdr:row>
      <xdr:rowOff>104140</xdr:rowOff>
    </xdr:to>
    <xdr:sp macro="" textlink="">
      <xdr:nvSpPr>
        <xdr:cNvPr id="294" name="フローチャート: 判断 293"/>
        <xdr:cNvSpPr/>
      </xdr:nvSpPr>
      <xdr:spPr>
        <a:xfrm>
          <a:off x="104267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59690</xdr:rowOff>
    </xdr:from>
    <xdr:to>
      <xdr:col>50</xdr:col>
      <xdr:colOff>114300</xdr:colOff>
      <xdr:row>31</xdr:row>
      <xdr:rowOff>35560</xdr:rowOff>
    </xdr:to>
    <xdr:cxnSp macro="">
      <xdr:nvCxnSpPr>
        <xdr:cNvPr id="295" name="直線コネクタ 294"/>
        <xdr:cNvCxnSpPr/>
      </xdr:nvCxnSpPr>
      <xdr:spPr>
        <a:xfrm flipV="1">
          <a:off x="8750300" y="5203190"/>
          <a:ext cx="889000" cy="1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46990</xdr:rowOff>
    </xdr:from>
    <xdr:to>
      <xdr:col>50</xdr:col>
      <xdr:colOff>165100</xdr:colOff>
      <xdr:row>34</xdr:row>
      <xdr:rowOff>148590</xdr:rowOff>
    </xdr:to>
    <xdr:sp macro="" textlink="">
      <xdr:nvSpPr>
        <xdr:cNvPr id="296" name="フローチャート: 判断 295"/>
        <xdr:cNvSpPr/>
      </xdr:nvSpPr>
      <xdr:spPr>
        <a:xfrm>
          <a:off x="9588500" y="587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139717</xdr:rowOff>
    </xdr:from>
    <xdr:ext cx="378565" cy="259045"/>
    <xdr:sp macro="" textlink="">
      <xdr:nvSpPr>
        <xdr:cNvPr id="297" name="テキスト ボックス 296"/>
        <xdr:cNvSpPr txBox="1"/>
      </xdr:nvSpPr>
      <xdr:spPr>
        <a:xfrm>
          <a:off x="9450017" y="5969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81280</xdr:rowOff>
    </xdr:from>
    <xdr:to>
      <xdr:col>45</xdr:col>
      <xdr:colOff>177800</xdr:colOff>
      <xdr:row>31</xdr:row>
      <xdr:rowOff>35560</xdr:rowOff>
    </xdr:to>
    <xdr:cxnSp macro="">
      <xdr:nvCxnSpPr>
        <xdr:cNvPr id="298" name="直線コネクタ 297"/>
        <xdr:cNvCxnSpPr/>
      </xdr:nvCxnSpPr>
      <xdr:spPr>
        <a:xfrm>
          <a:off x="7861300" y="522478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48260</xdr:rowOff>
    </xdr:from>
    <xdr:to>
      <xdr:col>46</xdr:col>
      <xdr:colOff>38100</xdr:colOff>
      <xdr:row>34</xdr:row>
      <xdr:rowOff>149860</xdr:rowOff>
    </xdr:to>
    <xdr:sp macro="" textlink="">
      <xdr:nvSpPr>
        <xdr:cNvPr id="299" name="フローチャート: 判断 298"/>
        <xdr:cNvSpPr/>
      </xdr:nvSpPr>
      <xdr:spPr>
        <a:xfrm>
          <a:off x="8699500" y="58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140987</xdr:rowOff>
    </xdr:from>
    <xdr:ext cx="378565" cy="259045"/>
    <xdr:sp macro="" textlink="">
      <xdr:nvSpPr>
        <xdr:cNvPr id="300" name="テキスト ボックス 299"/>
        <xdr:cNvSpPr txBox="1"/>
      </xdr:nvSpPr>
      <xdr:spPr>
        <a:xfrm>
          <a:off x="8561017" y="5970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81280</xdr:rowOff>
    </xdr:from>
    <xdr:to>
      <xdr:col>41</xdr:col>
      <xdr:colOff>50800</xdr:colOff>
      <xdr:row>31</xdr:row>
      <xdr:rowOff>43180</xdr:rowOff>
    </xdr:to>
    <xdr:cxnSp macro="">
      <xdr:nvCxnSpPr>
        <xdr:cNvPr id="301" name="直線コネクタ 300"/>
        <xdr:cNvCxnSpPr/>
      </xdr:nvCxnSpPr>
      <xdr:spPr>
        <a:xfrm flipV="1">
          <a:off x="6972300" y="52247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148590</xdr:rowOff>
    </xdr:from>
    <xdr:to>
      <xdr:col>41</xdr:col>
      <xdr:colOff>101600</xdr:colOff>
      <xdr:row>32</xdr:row>
      <xdr:rowOff>78740</xdr:rowOff>
    </xdr:to>
    <xdr:sp macro="" textlink="">
      <xdr:nvSpPr>
        <xdr:cNvPr id="302" name="フローチャート: 判断 301"/>
        <xdr:cNvSpPr/>
      </xdr:nvSpPr>
      <xdr:spPr>
        <a:xfrm>
          <a:off x="7810500" y="54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69867</xdr:rowOff>
    </xdr:from>
    <xdr:ext cx="378565" cy="259045"/>
    <xdr:sp macro="" textlink="">
      <xdr:nvSpPr>
        <xdr:cNvPr id="303" name="テキスト ボックス 302"/>
        <xdr:cNvSpPr txBox="1"/>
      </xdr:nvSpPr>
      <xdr:spPr>
        <a:xfrm>
          <a:off x="7672017" y="5556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110490</xdr:rowOff>
    </xdr:from>
    <xdr:to>
      <xdr:col>36</xdr:col>
      <xdr:colOff>165100</xdr:colOff>
      <xdr:row>32</xdr:row>
      <xdr:rowOff>40640</xdr:rowOff>
    </xdr:to>
    <xdr:sp macro="" textlink="">
      <xdr:nvSpPr>
        <xdr:cNvPr id="304" name="フローチャート: 判断 303"/>
        <xdr:cNvSpPr/>
      </xdr:nvSpPr>
      <xdr:spPr>
        <a:xfrm>
          <a:off x="6921500" y="542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31767</xdr:rowOff>
    </xdr:from>
    <xdr:ext cx="378565" cy="259045"/>
    <xdr:sp macro="" textlink="">
      <xdr:nvSpPr>
        <xdr:cNvPr id="305" name="テキスト ボックス 304"/>
        <xdr:cNvSpPr txBox="1"/>
      </xdr:nvSpPr>
      <xdr:spPr>
        <a:xfrm>
          <a:off x="6783017" y="5518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88900</xdr:rowOff>
    </xdr:from>
    <xdr:to>
      <xdr:col>55</xdr:col>
      <xdr:colOff>50800</xdr:colOff>
      <xdr:row>30</xdr:row>
      <xdr:rowOff>19050</xdr:rowOff>
    </xdr:to>
    <xdr:sp macro="" textlink="">
      <xdr:nvSpPr>
        <xdr:cNvPr id="311" name="楕円 310"/>
        <xdr:cNvSpPr/>
      </xdr:nvSpPr>
      <xdr:spPr>
        <a:xfrm>
          <a:off x="10426700" y="50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41927</xdr:rowOff>
    </xdr:from>
    <xdr:ext cx="469744" cy="259045"/>
    <xdr:sp macro="" textlink="">
      <xdr:nvSpPr>
        <xdr:cNvPr id="312" name="労働費該当値テキスト"/>
        <xdr:cNvSpPr txBox="1"/>
      </xdr:nvSpPr>
      <xdr:spPr>
        <a:xfrm>
          <a:off x="10528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8890</xdr:rowOff>
    </xdr:from>
    <xdr:to>
      <xdr:col>50</xdr:col>
      <xdr:colOff>165100</xdr:colOff>
      <xdr:row>30</xdr:row>
      <xdr:rowOff>110490</xdr:rowOff>
    </xdr:to>
    <xdr:sp macro="" textlink="">
      <xdr:nvSpPr>
        <xdr:cNvPr id="313" name="楕円 312"/>
        <xdr:cNvSpPr/>
      </xdr:nvSpPr>
      <xdr:spPr>
        <a:xfrm>
          <a:off x="9588500" y="51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127017</xdr:rowOff>
    </xdr:from>
    <xdr:ext cx="469744" cy="259045"/>
    <xdr:sp macro="" textlink="">
      <xdr:nvSpPr>
        <xdr:cNvPr id="314" name="テキスト ボックス 313"/>
        <xdr:cNvSpPr txBox="1"/>
      </xdr:nvSpPr>
      <xdr:spPr>
        <a:xfrm>
          <a:off x="9404428" y="492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156210</xdr:rowOff>
    </xdr:from>
    <xdr:to>
      <xdr:col>46</xdr:col>
      <xdr:colOff>38100</xdr:colOff>
      <xdr:row>31</xdr:row>
      <xdr:rowOff>86360</xdr:rowOff>
    </xdr:to>
    <xdr:sp macro="" textlink="">
      <xdr:nvSpPr>
        <xdr:cNvPr id="315" name="楕円 314"/>
        <xdr:cNvSpPr/>
      </xdr:nvSpPr>
      <xdr:spPr>
        <a:xfrm>
          <a:off x="8699500" y="52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102887</xdr:rowOff>
    </xdr:from>
    <xdr:ext cx="469744" cy="259045"/>
    <xdr:sp macro="" textlink="">
      <xdr:nvSpPr>
        <xdr:cNvPr id="316" name="テキスト ボックス 315"/>
        <xdr:cNvSpPr txBox="1"/>
      </xdr:nvSpPr>
      <xdr:spPr>
        <a:xfrm>
          <a:off x="8515428" y="507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30480</xdr:rowOff>
    </xdr:from>
    <xdr:to>
      <xdr:col>41</xdr:col>
      <xdr:colOff>101600</xdr:colOff>
      <xdr:row>30</xdr:row>
      <xdr:rowOff>132080</xdr:rowOff>
    </xdr:to>
    <xdr:sp macro="" textlink="">
      <xdr:nvSpPr>
        <xdr:cNvPr id="317" name="楕円 316"/>
        <xdr:cNvSpPr/>
      </xdr:nvSpPr>
      <xdr:spPr>
        <a:xfrm>
          <a:off x="7810500" y="517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28</xdr:row>
      <xdr:rowOff>148607</xdr:rowOff>
    </xdr:from>
    <xdr:ext cx="469744" cy="259045"/>
    <xdr:sp macro="" textlink="">
      <xdr:nvSpPr>
        <xdr:cNvPr id="318" name="テキスト ボックス 317"/>
        <xdr:cNvSpPr txBox="1"/>
      </xdr:nvSpPr>
      <xdr:spPr>
        <a:xfrm>
          <a:off x="7626428" y="494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163830</xdr:rowOff>
    </xdr:from>
    <xdr:to>
      <xdr:col>36</xdr:col>
      <xdr:colOff>165100</xdr:colOff>
      <xdr:row>31</xdr:row>
      <xdr:rowOff>93980</xdr:rowOff>
    </xdr:to>
    <xdr:sp macro="" textlink="">
      <xdr:nvSpPr>
        <xdr:cNvPr id="319" name="楕円 318"/>
        <xdr:cNvSpPr/>
      </xdr:nvSpPr>
      <xdr:spPr>
        <a:xfrm>
          <a:off x="6921500" y="53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110507</xdr:rowOff>
    </xdr:from>
    <xdr:ext cx="469744" cy="259045"/>
    <xdr:sp macro="" textlink="">
      <xdr:nvSpPr>
        <xdr:cNvPr id="320" name="テキスト ボックス 319"/>
        <xdr:cNvSpPr txBox="1"/>
      </xdr:nvSpPr>
      <xdr:spPr>
        <a:xfrm>
          <a:off x="6737428" y="508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64765</xdr:rowOff>
    </xdr:from>
    <xdr:to>
      <xdr:col>54</xdr:col>
      <xdr:colOff>189865</xdr:colOff>
      <xdr:row>58</xdr:row>
      <xdr:rowOff>113045</xdr:rowOff>
    </xdr:to>
    <xdr:cxnSp macro="">
      <xdr:nvCxnSpPr>
        <xdr:cNvPr id="342" name="直線コネクタ 341"/>
        <xdr:cNvCxnSpPr/>
      </xdr:nvCxnSpPr>
      <xdr:spPr>
        <a:xfrm flipV="1">
          <a:off x="10475595" y="8980165"/>
          <a:ext cx="1270" cy="107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116872</xdr:rowOff>
    </xdr:from>
    <xdr:ext cx="378565" cy="259045"/>
    <xdr:sp macro="" textlink="">
      <xdr:nvSpPr>
        <xdr:cNvPr id="343" name="農林水産業費最小値テキスト"/>
        <xdr:cNvSpPr txBox="1"/>
      </xdr:nvSpPr>
      <xdr:spPr>
        <a:xfrm>
          <a:off x="10528300" y="1006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113045</xdr:rowOff>
    </xdr:from>
    <xdr:to>
      <xdr:col>55</xdr:col>
      <xdr:colOff>88900</xdr:colOff>
      <xdr:row>58</xdr:row>
      <xdr:rowOff>113045</xdr:rowOff>
    </xdr:to>
    <xdr:cxnSp macro="">
      <xdr:nvCxnSpPr>
        <xdr:cNvPr id="344" name="直線コネクタ 343"/>
        <xdr:cNvCxnSpPr/>
      </xdr:nvCxnSpPr>
      <xdr:spPr>
        <a:xfrm>
          <a:off x="10388600" y="100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11442</xdr:rowOff>
    </xdr:from>
    <xdr:ext cx="534377" cy="259045"/>
    <xdr:sp macro="" textlink="">
      <xdr:nvSpPr>
        <xdr:cNvPr id="345" name="農林水産業費最大値テキスト"/>
        <xdr:cNvSpPr txBox="1"/>
      </xdr:nvSpPr>
      <xdr:spPr>
        <a:xfrm>
          <a:off x="10528300" y="87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64765</xdr:rowOff>
    </xdr:from>
    <xdr:to>
      <xdr:col>55</xdr:col>
      <xdr:colOff>88900</xdr:colOff>
      <xdr:row>52</xdr:row>
      <xdr:rowOff>64765</xdr:rowOff>
    </xdr:to>
    <xdr:cxnSp macro="">
      <xdr:nvCxnSpPr>
        <xdr:cNvPr id="346" name="直線コネクタ 345"/>
        <xdr:cNvCxnSpPr/>
      </xdr:nvCxnSpPr>
      <xdr:spPr>
        <a:xfrm>
          <a:off x="10388600" y="898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112360</xdr:rowOff>
    </xdr:from>
    <xdr:to>
      <xdr:col>55</xdr:col>
      <xdr:colOff>0</xdr:colOff>
      <xdr:row>58</xdr:row>
      <xdr:rowOff>113045</xdr:rowOff>
    </xdr:to>
    <xdr:cxnSp macro="">
      <xdr:nvCxnSpPr>
        <xdr:cNvPr id="347" name="直線コネクタ 346"/>
        <xdr:cNvCxnSpPr/>
      </xdr:nvCxnSpPr>
      <xdr:spPr>
        <a:xfrm>
          <a:off x="9639300" y="10056460"/>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132945</xdr:rowOff>
    </xdr:from>
    <xdr:ext cx="534377" cy="259045"/>
    <xdr:sp macro="" textlink="">
      <xdr:nvSpPr>
        <xdr:cNvPr id="348" name="農林水産業費平均値テキスト"/>
        <xdr:cNvSpPr txBox="1"/>
      </xdr:nvSpPr>
      <xdr:spPr>
        <a:xfrm>
          <a:off x="10528300" y="939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110068</xdr:rowOff>
    </xdr:from>
    <xdr:to>
      <xdr:col>55</xdr:col>
      <xdr:colOff>50800</xdr:colOff>
      <xdr:row>56</xdr:row>
      <xdr:rowOff>40218</xdr:rowOff>
    </xdr:to>
    <xdr:sp macro="" textlink="">
      <xdr:nvSpPr>
        <xdr:cNvPr id="349" name="フローチャート: 判断 348"/>
        <xdr:cNvSpPr/>
      </xdr:nvSpPr>
      <xdr:spPr>
        <a:xfrm>
          <a:off x="10426700" y="95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112360</xdr:rowOff>
    </xdr:from>
    <xdr:to>
      <xdr:col>50</xdr:col>
      <xdr:colOff>114300</xdr:colOff>
      <xdr:row>58</xdr:row>
      <xdr:rowOff>124430</xdr:rowOff>
    </xdr:to>
    <xdr:cxnSp macro="">
      <xdr:nvCxnSpPr>
        <xdr:cNvPr id="350" name="直線コネクタ 349"/>
        <xdr:cNvCxnSpPr/>
      </xdr:nvCxnSpPr>
      <xdr:spPr>
        <a:xfrm flipV="1">
          <a:off x="8750300" y="10056460"/>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146004</xdr:rowOff>
    </xdr:from>
    <xdr:to>
      <xdr:col>50</xdr:col>
      <xdr:colOff>165100</xdr:colOff>
      <xdr:row>55</xdr:row>
      <xdr:rowOff>76154</xdr:rowOff>
    </xdr:to>
    <xdr:sp macro="" textlink="">
      <xdr:nvSpPr>
        <xdr:cNvPr id="351" name="フローチャート: 判断 350"/>
        <xdr:cNvSpPr/>
      </xdr:nvSpPr>
      <xdr:spPr>
        <a:xfrm>
          <a:off x="9588500" y="940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92681</xdr:rowOff>
    </xdr:from>
    <xdr:ext cx="534377" cy="259045"/>
    <xdr:sp macro="" textlink="">
      <xdr:nvSpPr>
        <xdr:cNvPr id="352" name="テキスト ボックス 351"/>
        <xdr:cNvSpPr txBox="1"/>
      </xdr:nvSpPr>
      <xdr:spPr>
        <a:xfrm>
          <a:off x="9372111" y="917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120497</xdr:rowOff>
    </xdr:from>
    <xdr:to>
      <xdr:col>45</xdr:col>
      <xdr:colOff>177800</xdr:colOff>
      <xdr:row>58</xdr:row>
      <xdr:rowOff>124430</xdr:rowOff>
    </xdr:to>
    <xdr:cxnSp macro="">
      <xdr:nvCxnSpPr>
        <xdr:cNvPr id="353" name="直線コネクタ 352"/>
        <xdr:cNvCxnSpPr/>
      </xdr:nvCxnSpPr>
      <xdr:spPr>
        <a:xfrm>
          <a:off x="7861300" y="10064597"/>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127213</xdr:rowOff>
    </xdr:from>
    <xdr:to>
      <xdr:col>46</xdr:col>
      <xdr:colOff>38100</xdr:colOff>
      <xdr:row>56</xdr:row>
      <xdr:rowOff>57363</xdr:rowOff>
    </xdr:to>
    <xdr:sp macro="" textlink="">
      <xdr:nvSpPr>
        <xdr:cNvPr id="354" name="フローチャート: 判断 353"/>
        <xdr:cNvSpPr/>
      </xdr:nvSpPr>
      <xdr:spPr>
        <a:xfrm>
          <a:off x="8699500" y="955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73890</xdr:rowOff>
    </xdr:from>
    <xdr:ext cx="534377" cy="259045"/>
    <xdr:sp macro="" textlink="">
      <xdr:nvSpPr>
        <xdr:cNvPr id="355" name="テキスト ボックス 354"/>
        <xdr:cNvSpPr txBox="1"/>
      </xdr:nvSpPr>
      <xdr:spPr>
        <a:xfrm>
          <a:off x="8483111" y="933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120086</xdr:rowOff>
    </xdr:from>
    <xdr:to>
      <xdr:col>41</xdr:col>
      <xdr:colOff>50800</xdr:colOff>
      <xdr:row>58</xdr:row>
      <xdr:rowOff>120497</xdr:rowOff>
    </xdr:to>
    <xdr:cxnSp macro="">
      <xdr:nvCxnSpPr>
        <xdr:cNvPr id="356" name="直線コネクタ 355"/>
        <xdr:cNvCxnSpPr/>
      </xdr:nvCxnSpPr>
      <xdr:spPr>
        <a:xfrm>
          <a:off x="6972300" y="10064186"/>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153136</xdr:rowOff>
    </xdr:from>
    <xdr:to>
      <xdr:col>41</xdr:col>
      <xdr:colOff>101600</xdr:colOff>
      <xdr:row>57</xdr:row>
      <xdr:rowOff>83286</xdr:rowOff>
    </xdr:to>
    <xdr:sp macro="" textlink="">
      <xdr:nvSpPr>
        <xdr:cNvPr id="357" name="フローチャート: 判断 356"/>
        <xdr:cNvSpPr/>
      </xdr:nvSpPr>
      <xdr:spPr>
        <a:xfrm>
          <a:off x="7810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99813</xdr:rowOff>
    </xdr:from>
    <xdr:ext cx="469744" cy="259045"/>
    <xdr:sp macro="" textlink="">
      <xdr:nvSpPr>
        <xdr:cNvPr id="358" name="テキスト ボックス 357"/>
        <xdr:cNvSpPr txBox="1"/>
      </xdr:nvSpPr>
      <xdr:spPr>
        <a:xfrm>
          <a:off x="7626428" y="952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9" name="フローチャート: 判断 358"/>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143567</xdr:rowOff>
    </xdr:from>
    <xdr:ext cx="469744" cy="259045"/>
    <xdr:sp macro="" textlink="">
      <xdr:nvSpPr>
        <xdr:cNvPr id="360" name="テキスト ボックス 359"/>
        <xdr:cNvSpPr txBox="1"/>
      </xdr:nvSpPr>
      <xdr:spPr>
        <a:xfrm>
          <a:off x="6737428" y="95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62245</xdr:rowOff>
    </xdr:from>
    <xdr:to>
      <xdr:col>55</xdr:col>
      <xdr:colOff>50800</xdr:colOff>
      <xdr:row>58</xdr:row>
      <xdr:rowOff>163845</xdr:rowOff>
    </xdr:to>
    <xdr:sp macro="" textlink="">
      <xdr:nvSpPr>
        <xdr:cNvPr id="366" name="楕円 365"/>
        <xdr:cNvSpPr/>
      </xdr:nvSpPr>
      <xdr:spPr>
        <a:xfrm>
          <a:off x="10426700" y="100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148622</xdr:rowOff>
    </xdr:from>
    <xdr:ext cx="378565" cy="259045"/>
    <xdr:sp macro="" textlink="">
      <xdr:nvSpPr>
        <xdr:cNvPr id="367" name="農林水産業費該当値テキスト"/>
        <xdr:cNvSpPr txBox="1"/>
      </xdr:nvSpPr>
      <xdr:spPr>
        <a:xfrm>
          <a:off x="10528300" y="9921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61560</xdr:rowOff>
    </xdr:from>
    <xdr:to>
      <xdr:col>50</xdr:col>
      <xdr:colOff>165100</xdr:colOff>
      <xdr:row>58</xdr:row>
      <xdr:rowOff>163160</xdr:rowOff>
    </xdr:to>
    <xdr:sp macro="" textlink="">
      <xdr:nvSpPr>
        <xdr:cNvPr id="368" name="楕円 367"/>
        <xdr:cNvSpPr/>
      </xdr:nvSpPr>
      <xdr:spPr>
        <a:xfrm>
          <a:off x="9588500" y="1000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154287</xdr:rowOff>
    </xdr:from>
    <xdr:ext cx="378565" cy="259045"/>
    <xdr:sp macro="" textlink="">
      <xdr:nvSpPr>
        <xdr:cNvPr id="369" name="テキスト ボックス 368"/>
        <xdr:cNvSpPr txBox="1"/>
      </xdr:nvSpPr>
      <xdr:spPr>
        <a:xfrm>
          <a:off x="9450017" y="1009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73630</xdr:rowOff>
    </xdr:from>
    <xdr:to>
      <xdr:col>46</xdr:col>
      <xdr:colOff>38100</xdr:colOff>
      <xdr:row>59</xdr:row>
      <xdr:rowOff>3780</xdr:rowOff>
    </xdr:to>
    <xdr:sp macro="" textlink="">
      <xdr:nvSpPr>
        <xdr:cNvPr id="370" name="楕円 369"/>
        <xdr:cNvSpPr/>
      </xdr:nvSpPr>
      <xdr:spPr>
        <a:xfrm>
          <a:off x="8699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166357</xdr:rowOff>
    </xdr:from>
    <xdr:ext cx="378565" cy="259045"/>
    <xdr:sp macro="" textlink="">
      <xdr:nvSpPr>
        <xdr:cNvPr id="371" name="テキスト ボックス 370"/>
        <xdr:cNvSpPr txBox="1"/>
      </xdr:nvSpPr>
      <xdr:spPr>
        <a:xfrm>
          <a:off x="8561017" y="1011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69697</xdr:rowOff>
    </xdr:from>
    <xdr:to>
      <xdr:col>41</xdr:col>
      <xdr:colOff>101600</xdr:colOff>
      <xdr:row>58</xdr:row>
      <xdr:rowOff>171297</xdr:rowOff>
    </xdr:to>
    <xdr:sp macro="" textlink="">
      <xdr:nvSpPr>
        <xdr:cNvPr id="372" name="楕円 371"/>
        <xdr:cNvSpPr/>
      </xdr:nvSpPr>
      <xdr:spPr>
        <a:xfrm>
          <a:off x="7810500" y="100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162424</xdr:rowOff>
    </xdr:from>
    <xdr:ext cx="378565" cy="259045"/>
    <xdr:sp macro="" textlink="">
      <xdr:nvSpPr>
        <xdr:cNvPr id="373" name="テキスト ボックス 372"/>
        <xdr:cNvSpPr txBox="1"/>
      </xdr:nvSpPr>
      <xdr:spPr>
        <a:xfrm>
          <a:off x="7672017" y="1010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69286</xdr:rowOff>
    </xdr:from>
    <xdr:to>
      <xdr:col>36</xdr:col>
      <xdr:colOff>165100</xdr:colOff>
      <xdr:row>58</xdr:row>
      <xdr:rowOff>170886</xdr:rowOff>
    </xdr:to>
    <xdr:sp macro="" textlink="">
      <xdr:nvSpPr>
        <xdr:cNvPr id="374" name="楕円 373"/>
        <xdr:cNvSpPr/>
      </xdr:nvSpPr>
      <xdr:spPr>
        <a:xfrm>
          <a:off x="6921500" y="100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162013</xdr:rowOff>
    </xdr:from>
    <xdr:ext cx="378565" cy="259045"/>
    <xdr:sp macro="" textlink="">
      <xdr:nvSpPr>
        <xdr:cNvPr id="375" name="テキスト ボックス 374"/>
        <xdr:cNvSpPr txBox="1"/>
      </xdr:nvSpPr>
      <xdr:spPr>
        <a:xfrm>
          <a:off x="6783017" y="1010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62738</xdr:rowOff>
    </xdr:from>
    <xdr:to>
      <xdr:col>54</xdr:col>
      <xdr:colOff>189865</xdr:colOff>
      <xdr:row>78</xdr:row>
      <xdr:rowOff>161607</xdr:rowOff>
    </xdr:to>
    <xdr:cxnSp macro="">
      <xdr:nvCxnSpPr>
        <xdr:cNvPr id="399" name="直線コネクタ 398"/>
        <xdr:cNvCxnSpPr/>
      </xdr:nvCxnSpPr>
      <xdr:spPr>
        <a:xfrm flipV="1">
          <a:off x="10475595" y="12064238"/>
          <a:ext cx="1270" cy="14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165434</xdr:rowOff>
    </xdr:from>
    <xdr:ext cx="469744" cy="259045"/>
    <xdr:sp macro="" textlink="">
      <xdr:nvSpPr>
        <xdr:cNvPr id="400" name="商工費最小値テキスト"/>
        <xdr:cNvSpPr txBox="1"/>
      </xdr:nvSpPr>
      <xdr:spPr>
        <a:xfrm>
          <a:off x="10528300" y="1353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161607</xdr:rowOff>
    </xdr:from>
    <xdr:to>
      <xdr:col>55</xdr:col>
      <xdr:colOff>88900</xdr:colOff>
      <xdr:row>78</xdr:row>
      <xdr:rowOff>161607</xdr:rowOff>
    </xdr:to>
    <xdr:cxnSp macro="">
      <xdr:nvCxnSpPr>
        <xdr:cNvPr id="401" name="直線コネクタ 400"/>
        <xdr:cNvCxnSpPr/>
      </xdr:nvCxnSpPr>
      <xdr:spPr>
        <a:xfrm>
          <a:off x="10388600" y="13534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9415</xdr:rowOff>
    </xdr:from>
    <xdr:ext cx="534377" cy="259045"/>
    <xdr:sp macro="" textlink="">
      <xdr:nvSpPr>
        <xdr:cNvPr id="402" name="商工費最大値テキスト"/>
        <xdr:cNvSpPr txBox="1"/>
      </xdr:nvSpPr>
      <xdr:spPr>
        <a:xfrm>
          <a:off x="10528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62738</xdr:rowOff>
    </xdr:from>
    <xdr:to>
      <xdr:col>55</xdr:col>
      <xdr:colOff>88900</xdr:colOff>
      <xdr:row>70</xdr:row>
      <xdr:rowOff>62738</xdr:rowOff>
    </xdr:to>
    <xdr:cxnSp macro="">
      <xdr:nvCxnSpPr>
        <xdr:cNvPr id="403" name="直線コネクタ 402"/>
        <xdr:cNvCxnSpPr/>
      </xdr:nvCxnSpPr>
      <xdr:spPr>
        <a:xfrm>
          <a:off x="10388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161531</xdr:rowOff>
    </xdr:from>
    <xdr:to>
      <xdr:col>55</xdr:col>
      <xdr:colOff>0</xdr:colOff>
      <xdr:row>78</xdr:row>
      <xdr:rowOff>161607</xdr:rowOff>
    </xdr:to>
    <xdr:cxnSp macro="">
      <xdr:nvCxnSpPr>
        <xdr:cNvPr id="404" name="直線コネクタ 403"/>
        <xdr:cNvCxnSpPr/>
      </xdr:nvCxnSpPr>
      <xdr:spPr>
        <a:xfrm>
          <a:off x="9639300" y="1353463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168736</xdr:rowOff>
    </xdr:from>
    <xdr:ext cx="534377" cy="259045"/>
    <xdr:sp macro="" textlink="">
      <xdr:nvSpPr>
        <xdr:cNvPr id="405" name="商工費平均値テキスト"/>
        <xdr:cNvSpPr txBox="1"/>
      </xdr:nvSpPr>
      <xdr:spPr>
        <a:xfrm>
          <a:off x="10528300" y="12856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145859</xdr:rowOff>
    </xdr:from>
    <xdr:to>
      <xdr:col>55</xdr:col>
      <xdr:colOff>50800</xdr:colOff>
      <xdr:row>76</xdr:row>
      <xdr:rowOff>76009</xdr:rowOff>
    </xdr:to>
    <xdr:sp macro="" textlink="">
      <xdr:nvSpPr>
        <xdr:cNvPr id="406" name="フローチャート: 判断 405"/>
        <xdr:cNvSpPr/>
      </xdr:nvSpPr>
      <xdr:spPr>
        <a:xfrm>
          <a:off x="10426700" y="130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159931</xdr:rowOff>
    </xdr:from>
    <xdr:to>
      <xdr:col>50</xdr:col>
      <xdr:colOff>114300</xdr:colOff>
      <xdr:row>78</xdr:row>
      <xdr:rowOff>161531</xdr:rowOff>
    </xdr:to>
    <xdr:cxnSp macro="">
      <xdr:nvCxnSpPr>
        <xdr:cNvPr id="407" name="直線コネクタ 406"/>
        <xdr:cNvCxnSpPr/>
      </xdr:nvCxnSpPr>
      <xdr:spPr>
        <a:xfrm>
          <a:off x="8750300" y="1353303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74994</xdr:rowOff>
    </xdr:from>
    <xdr:to>
      <xdr:col>50</xdr:col>
      <xdr:colOff>165100</xdr:colOff>
      <xdr:row>76</xdr:row>
      <xdr:rowOff>5144</xdr:rowOff>
    </xdr:to>
    <xdr:sp macro="" textlink="">
      <xdr:nvSpPr>
        <xdr:cNvPr id="408" name="フローチャート: 判断 407"/>
        <xdr:cNvSpPr/>
      </xdr:nvSpPr>
      <xdr:spPr>
        <a:xfrm>
          <a:off x="9588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21671</xdr:rowOff>
    </xdr:from>
    <xdr:ext cx="534377" cy="259045"/>
    <xdr:sp macro="" textlink="">
      <xdr:nvSpPr>
        <xdr:cNvPr id="409" name="テキスト ボックス 408"/>
        <xdr:cNvSpPr txBox="1"/>
      </xdr:nvSpPr>
      <xdr:spPr>
        <a:xfrm>
          <a:off x="9372111" y="1270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136347</xdr:rowOff>
    </xdr:from>
    <xdr:to>
      <xdr:col>45</xdr:col>
      <xdr:colOff>177800</xdr:colOff>
      <xdr:row>78</xdr:row>
      <xdr:rowOff>159931</xdr:rowOff>
    </xdr:to>
    <xdr:cxnSp macro="">
      <xdr:nvCxnSpPr>
        <xdr:cNvPr id="410" name="直線コネクタ 409"/>
        <xdr:cNvCxnSpPr/>
      </xdr:nvCxnSpPr>
      <xdr:spPr>
        <a:xfrm>
          <a:off x="7861300" y="13509447"/>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90157</xdr:rowOff>
    </xdr:from>
    <xdr:to>
      <xdr:col>46</xdr:col>
      <xdr:colOff>38100</xdr:colOff>
      <xdr:row>76</xdr:row>
      <xdr:rowOff>20307</xdr:rowOff>
    </xdr:to>
    <xdr:sp macro="" textlink="">
      <xdr:nvSpPr>
        <xdr:cNvPr id="411" name="フローチャート: 判断 410"/>
        <xdr:cNvSpPr/>
      </xdr:nvSpPr>
      <xdr:spPr>
        <a:xfrm>
          <a:off x="8699500" y="129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36834</xdr:rowOff>
    </xdr:from>
    <xdr:ext cx="534377" cy="259045"/>
    <xdr:sp macro="" textlink="">
      <xdr:nvSpPr>
        <xdr:cNvPr id="412" name="テキスト ボックス 411"/>
        <xdr:cNvSpPr txBox="1"/>
      </xdr:nvSpPr>
      <xdr:spPr>
        <a:xfrm>
          <a:off x="8483111" y="127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136347</xdr:rowOff>
    </xdr:from>
    <xdr:to>
      <xdr:col>41</xdr:col>
      <xdr:colOff>50800</xdr:colOff>
      <xdr:row>78</xdr:row>
      <xdr:rowOff>166103</xdr:rowOff>
    </xdr:to>
    <xdr:cxnSp macro="">
      <xdr:nvCxnSpPr>
        <xdr:cNvPr id="413" name="直線コネクタ 412"/>
        <xdr:cNvCxnSpPr/>
      </xdr:nvCxnSpPr>
      <xdr:spPr>
        <a:xfrm flipV="1">
          <a:off x="6972300" y="13509447"/>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131914</xdr:rowOff>
    </xdr:from>
    <xdr:to>
      <xdr:col>41</xdr:col>
      <xdr:colOff>101600</xdr:colOff>
      <xdr:row>77</xdr:row>
      <xdr:rowOff>62064</xdr:rowOff>
    </xdr:to>
    <xdr:sp macro="" textlink="">
      <xdr:nvSpPr>
        <xdr:cNvPr id="414" name="フローチャート: 判断 413"/>
        <xdr:cNvSpPr/>
      </xdr:nvSpPr>
      <xdr:spPr>
        <a:xfrm>
          <a:off x="7810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78592</xdr:rowOff>
    </xdr:from>
    <xdr:ext cx="469744" cy="259045"/>
    <xdr:sp macro="" textlink="">
      <xdr:nvSpPr>
        <xdr:cNvPr id="415" name="テキスト ボックス 414"/>
        <xdr:cNvSpPr txBox="1"/>
      </xdr:nvSpPr>
      <xdr:spPr>
        <a:xfrm>
          <a:off x="7626428"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16" name="フローチャート: 判断 415"/>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137304</xdr:rowOff>
    </xdr:from>
    <xdr:ext cx="469744" cy="259045"/>
    <xdr:sp macro="" textlink="">
      <xdr:nvSpPr>
        <xdr:cNvPr id="417" name="テキスト ボックス 416"/>
        <xdr:cNvSpPr txBox="1"/>
      </xdr:nvSpPr>
      <xdr:spPr>
        <a:xfrm>
          <a:off x="6737428"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110807</xdr:rowOff>
    </xdr:from>
    <xdr:to>
      <xdr:col>55</xdr:col>
      <xdr:colOff>50800</xdr:colOff>
      <xdr:row>79</xdr:row>
      <xdr:rowOff>40957</xdr:rowOff>
    </xdr:to>
    <xdr:sp macro="" textlink="">
      <xdr:nvSpPr>
        <xdr:cNvPr id="423" name="楕円 422"/>
        <xdr:cNvSpPr/>
      </xdr:nvSpPr>
      <xdr:spPr>
        <a:xfrm>
          <a:off x="10426700" y="134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25734</xdr:rowOff>
    </xdr:from>
    <xdr:ext cx="469744" cy="259045"/>
    <xdr:sp macro="" textlink="">
      <xdr:nvSpPr>
        <xdr:cNvPr id="424" name="商工費該当値テキスト"/>
        <xdr:cNvSpPr txBox="1"/>
      </xdr:nvSpPr>
      <xdr:spPr>
        <a:xfrm>
          <a:off x="10528300" y="1339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110731</xdr:rowOff>
    </xdr:from>
    <xdr:to>
      <xdr:col>50</xdr:col>
      <xdr:colOff>165100</xdr:colOff>
      <xdr:row>79</xdr:row>
      <xdr:rowOff>40881</xdr:rowOff>
    </xdr:to>
    <xdr:sp macro="" textlink="">
      <xdr:nvSpPr>
        <xdr:cNvPr id="425" name="楕円 424"/>
        <xdr:cNvSpPr/>
      </xdr:nvSpPr>
      <xdr:spPr>
        <a:xfrm>
          <a:off x="9588500" y="134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32008</xdr:rowOff>
    </xdr:from>
    <xdr:ext cx="469744" cy="259045"/>
    <xdr:sp macro="" textlink="">
      <xdr:nvSpPr>
        <xdr:cNvPr id="426" name="テキスト ボックス 425"/>
        <xdr:cNvSpPr txBox="1"/>
      </xdr:nvSpPr>
      <xdr:spPr>
        <a:xfrm>
          <a:off x="9404428" y="1357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109131</xdr:rowOff>
    </xdr:from>
    <xdr:to>
      <xdr:col>46</xdr:col>
      <xdr:colOff>38100</xdr:colOff>
      <xdr:row>79</xdr:row>
      <xdr:rowOff>39281</xdr:rowOff>
    </xdr:to>
    <xdr:sp macro="" textlink="">
      <xdr:nvSpPr>
        <xdr:cNvPr id="427" name="楕円 426"/>
        <xdr:cNvSpPr/>
      </xdr:nvSpPr>
      <xdr:spPr>
        <a:xfrm>
          <a:off x="86995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30408</xdr:rowOff>
    </xdr:from>
    <xdr:ext cx="469744" cy="259045"/>
    <xdr:sp macro="" textlink="">
      <xdr:nvSpPr>
        <xdr:cNvPr id="428" name="テキスト ボックス 427"/>
        <xdr:cNvSpPr txBox="1"/>
      </xdr:nvSpPr>
      <xdr:spPr>
        <a:xfrm>
          <a:off x="8515428" y="135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85547</xdr:rowOff>
    </xdr:from>
    <xdr:to>
      <xdr:col>41</xdr:col>
      <xdr:colOff>101600</xdr:colOff>
      <xdr:row>79</xdr:row>
      <xdr:rowOff>15697</xdr:rowOff>
    </xdr:to>
    <xdr:sp macro="" textlink="">
      <xdr:nvSpPr>
        <xdr:cNvPr id="429" name="楕円 428"/>
        <xdr:cNvSpPr/>
      </xdr:nvSpPr>
      <xdr:spPr>
        <a:xfrm>
          <a:off x="7810500" y="134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6824</xdr:rowOff>
    </xdr:from>
    <xdr:ext cx="469744" cy="259045"/>
    <xdr:sp macro="" textlink="">
      <xdr:nvSpPr>
        <xdr:cNvPr id="430" name="テキスト ボックス 429"/>
        <xdr:cNvSpPr txBox="1"/>
      </xdr:nvSpPr>
      <xdr:spPr>
        <a:xfrm>
          <a:off x="7626428" y="1355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115303</xdr:rowOff>
    </xdr:from>
    <xdr:to>
      <xdr:col>36</xdr:col>
      <xdr:colOff>165100</xdr:colOff>
      <xdr:row>79</xdr:row>
      <xdr:rowOff>45453</xdr:rowOff>
    </xdr:to>
    <xdr:sp macro="" textlink="">
      <xdr:nvSpPr>
        <xdr:cNvPr id="431" name="楕円 430"/>
        <xdr:cNvSpPr/>
      </xdr:nvSpPr>
      <xdr:spPr>
        <a:xfrm>
          <a:off x="6921500" y="134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36580</xdr:rowOff>
    </xdr:from>
    <xdr:ext cx="469744" cy="259045"/>
    <xdr:sp macro="" textlink="">
      <xdr:nvSpPr>
        <xdr:cNvPr id="432" name="テキスト ボックス 431"/>
        <xdr:cNvSpPr txBox="1"/>
      </xdr:nvSpPr>
      <xdr:spPr>
        <a:xfrm>
          <a:off x="6737428" y="135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98552</xdr:rowOff>
    </xdr:from>
    <xdr:to>
      <xdr:col>54</xdr:col>
      <xdr:colOff>189865</xdr:colOff>
      <xdr:row>98</xdr:row>
      <xdr:rowOff>5855</xdr:rowOff>
    </xdr:to>
    <xdr:cxnSp macro="">
      <xdr:nvCxnSpPr>
        <xdr:cNvPr id="457" name="直線コネクタ 456"/>
        <xdr:cNvCxnSpPr/>
      </xdr:nvCxnSpPr>
      <xdr:spPr>
        <a:xfrm flipV="1">
          <a:off x="10475595" y="15529052"/>
          <a:ext cx="1270" cy="1278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9682</xdr:rowOff>
    </xdr:from>
    <xdr:ext cx="534377" cy="259045"/>
    <xdr:sp macro="" textlink="">
      <xdr:nvSpPr>
        <xdr:cNvPr id="458" name="土木費最小値テキスト"/>
        <xdr:cNvSpPr txBox="1"/>
      </xdr:nvSpPr>
      <xdr:spPr>
        <a:xfrm>
          <a:off x="10528300" y="168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5855</xdr:rowOff>
    </xdr:from>
    <xdr:to>
      <xdr:col>55</xdr:col>
      <xdr:colOff>88900</xdr:colOff>
      <xdr:row>98</xdr:row>
      <xdr:rowOff>5855</xdr:rowOff>
    </xdr:to>
    <xdr:cxnSp macro="">
      <xdr:nvCxnSpPr>
        <xdr:cNvPr id="459" name="直線コネクタ 458"/>
        <xdr:cNvCxnSpPr/>
      </xdr:nvCxnSpPr>
      <xdr:spPr>
        <a:xfrm>
          <a:off x="10388600" y="1680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45229</xdr:rowOff>
    </xdr:from>
    <xdr:ext cx="534377" cy="259045"/>
    <xdr:sp macro="" textlink="">
      <xdr:nvSpPr>
        <xdr:cNvPr id="460" name="土木費最大値テキスト"/>
        <xdr:cNvSpPr txBox="1"/>
      </xdr:nvSpPr>
      <xdr:spPr>
        <a:xfrm>
          <a:off x="10528300" y="1530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98552</xdr:rowOff>
    </xdr:from>
    <xdr:to>
      <xdr:col>55</xdr:col>
      <xdr:colOff>88900</xdr:colOff>
      <xdr:row>90</xdr:row>
      <xdr:rowOff>98552</xdr:rowOff>
    </xdr:to>
    <xdr:cxnSp macro="">
      <xdr:nvCxnSpPr>
        <xdr:cNvPr id="461" name="直線コネクタ 460"/>
        <xdr:cNvCxnSpPr/>
      </xdr:nvCxnSpPr>
      <xdr:spPr>
        <a:xfrm>
          <a:off x="10388600" y="1552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34925</xdr:rowOff>
    </xdr:from>
    <xdr:to>
      <xdr:col>55</xdr:col>
      <xdr:colOff>0</xdr:colOff>
      <xdr:row>94</xdr:row>
      <xdr:rowOff>58510</xdr:rowOff>
    </xdr:to>
    <xdr:cxnSp macro="">
      <xdr:nvCxnSpPr>
        <xdr:cNvPr id="462" name="直線コネクタ 461"/>
        <xdr:cNvCxnSpPr/>
      </xdr:nvCxnSpPr>
      <xdr:spPr>
        <a:xfrm flipV="1">
          <a:off x="9639300" y="15979775"/>
          <a:ext cx="838200" cy="19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6977</xdr:rowOff>
    </xdr:from>
    <xdr:ext cx="534377" cy="259045"/>
    <xdr:sp macro="" textlink="">
      <xdr:nvSpPr>
        <xdr:cNvPr id="463" name="土木費平均値テキスト"/>
        <xdr:cNvSpPr txBox="1"/>
      </xdr:nvSpPr>
      <xdr:spPr>
        <a:xfrm>
          <a:off x="10528300" y="15951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28550</xdr:rowOff>
    </xdr:from>
    <xdr:to>
      <xdr:col>55</xdr:col>
      <xdr:colOff>50800</xdr:colOff>
      <xdr:row>93</xdr:row>
      <xdr:rowOff>130150</xdr:rowOff>
    </xdr:to>
    <xdr:sp macro="" textlink="">
      <xdr:nvSpPr>
        <xdr:cNvPr id="464" name="フローチャート: 判断 463"/>
        <xdr:cNvSpPr/>
      </xdr:nvSpPr>
      <xdr:spPr>
        <a:xfrm>
          <a:off x="10426700" y="1597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58510</xdr:rowOff>
    </xdr:from>
    <xdr:to>
      <xdr:col>50</xdr:col>
      <xdr:colOff>114300</xdr:colOff>
      <xdr:row>94</xdr:row>
      <xdr:rowOff>114364</xdr:rowOff>
    </xdr:to>
    <xdr:cxnSp macro="">
      <xdr:nvCxnSpPr>
        <xdr:cNvPr id="465" name="直線コネクタ 464"/>
        <xdr:cNvCxnSpPr/>
      </xdr:nvCxnSpPr>
      <xdr:spPr>
        <a:xfrm flipV="1">
          <a:off x="8750300" y="16174810"/>
          <a:ext cx="8890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71907</xdr:rowOff>
    </xdr:from>
    <xdr:to>
      <xdr:col>50</xdr:col>
      <xdr:colOff>165100</xdr:colOff>
      <xdr:row>93</xdr:row>
      <xdr:rowOff>2057</xdr:rowOff>
    </xdr:to>
    <xdr:sp macro="" textlink="">
      <xdr:nvSpPr>
        <xdr:cNvPr id="466" name="フローチャート: 判断 465"/>
        <xdr:cNvSpPr/>
      </xdr:nvSpPr>
      <xdr:spPr>
        <a:xfrm>
          <a:off x="9588500" y="1584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18584</xdr:rowOff>
    </xdr:from>
    <xdr:ext cx="534377" cy="259045"/>
    <xdr:sp macro="" textlink="">
      <xdr:nvSpPr>
        <xdr:cNvPr id="467" name="テキスト ボックス 466"/>
        <xdr:cNvSpPr txBox="1"/>
      </xdr:nvSpPr>
      <xdr:spPr>
        <a:xfrm>
          <a:off x="9372111" y="1562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127812</xdr:rowOff>
    </xdr:from>
    <xdr:to>
      <xdr:col>45</xdr:col>
      <xdr:colOff>177800</xdr:colOff>
      <xdr:row>94</xdr:row>
      <xdr:rowOff>114364</xdr:rowOff>
    </xdr:to>
    <xdr:cxnSp macro="">
      <xdr:nvCxnSpPr>
        <xdr:cNvPr id="468" name="直線コネクタ 467"/>
        <xdr:cNvCxnSpPr/>
      </xdr:nvCxnSpPr>
      <xdr:spPr>
        <a:xfrm>
          <a:off x="7861300" y="15901212"/>
          <a:ext cx="889000" cy="3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115303</xdr:rowOff>
    </xdr:from>
    <xdr:to>
      <xdr:col>46</xdr:col>
      <xdr:colOff>38100</xdr:colOff>
      <xdr:row>94</xdr:row>
      <xdr:rowOff>45453</xdr:rowOff>
    </xdr:to>
    <xdr:sp macro="" textlink="">
      <xdr:nvSpPr>
        <xdr:cNvPr id="469" name="フローチャート: 判断 468"/>
        <xdr:cNvSpPr/>
      </xdr:nvSpPr>
      <xdr:spPr>
        <a:xfrm>
          <a:off x="8699500" y="16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61980</xdr:rowOff>
    </xdr:from>
    <xdr:ext cx="534377" cy="259045"/>
    <xdr:sp macro="" textlink="">
      <xdr:nvSpPr>
        <xdr:cNvPr id="470" name="テキスト ボックス 469"/>
        <xdr:cNvSpPr txBox="1"/>
      </xdr:nvSpPr>
      <xdr:spPr>
        <a:xfrm>
          <a:off x="8483111" y="1583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127812</xdr:rowOff>
    </xdr:from>
    <xdr:to>
      <xdr:col>41</xdr:col>
      <xdr:colOff>50800</xdr:colOff>
      <xdr:row>93</xdr:row>
      <xdr:rowOff>31992</xdr:rowOff>
    </xdr:to>
    <xdr:cxnSp macro="">
      <xdr:nvCxnSpPr>
        <xdr:cNvPr id="471" name="直線コネクタ 470"/>
        <xdr:cNvCxnSpPr/>
      </xdr:nvCxnSpPr>
      <xdr:spPr>
        <a:xfrm flipV="1">
          <a:off x="6972300" y="15901212"/>
          <a:ext cx="889000" cy="7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166739</xdr:rowOff>
    </xdr:from>
    <xdr:to>
      <xdr:col>41</xdr:col>
      <xdr:colOff>101600</xdr:colOff>
      <xdr:row>95</xdr:row>
      <xdr:rowOff>96889</xdr:rowOff>
    </xdr:to>
    <xdr:sp macro="" textlink="">
      <xdr:nvSpPr>
        <xdr:cNvPr id="472" name="フローチャート: 判断 471"/>
        <xdr:cNvSpPr/>
      </xdr:nvSpPr>
      <xdr:spPr>
        <a:xfrm>
          <a:off x="78105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88016</xdr:rowOff>
    </xdr:from>
    <xdr:ext cx="534377" cy="259045"/>
    <xdr:sp macro="" textlink="">
      <xdr:nvSpPr>
        <xdr:cNvPr id="473" name="テキスト ボックス 472"/>
        <xdr:cNvSpPr txBox="1"/>
      </xdr:nvSpPr>
      <xdr:spPr>
        <a:xfrm>
          <a:off x="7594111" y="163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157784</xdr:rowOff>
    </xdr:from>
    <xdr:to>
      <xdr:col>36</xdr:col>
      <xdr:colOff>165100</xdr:colOff>
      <xdr:row>95</xdr:row>
      <xdr:rowOff>87934</xdr:rowOff>
    </xdr:to>
    <xdr:sp macro="" textlink="">
      <xdr:nvSpPr>
        <xdr:cNvPr id="474" name="フローチャート: 判断 473"/>
        <xdr:cNvSpPr/>
      </xdr:nvSpPr>
      <xdr:spPr>
        <a:xfrm>
          <a:off x="6921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79061</xdr:rowOff>
    </xdr:from>
    <xdr:ext cx="534377" cy="259045"/>
    <xdr:sp macro="" textlink="">
      <xdr:nvSpPr>
        <xdr:cNvPr id="475" name="テキスト ボックス 474"/>
        <xdr:cNvSpPr txBox="1"/>
      </xdr:nvSpPr>
      <xdr:spPr>
        <a:xfrm>
          <a:off x="6705111" y="163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155575</xdr:rowOff>
    </xdr:from>
    <xdr:to>
      <xdr:col>55</xdr:col>
      <xdr:colOff>50800</xdr:colOff>
      <xdr:row>93</xdr:row>
      <xdr:rowOff>85725</xdr:rowOff>
    </xdr:to>
    <xdr:sp macro="" textlink="">
      <xdr:nvSpPr>
        <xdr:cNvPr id="481" name="楕円 480"/>
        <xdr:cNvSpPr/>
      </xdr:nvSpPr>
      <xdr:spPr>
        <a:xfrm>
          <a:off x="10426700" y="159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7002</xdr:rowOff>
    </xdr:from>
    <xdr:ext cx="534377" cy="259045"/>
    <xdr:sp macro="" textlink="">
      <xdr:nvSpPr>
        <xdr:cNvPr id="482" name="土木費該当値テキスト"/>
        <xdr:cNvSpPr txBox="1"/>
      </xdr:nvSpPr>
      <xdr:spPr>
        <a:xfrm>
          <a:off x="10528300" y="157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7710</xdr:rowOff>
    </xdr:from>
    <xdr:to>
      <xdr:col>50</xdr:col>
      <xdr:colOff>165100</xdr:colOff>
      <xdr:row>94</xdr:row>
      <xdr:rowOff>109310</xdr:rowOff>
    </xdr:to>
    <xdr:sp macro="" textlink="">
      <xdr:nvSpPr>
        <xdr:cNvPr id="483" name="楕円 482"/>
        <xdr:cNvSpPr/>
      </xdr:nvSpPr>
      <xdr:spPr>
        <a:xfrm>
          <a:off x="9588500" y="161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100437</xdr:rowOff>
    </xdr:from>
    <xdr:ext cx="534377" cy="259045"/>
    <xdr:sp macro="" textlink="">
      <xdr:nvSpPr>
        <xdr:cNvPr id="484" name="テキスト ボックス 483"/>
        <xdr:cNvSpPr txBox="1"/>
      </xdr:nvSpPr>
      <xdr:spPr>
        <a:xfrm>
          <a:off x="9372111" y="162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63564</xdr:rowOff>
    </xdr:from>
    <xdr:to>
      <xdr:col>46</xdr:col>
      <xdr:colOff>38100</xdr:colOff>
      <xdr:row>94</xdr:row>
      <xdr:rowOff>165164</xdr:rowOff>
    </xdr:to>
    <xdr:sp macro="" textlink="">
      <xdr:nvSpPr>
        <xdr:cNvPr id="485" name="楕円 484"/>
        <xdr:cNvSpPr/>
      </xdr:nvSpPr>
      <xdr:spPr>
        <a:xfrm>
          <a:off x="8699500" y="161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156291</xdr:rowOff>
    </xdr:from>
    <xdr:ext cx="534377" cy="259045"/>
    <xdr:sp macro="" textlink="">
      <xdr:nvSpPr>
        <xdr:cNvPr id="486" name="テキスト ボックス 485"/>
        <xdr:cNvSpPr txBox="1"/>
      </xdr:nvSpPr>
      <xdr:spPr>
        <a:xfrm>
          <a:off x="8483111" y="162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77012</xdr:rowOff>
    </xdr:from>
    <xdr:to>
      <xdr:col>41</xdr:col>
      <xdr:colOff>101600</xdr:colOff>
      <xdr:row>93</xdr:row>
      <xdr:rowOff>7162</xdr:rowOff>
    </xdr:to>
    <xdr:sp macro="" textlink="">
      <xdr:nvSpPr>
        <xdr:cNvPr id="487" name="楕円 486"/>
        <xdr:cNvSpPr/>
      </xdr:nvSpPr>
      <xdr:spPr>
        <a:xfrm>
          <a:off x="7810500" y="158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23689</xdr:rowOff>
    </xdr:from>
    <xdr:ext cx="534377" cy="259045"/>
    <xdr:sp macro="" textlink="">
      <xdr:nvSpPr>
        <xdr:cNvPr id="488" name="テキスト ボックス 487"/>
        <xdr:cNvSpPr txBox="1"/>
      </xdr:nvSpPr>
      <xdr:spPr>
        <a:xfrm>
          <a:off x="7594111" y="1562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152642</xdr:rowOff>
    </xdr:from>
    <xdr:to>
      <xdr:col>36</xdr:col>
      <xdr:colOff>165100</xdr:colOff>
      <xdr:row>93</xdr:row>
      <xdr:rowOff>82792</xdr:rowOff>
    </xdr:to>
    <xdr:sp macro="" textlink="">
      <xdr:nvSpPr>
        <xdr:cNvPr id="489" name="楕円 488"/>
        <xdr:cNvSpPr/>
      </xdr:nvSpPr>
      <xdr:spPr>
        <a:xfrm>
          <a:off x="6921500" y="1592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99319</xdr:rowOff>
    </xdr:from>
    <xdr:ext cx="534377" cy="259045"/>
    <xdr:sp macro="" textlink="">
      <xdr:nvSpPr>
        <xdr:cNvPr id="490" name="テキスト ボックス 489"/>
        <xdr:cNvSpPr txBox="1"/>
      </xdr:nvSpPr>
      <xdr:spPr>
        <a:xfrm>
          <a:off x="6705111" y="1570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141170</xdr:rowOff>
    </xdr:from>
    <xdr:to>
      <xdr:col>85</xdr:col>
      <xdr:colOff>126364</xdr:colOff>
      <xdr:row>38</xdr:row>
      <xdr:rowOff>28829</xdr:rowOff>
    </xdr:to>
    <xdr:cxnSp macro="">
      <xdr:nvCxnSpPr>
        <xdr:cNvPr id="517" name="直線コネクタ 516"/>
        <xdr:cNvCxnSpPr/>
      </xdr:nvCxnSpPr>
      <xdr:spPr>
        <a:xfrm flipV="1">
          <a:off x="16317595" y="5284670"/>
          <a:ext cx="1269" cy="1259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32656</xdr:rowOff>
    </xdr:from>
    <xdr:ext cx="534377" cy="259045"/>
    <xdr:sp macro="" textlink="">
      <xdr:nvSpPr>
        <xdr:cNvPr id="518" name="消防費最小値テキスト"/>
        <xdr:cNvSpPr txBox="1"/>
      </xdr:nvSpPr>
      <xdr:spPr>
        <a:xfrm>
          <a:off x="16370300" y="65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28829</xdr:rowOff>
    </xdr:from>
    <xdr:to>
      <xdr:col>86</xdr:col>
      <xdr:colOff>25400</xdr:colOff>
      <xdr:row>38</xdr:row>
      <xdr:rowOff>28829</xdr:rowOff>
    </xdr:to>
    <xdr:cxnSp macro="">
      <xdr:nvCxnSpPr>
        <xdr:cNvPr id="519" name="直線コネクタ 518"/>
        <xdr:cNvCxnSpPr/>
      </xdr:nvCxnSpPr>
      <xdr:spPr>
        <a:xfrm>
          <a:off x="16230600" y="6543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87847</xdr:rowOff>
    </xdr:from>
    <xdr:ext cx="534377" cy="259045"/>
    <xdr:sp macro="" textlink="">
      <xdr:nvSpPr>
        <xdr:cNvPr id="520" name="消防費最大値テキスト"/>
        <xdr:cNvSpPr txBox="1"/>
      </xdr:nvSpPr>
      <xdr:spPr>
        <a:xfrm>
          <a:off x="16370300" y="50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141170</xdr:rowOff>
    </xdr:from>
    <xdr:to>
      <xdr:col>86</xdr:col>
      <xdr:colOff>25400</xdr:colOff>
      <xdr:row>30</xdr:row>
      <xdr:rowOff>141170</xdr:rowOff>
    </xdr:to>
    <xdr:cxnSp macro="">
      <xdr:nvCxnSpPr>
        <xdr:cNvPr id="521" name="直線コネクタ 520"/>
        <xdr:cNvCxnSpPr/>
      </xdr:nvCxnSpPr>
      <xdr:spPr>
        <a:xfrm>
          <a:off x="16230600" y="5284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154396</xdr:rowOff>
    </xdr:from>
    <xdr:to>
      <xdr:col>85</xdr:col>
      <xdr:colOff>127000</xdr:colOff>
      <xdr:row>38</xdr:row>
      <xdr:rowOff>4173</xdr:rowOff>
    </xdr:to>
    <xdr:cxnSp macro="">
      <xdr:nvCxnSpPr>
        <xdr:cNvPr id="522" name="直線コネクタ 521"/>
        <xdr:cNvCxnSpPr/>
      </xdr:nvCxnSpPr>
      <xdr:spPr>
        <a:xfrm>
          <a:off x="15481300" y="649804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34216</xdr:rowOff>
    </xdr:from>
    <xdr:ext cx="534377" cy="259045"/>
    <xdr:sp macro="" textlink="">
      <xdr:nvSpPr>
        <xdr:cNvPr id="523" name="消防費平均値テキスト"/>
        <xdr:cNvSpPr txBox="1"/>
      </xdr:nvSpPr>
      <xdr:spPr>
        <a:xfrm>
          <a:off x="16370300" y="603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11339</xdr:rowOff>
    </xdr:from>
    <xdr:to>
      <xdr:col>85</xdr:col>
      <xdr:colOff>177800</xdr:colOff>
      <xdr:row>36</xdr:row>
      <xdr:rowOff>112939</xdr:rowOff>
    </xdr:to>
    <xdr:sp macro="" textlink="">
      <xdr:nvSpPr>
        <xdr:cNvPr id="524" name="フローチャート: 判断 523"/>
        <xdr:cNvSpPr/>
      </xdr:nvSpPr>
      <xdr:spPr>
        <a:xfrm>
          <a:off x="16268700" y="61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20665</xdr:rowOff>
    </xdr:from>
    <xdr:to>
      <xdr:col>81</xdr:col>
      <xdr:colOff>50800</xdr:colOff>
      <xdr:row>37</xdr:row>
      <xdr:rowOff>154396</xdr:rowOff>
    </xdr:to>
    <xdr:cxnSp macro="">
      <xdr:nvCxnSpPr>
        <xdr:cNvPr id="525" name="直線コネクタ 524"/>
        <xdr:cNvCxnSpPr/>
      </xdr:nvCxnSpPr>
      <xdr:spPr>
        <a:xfrm>
          <a:off x="14592300" y="6192865"/>
          <a:ext cx="889000" cy="3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69632</xdr:rowOff>
    </xdr:from>
    <xdr:to>
      <xdr:col>81</xdr:col>
      <xdr:colOff>101600</xdr:colOff>
      <xdr:row>35</xdr:row>
      <xdr:rowOff>171232</xdr:rowOff>
    </xdr:to>
    <xdr:sp macro="" textlink="">
      <xdr:nvSpPr>
        <xdr:cNvPr id="526" name="フローチャート: 判断 525"/>
        <xdr:cNvSpPr/>
      </xdr:nvSpPr>
      <xdr:spPr>
        <a:xfrm>
          <a:off x="15430500" y="607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16309</xdr:rowOff>
    </xdr:from>
    <xdr:ext cx="534377" cy="259045"/>
    <xdr:sp macro="" textlink="">
      <xdr:nvSpPr>
        <xdr:cNvPr id="527" name="テキスト ボックス 526"/>
        <xdr:cNvSpPr txBox="1"/>
      </xdr:nvSpPr>
      <xdr:spPr>
        <a:xfrm>
          <a:off x="15214111" y="58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20665</xdr:rowOff>
    </xdr:from>
    <xdr:to>
      <xdr:col>76</xdr:col>
      <xdr:colOff>114300</xdr:colOff>
      <xdr:row>37</xdr:row>
      <xdr:rowOff>151620</xdr:rowOff>
    </xdr:to>
    <xdr:cxnSp macro="">
      <xdr:nvCxnSpPr>
        <xdr:cNvPr id="528" name="直線コネクタ 527"/>
        <xdr:cNvCxnSpPr/>
      </xdr:nvCxnSpPr>
      <xdr:spPr>
        <a:xfrm flipV="1">
          <a:off x="13703300" y="6192865"/>
          <a:ext cx="889000" cy="30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48732</xdr:rowOff>
    </xdr:from>
    <xdr:to>
      <xdr:col>76</xdr:col>
      <xdr:colOff>165100</xdr:colOff>
      <xdr:row>35</xdr:row>
      <xdr:rowOff>150332</xdr:rowOff>
    </xdr:to>
    <xdr:sp macro="" textlink="">
      <xdr:nvSpPr>
        <xdr:cNvPr id="529" name="フローチャート: 判断 528"/>
        <xdr:cNvSpPr/>
      </xdr:nvSpPr>
      <xdr:spPr>
        <a:xfrm>
          <a:off x="14541500" y="60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166859</xdr:rowOff>
    </xdr:from>
    <xdr:ext cx="534377" cy="259045"/>
    <xdr:sp macro="" textlink="">
      <xdr:nvSpPr>
        <xdr:cNvPr id="530" name="テキスト ボックス 529"/>
        <xdr:cNvSpPr txBox="1"/>
      </xdr:nvSpPr>
      <xdr:spPr>
        <a:xfrm>
          <a:off x="14325111" y="58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148354</xdr:rowOff>
    </xdr:from>
    <xdr:to>
      <xdr:col>71</xdr:col>
      <xdr:colOff>177800</xdr:colOff>
      <xdr:row>37</xdr:row>
      <xdr:rowOff>151620</xdr:rowOff>
    </xdr:to>
    <xdr:cxnSp macro="">
      <xdr:nvCxnSpPr>
        <xdr:cNvPr id="531" name="直線コネクタ 530"/>
        <xdr:cNvCxnSpPr/>
      </xdr:nvCxnSpPr>
      <xdr:spPr>
        <a:xfrm>
          <a:off x="12814300" y="649200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120578</xdr:rowOff>
    </xdr:from>
    <xdr:to>
      <xdr:col>72</xdr:col>
      <xdr:colOff>38100</xdr:colOff>
      <xdr:row>36</xdr:row>
      <xdr:rowOff>50728</xdr:rowOff>
    </xdr:to>
    <xdr:sp macro="" textlink="">
      <xdr:nvSpPr>
        <xdr:cNvPr id="532" name="フローチャート: 判断 531"/>
        <xdr:cNvSpPr/>
      </xdr:nvSpPr>
      <xdr:spPr>
        <a:xfrm>
          <a:off x="13652500" y="612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67255</xdr:rowOff>
    </xdr:from>
    <xdr:ext cx="534377" cy="259045"/>
    <xdr:sp macro="" textlink="">
      <xdr:nvSpPr>
        <xdr:cNvPr id="533" name="テキスト ボックス 532"/>
        <xdr:cNvSpPr txBox="1"/>
      </xdr:nvSpPr>
      <xdr:spPr>
        <a:xfrm>
          <a:off x="13436111" y="58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170869</xdr:rowOff>
    </xdr:from>
    <xdr:to>
      <xdr:col>67</xdr:col>
      <xdr:colOff>101600</xdr:colOff>
      <xdr:row>36</xdr:row>
      <xdr:rowOff>101019</xdr:rowOff>
    </xdr:to>
    <xdr:sp macro="" textlink="">
      <xdr:nvSpPr>
        <xdr:cNvPr id="534" name="フローチャート: 判断 533"/>
        <xdr:cNvSpPr/>
      </xdr:nvSpPr>
      <xdr:spPr>
        <a:xfrm>
          <a:off x="12763500" y="617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117546</xdr:rowOff>
    </xdr:from>
    <xdr:ext cx="534377" cy="259045"/>
    <xdr:sp macro="" textlink="">
      <xdr:nvSpPr>
        <xdr:cNvPr id="535" name="テキスト ボックス 534"/>
        <xdr:cNvSpPr txBox="1"/>
      </xdr:nvSpPr>
      <xdr:spPr>
        <a:xfrm>
          <a:off x="12547111" y="59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124823</xdr:rowOff>
    </xdr:from>
    <xdr:to>
      <xdr:col>85</xdr:col>
      <xdr:colOff>177800</xdr:colOff>
      <xdr:row>38</xdr:row>
      <xdr:rowOff>54973</xdr:rowOff>
    </xdr:to>
    <xdr:sp macro="" textlink="">
      <xdr:nvSpPr>
        <xdr:cNvPr id="541" name="楕円 540"/>
        <xdr:cNvSpPr/>
      </xdr:nvSpPr>
      <xdr:spPr>
        <a:xfrm>
          <a:off x="16268700" y="64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39750</xdr:rowOff>
    </xdr:from>
    <xdr:ext cx="534377" cy="259045"/>
    <xdr:sp macro="" textlink="">
      <xdr:nvSpPr>
        <xdr:cNvPr id="542" name="消防費該当値テキスト"/>
        <xdr:cNvSpPr txBox="1"/>
      </xdr:nvSpPr>
      <xdr:spPr>
        <a:xfrm>
          <a:off x="16370300" y="63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103596</xdr:rowOff>
    </xdr:from>
    <xdr:to>
      <xdr:col>81</xdr:col>
      <xdr:colOff>101600</xdr:colOff>
      <xdr:row>38</xdr:row>
      <xdr:rowOff>33745</xdr:rowOff>
    </xdr:to>
    <xdr:sp macro="" textlink="">
      <xdr:nvSpPr>
        <xdr:cNvPr id="543" name="楕円 542"/>
        <xdr:cNvSpPr/>
      </xdr:nvSpPr>
      <xdr:spPr>
        <a:xfrm>
          <a:off x="15430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24873</xdr:rowOff>
    </xdr:from>
    <xdr:ext cx="534377" cy="259045"/>
    <xdr:sp macro="" textlink="">
      <xdr:nvSpPr>
        <xdr:cNvPr id="544" name="テキスト ボックス 543"/>
        <xdr:cNvSpPr txBox="1"/>
      </xdr:nvSpPr>
      <xdr:spPr>
        <a:xfrm>
          <a:off x="15214111" y="6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141315</xdr:rowOff>
    </xdr:from>
    <xdr:to>
      <xdr:col>76</xdr:col>
      <xdr:colOff>165100</xdr:colOff>
      <xdr:row>36</xdr:row>
      <xdr:rowOff>71465</xdr:rowOff>
    </xdr:to>
    <xdr:sp macro="" textlink="">
      <xdr:nvSpPr>
        <xdr:cNvPr id="545" name="楕円 544"/>
        <xdr:cNvSpPr/>
      </xdr:nvSpPr>
      <xdr:spPr>
        <a:xfrm>
          <a:off x="14541500" y="61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62592</xdr:rowOff>
    </xdr:from>
    <xdr:ext cx="534377" cy="259045"/>
    <xdr:sp macro="" textlink="">
      <xdr:nvSpPr>
        <xdr:cNvPr id="546" name="テキスト ボックス 545"/>
        <xdr:cNvSpPr txBox="1"/>
      </xdr:nvSpPr>
      <xdr:spPr>
        <a:xfrm>
          <a:off x="14325111" y="623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100820</xdr:rowOff>
    </xdr:from>
    <xdr:to>
      <xdr:col>72</xdr:col>
      <xdr:colOff>38100</xdr:colOff>
      <xdr:row>38</xdr:row>
      <xdr:rowOff>30970</xdr:rowOff>
    </xdr:to>
    <xdr:sp macro="" textlink="">
      <xdr:nvSpPr>
        <xdr:cNvPr id="547" name="楕円 546"/>
        <xdr:cNvSpPr/>
      </xdr:nvSpPr>
      <xdr:spPr>
        <a:xfrm>
          <a:off x="13652500" y="64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22097</xdr:rowOff>
    </xdr:from>
    <xdr:ext cx="534377" cy="259045"/>
    <xdr:sp macro="" textlink="">
      <xdr:nvSpPr>
        <xdr:cNvPr id="548" name="テキスト ボックス 547"/>
        <xdr:cNvSpPr txBox="1"/>
      </xdr:nvSpPr>
      <xdr:spPr>
        <a:xfrm>
          <a:off x="13436111" y="653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97554</xdr:rowOff>
    </xdr:from>
    <xdr:to>
      <xdr:col>67</xdr:col>
      <xdr:colOff>101600</xdr:colOff>
      <xdr:row>38</xdr:row>
      <xdr:rowOff>27704</xdr:rowOff>
    </xdr:to>
    <xdr:sp macro="" textlink="">
      <xdr:nvSpPr>
        <xdr:cNvPr id="549" name="楕円 548"/>
        <xdr:cNvSpPr/>
      </xdr:nvSpPr>
      <xdr:spPr>
        <a:xfrm>
          <a:off x="12763500" y="644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18832</xdr:rowOff>
    </xdr:from>
    <xdr:ext cx="534377" cy="259045"/>
    <xdr:sp macro="" textlink="">
      <xdr:nvSpPr>
        <xdr:cNvPr id="550" name="テキスト ボックス 549"/>
        <xdr:cNvSpPr txBox="1"/>
      </xdr:nvSpPr>
      <xdr:spPr>
        <a:xfrm>
          <a:off x="12547111" y="653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75921</xdr:rowOff>
    </xdr:from>
    <xdr:to>
      <xdr:col>85</xdr:col>
      <xdr:colOff>126364</xdr:colOff>
      <xdr:row>56</xdr:row>
      <xdr:rowOff>53746</xdr:rowOff>
    </xdr:to>
    <xdr:cxnSp macro="">
      <xdr:nvCxnSpPr>
        <xdr:cNvPr id="573" name="直線コネクタ 572"/>
        <xdr:cNvCxnSpPr/>
      </xdr:nvCxnSpPr>
      <xdr:spPr>
        <a:xfrm flipV="1">
          <a:off x="16317595" y="8648421"/>
          <a:ext cx="1269" cy="100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57573</xdr:rowOff>
    </xdr:from>
    <xdr:ext cx="534377" cy="259045"/>
    <xdr:sp macro="" textlink="">
      <xdr:nvSpPr>
        <xdr:cNvPr id="574" name="教育費最小値テキスト"/>
        <xdr:cNvSpPr txBox="1"/>
      </xdr:nvSpPr>
      <xdr:spPr>
        <a:xfrm>
          <a:off x="16370300" y="96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53746</xdr:rowOff>
    </xdr:from>
    <xdr:to>
      <xdr:col>86</xdr:col>
      <xdr:colOff>25400</xdr:colOff>
      <xdr:row>56</xdr:row>
      <xdr:rowOff>53746</xdr:rowOff>
    </xdr:to>
    <xdr:cxnSp macro="">
      <xdr:nvCxnSpPr>
        <xdr:cNvPr id="575" name="直線コネクタ 574"/>
        <xdr:cNvCxnSpPr/>
      </xdr:nvCxnSpPr>
      <xdr:spPr>
        <a:xfrm>
          <a:off x="16230600" y="965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22598</xdr:rowOff>
    </xdr:from>
    <xdr:ext cx="534377" cy="259045"/>
    <xdr:sp macro="" textlink="">
      <xdr:nvSpPr>
        <xdr:cNvPr id="576" name="教育費最大値テキスト"/>
        <xdr:cNvSpPr txBox="1"/>
      </xdr:nvSpPr>
      <xdr:spPr>
        <a:xfrm>
          <a:off x="16370300" y="84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75921</xdr:rowOff>
    </xdr:from>
    <xdr:to>
      <xdr:col>86</xdr:col>
      <xdr:colOff>25400</xdr:colOff>
      <xdr:row>50</xdr:row>
      <xdr:rowOff>75921</xdr:rowOff>
    </xdr:to>
    <xdr:cxnSp macro="">
      <xdr:nvCxnSpPr>
        <xdr:cNvPr id="577" name="直線コネクタ 576"/>
        <xdr:cNvCxnSpPr/>
      </xdr:nvCxnSpPr>
      <xdr:spPr>
        <a:xfrm>
          <a:off x="16230600" y="8648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162560</xdr:rowOff>
    </xdr:from>
    <xdr:to>
      <xdr:col>85</xdr:col>
      <xdr:colOff>127000</xdr:colOff>
      <xdr:row>53</xdr:row>
      <xdr:rowOff>25857</xdr:rowOff>
    </xdr:to>
    <xdr:cxnSp macro="">
      <xdr:nvCxnSpPr>
        <xdr:cNvPr id="578" name="直線コネクタ 577"/>
        <xdr:cNvCxnSpPr/>
      </xdr:nvCxnSpPr>
      <xdr:spPr>
        <a:xfrm>
          <a:off x="15481300" y="8906510"/>
          <a:ext cx="838200" cy="20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48353</xdr:rowOff>
    </xdr:from>
    <xdr:ext cx="534377" cy="259045"/>
    <xdr:sp macro="" textlink="">
      <xdr:nvSpPr>
        <xdr:cNvPr id="579" name="教育費平均値テキスト"/>
        <xdr:cNvSpPr txBox="1"/>
      </xdr:nvSpPr>
      <xdr:spPr>
        <a:xfrm>
          <a:off x="16370300" y="9135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69926</xdr:rowOff>
    </xdr:from>
    <xdr:to>
      <xdr:col>85</xdr:col>
      <xdr:colOff>177800</xdr:colOff>
      <xdr:row>54</xdr:row>
      <xdr:rowOff>76</xdr:rowOff>
    </xdr:to>
    <xdr:sp macro="" textlink="">
      <xdr:nvSpPr>
        <xdr:cNvPr id="580" name="フローチャート: 判断 579"/>
        <xdr:cNvSpPr/>
      </xdr:nvSpPr>
      <xdr:spPr>
        <a:xfrm>
          <a:off x="16268700" y="915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86664</xdr:rowOff>
    </xdr:from>
    <xdr:to>
      <xdr:col>81</xdr:col>
      <xdr:colOff>50800</xdr:colOff>
      <xdr:row>51</xdr:row>
      <xdr:rowOff>162560</xdr:rowOff>
    </xdr:to>
    <xdr:cxnSp macro="">
      <xdr:nvCxnSpPr>
        <xdr:cNvPr id="581" name="直線コネクタ 580"/>
        <xdr:cNvCxnSpPr/>
      </xdr:nvCxnSpPr>
      <xdr:spPr>
        <a:xfrm>
          <a:off x="14592300" y="8830614"/>
          <a:ext cx="889000" cy="7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143993</xdr:rowOff>
    </xdr:from>
    <xdr:to>
      <xdr:col>81</xdr:col>
      <xdr:colOff>101600</xdr:colOff>
      <xdr:row>54</xdr:row>
      <xdr:rowOff>74143</xdr:rowOff>
    </xdr:to>
    <xdr:sp macro="" textlink="">
      <xdr:nvSpPr>
        <xdr:cNvPr id="582" name="フローチャート: 判断 581"/>
        <xdr:cNvSpPr/>
      </xdr:nvSpPr>
      <xdr:spPr>
        <a:xfrm>
          <a:off x="15430500" y="92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65270</xdr:rowOff>
    </xdr:from>
    <xdr:ext cx="534377" cy="259045"/>
    <xdr:sp macro="" textlink="">
      <xdr:nvSpPr>
        <xdr:cNvPr id="583" name="テキスト ボックス 582"/>
        <xdr:cNvSpPr txBox="1"/>
      </xdr:nvSpPr>
      <xdr:spPr>
        <a:xfrm>
          <a:off x="15214111" y="932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86664</xdr:rowOff>
    </xdr:from>
    <xdr:to>
      <xdr:col>76</xdr:col>
      <xdr:colOff>114300</xdr:colOff>
      <xdr:row>52</xdr:row>
      <xdr:rowOff>102438</xdr:rowOff>
    </xdr:to>
    <xdr:cxnSp macro="">
      <xdr:nvCxnSpPr>
        <xdr:cNvPr id="584" name="直線コネクタ 583"/>
        <xdr:cNvCxnSpPr/>
      </xdr:nvCxnSpPr>
      <xdr:spPr>
        <a:xfrm flipV="1">
          <a:off x="13703300" y="8830614"/>
          <a:ext cx="889000" cy="18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58268</xdr:rowOff>
    </xdr:from>
    <xdr:to>
      <xdr:col>76</xdr:col>
      <xdr:colOff>165100</xdr:colOff>
      <xdr:row>55</xdr:row>
      <xdr:rowOff>159868</xdr:rowOff>
    </xdr:to>
    <xdr:sp macro="" textlink="">
      <xdr:nvSpPr>
        <xdr:cNvPr id="585" name="フローチャート: 判断 584"/>
        <xdr:cNvSpPr/>
      </xdr:nvSpPr>
      <xdr:spPr>
        <a:xfrm>
          <a:off x="14541500" y="948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150995</xdr:rowOff>
    </xdr:from>
    <xdr:ext cx="534377" cy="259045"/>
    <xdr:sp macro="" textlink="">
      <xdr:nvSpPr>
        <xdr:cNvPr id="586" name="テキスト ボックス 585"/>
        <xdr:cNvSpPr txBox="1"/>
      </xdr:nvSpPr>
      <xdr:spPr>
        <a:xfrm>
          <a:off x="14325111" y="95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102438</xdr:rowOff>
    </xdr:from>
    <xdr:to>
      <xdr:col>71</xdr:col>
      <xdr:colOff>177800</xdr:colOff>
      <xdr:row>58</xdr:row>
      <xdr:rowOff>144958</xdr:rowOff>
    </xdr:to>
    <xdr:cxnSp macro="">
      <xdr:nvCxnSpPr>
        <xdr:cNvPr id="587" name="直線コネクタ 586"/>
        <xdr:cNvCxnSpPr/>
      </xdr:nvCxnSpPr>
      <xdr:spPr>
        <a:xfrm flipV="1">
          <a:off x="12814300" y="9017838"/>
          <a:ext cx="889000" cy="107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78613</xdr:rowOff>
    </xdr:from>
    <xdr:to>
      <xdr:col>72</xdr:col>
      <xdr:colOff>38100</xdr:colOff>
      <xdr:row>53</xdr:row>
      <xdr:rowOff>8763</xdr:rowOff>
    </xdr:to>
    <xdr:sp macro="" textlink="">
      <xdr:nvSpPr>
        <xdr:cNvPr id="588" name="フローチャート: 判断 587"/>
        <xdr:cNvSpPr/>
      </xdr:nvSpPr>
      <xdr:spPr>
        <a:xfrm>
          <a:off x="13652500" y="89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171340</xdr:rowOff>
    </xdr:from>
    <xdr:ext cx="534377" cy="259045"/>
    <xdr:sp macro="" textlink="">
      <xdr:nvSpPr>
        <xdr:cNvPr id="589" name="テキスト ボックス 588"/>
        <xdr:cNvSpPr txBox="1"/>
      </xdr:nvSpPr>
      <xdr:spPr>
        <a:xfrm>
          <a:off x="13436111" y="908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123190</xdr:rowOff>
    </xdr:from>
    <xdr:to>
      <xdr:col>67</xdr:col>
      <xdr:colOff>101600</xdr:colOff>
      <xdr:row>56</xdr:row>
      <xdr:rowOff>53340</xdr:rowOff>
    </xdr:to>
    <xdr:sp macro="" textlink="">
      <xdr:nvSpPr>
        <xdr:cNvPr id="590" name="フローチャート: 判断 589"/>
        <xdr:cNvSpPr/>
      </xdr:nvSpPr>
      <xdr:spPr>
        <a:xfrm>
          <a:off x="12763500" y="955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69867</xdr:rowOff>
    </xdr:from>
    <xdr:ext cx="534377" cy="259045"/>
    <xdr:sp macro="" textlink="">
      <xdr:nvSpPr>
        <xdr:cNvPr id="591" name="テキスト ボックス 590"/>
        <xdr:cNvSpPr txBox="1"/>
      </xdr:nvSpPr>
      <xdr:spPr>
        <a:xfrm>
          <a:off x="12547111" y="93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146507</xdr:rowOff>
    </xdr:from>
    <xdr:to>
      <xdr:col>85</xdr:col>
      <xdr:colOff>177800</xdr:colOff>
      <xdr:row>53</xdr:row>
      <xdr:rowOff>76657</xdr:rowOff>
    </xdr:to>
    <xdr:sp macro="" textlink="">
      <xdr:nvSpPr>
        <xdr:cNvPr id="597" name="楕円 596"/>
        <xdr:cNvSpPr/>
      </xdr:nvSpPr>
      <xdr:spPr>
        <a:xfrm>
          <a:off x="16268700" y="90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169384</xdr:rowOff>
    </xdr:from>
    <xdr:ext cx="534377" cy="259045"/>
    <xdr:sp macro="" textlink="">
      <xdr:nvSpPr>
        <xdr:cNvPr id="598" name="教育費該当値テキスト"/>
        <xdr:cNvSpPr txBox="1"/>
      </xdr:nvSpPr>
      <xdr:spPr>
        <a:xfrm>
          <a:off x="16370300" y="89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111760</xdr:rowOff>
    </xdr:from>
    <xdr:to>
      <xdr:col>81</xdr:col>
      <xdr:colOff>101600</xdr:colOff>
      <xdr:row>52</xdr:row>
      <xdr:rowOff>41910</xdr:rowOff>
    </xdr:to>
    <xdr:sp macro="" textlink="">
      <xdr:nvSpPr>
        <xdr:cNvPr id="599" name="楕円 598"/>
        <xdr:cNvSpPr/>
      </xdr:nvSpPr>
      <xdr:spPr>
        <a:xfrm>
          <a:off x="15430500" y="885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58437</xdr:rowOff>
    </xdr:from>
    <xdr:ext cx="534377" cy="259045"/>
    <xdr:sp macro="" textlink="">
      <xdr:nvSpPr>
        <xdr:cNvPr id="600" name="テキスト ボックス 599"/>
        <xdr:cNvSpPr txBox="1"/>
      </xdr:nvSpPr>
      <xdr:spPr>
        <a:xfrm>
          <a:off x="15214111" y="863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35864</xdr:rowOff>
    </xdr:from>
    <xdr:to>
      <xdr:col>76</xdr:col>
      <xdr:colOff>165100</xdr:colOff>
      <xdr:row>51</xdr:row>
      <xdr:rowOff>137464</xdr:rowOff>
    </xdr:to>
    <xdr:sp macro="" textlink="">
      <xdr:nvSpPr>
        <xdr:cNvPr id="601" name="楕円 600"/>
        <xdr:cNvSpPr/>
      </xdr:nvSpPr>
      <xdr:spPr>
        <a:xfrm>
          <a:off x="14541500" y="87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153991</xdr:rowOff>
    </xdr:from>
    <xdr:ext cx="534377" cy="259045"/>
    <xdr:sp macro="" textlink="">
      <xdr:nvSpPr>
        <xdr:cNvPr id="602" name="テキスト ボックス 601"/>
        <xdr:cNvSpPr txBox="1"/>
      </xdr:nvSpPr>
      <xdr:spPr>
        <a:xfrm>
          <a:off x="14325111" y="855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51638</xdr:rowOff>
    </xdr:from>
    <xdr:to>
      <xdr:col>72</xdr:col>
      <xdr:colOff>38100</xdr:colOff>
      <xdr:row>52</xdr:row>
      <xdr:rowOff>153238</xdr:rowOff>
    </xdr:to>
    <xdr:sp macro="" textlink="">
      <xdr:nvSpPr>
        <xdr:cNvPr id="603" name="楕円 602"/>
        <xdr:cNvSpPr/>
      </xdr:nvSpPr>
      <xdr:spPr>
        <a:xfrm>
          <a:off x="13652500" y="896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169765</xdr:rowOff>
    </xdr:from>
    <xdr:ext cx="534377" cy="259045"/>
    <xdr:sp macro="" textlink="">
      <xdr:nvSpPr>
        <xdr:cNvPr id="604" name="テキスト ボックス 603"/>
        <xdr:cNvSpPr txBox="1"/>
      </xdr:nvSpPr>
      <xdr:spPr>
        <a:xfrm>
          <a:off x="13436111" y="874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94158</xdr:rowOff>
    </xdr:from>
    <xdr:to>
      <xdr:col>67</xdr:col>
      <xdr:colOff>101600</xdr:colOff>
      <xdr:row>59</xdr:row>
      <xdr:rowOff>24308</xdr:rowOff>
    </xdr:to>
    <xdr:sp macro="" textlink="">
      <xdr:nvSpPr>
        <xdr:cNvPr id="605" name="楕円 604"/>
        <xdr:cNvSpPr/>
      </xdr:nvSpPr>
      <xdr:spPr>
        <a:xfrm>
          <a:off x="12763500" y="1003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15435</xdr:rowOff>
    </xdr:from>
    <xdr:ext cx="534377" cy="259045"/>
    <xdr:sp macro="" textlink="">
      <xdr:nvSpPr>
        <xdr:cNvPr id="606" name="テキスト ボックス 605"/>
        <xdr:cNvSpPr txBox="1"/>
      </xdr:nvSpPr>
      <xdr:spPr>
        <a:xfrm>
          <a:off x="12547111" y="1013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2" name="テキスト ボックス 62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4" name="テキスト ボックス 62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17170</xdr:rowOff>
    </xdr:from>
    <xdr:to>
      <xdr:col>85</xdr:col>
      <xdr:colOff>126364</xdr:colOff>
      <xdr:row>78</xdr:row>
      <xdr:rowOff>139700</xdr:rowOff>
    </xdr:to>
    <xdr:cxnSp macro="">
      <xdr:nvCxnSpPr>
        <xdr:cNvPr id="628" name="直線コネクタ 627"/>
        <xdr:cNvCxnSpPr/>
      </xdr:nvCxnSpPr>
      <xdr:spPr>
        <a:xfrm flipV="1">
          <a:off x="16317595" y="12018670"/>
          <a:ext cx="1269" cy="149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135297</xdr:rowOff>
    </xdr:from>
    <xdr:ext cx="469744" cy="259045"/>
    <xdr:sp macro="" textlink="">
      <xdr:nvSpPr>
        <xdr:cNvPr id="631" name="災害復旧費最大値テキスト"/>
        <xdr:cNvSpPr txBox="1"/>
      </xdr:nvSpPr>
      <xdr:spPr>
        <a:xfrm>
          <a:off x="16370300" y="1179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17170</xdr:rowOff>
    </xdr:from>
    <xdr:to>
      <xdr:col>86</xdr:col>
      <xdr:colOff>25400</xdr:colOff>
      <xdr:row>70</xdr:row>
      <xdr:rowOff>17170</xdr:rowOff>
    </xdr:to>
    <xdr:cxnSp macro="">
      <xdr:nvCxnSpPr>
        <xdr:cNvPr id="632" name="直線コネクタ 631"/>
        <xdr:cNvCxnSpPr/>
      </xdr:nvCxnSpPr>
      <xdr:spPr>
        <a:xfrm>
          <a:off x="16230600" y="1201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150182</xdr:rowOff>
    </xdr:from>
    <xdr:ext cx="378565" cy="259045"/>
    <xdr:sp macro="" textlink="">
      <xdr:nvSpPr>
        <xdr:cNvPr id="634" name="災害復旧費平均値テキスト"/>
        <xdr:cNvSpPr txBox="1"/>
      </xdr:nvSpPr>
      <xdr:spPr>
        <a:xfrm>
          <a:off x="16370300" y="130089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127305</xdr:rowOff>
    </xdr:from>
    <xdr:to>
      <xdr:col>85</xdr:col>
      <xdr:colOff>177800</xdr:colOff>
      <xdr:row>77</xdr:row>
      <xdr:rowOff>57455</xdr:rowOff>
    </xdr:to>
    <xdr:sp macro="" textlink="">
      <xdr:nvSpPr>
        <xdr:cNvPr id="635" name="フローチャート: 判断 634"/>
        <xdr:cNvSpPr/>
      </xdr:nvSpPr>
      <xdr:spPr>
        <a:xfrm>
          <a:off x="16268700" y="131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98958</xdr:rowOff>
    </xdr:from>
    <xdr:to>
      <xdr:col>81</xdr:col>
      <xdr:colOff>101600</xdr:colOff>
      <xdr:row>75</xdr:row>
      <xdr:rowOff>29108</xdr:rowOff>
    </xdr:to>
    <xdr:sp macro="" textlink="">
      <xdr:nvSpPr>
        <xdr:cNvPr id="637" name="フローチャート: 判断 636"/>
        <xdr:cNvSpPr/>
      </xdr:nvSpPr>
      <xdr:spPr>
        <a:xfrm>
          <a:off x="15430500" y="1278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45635</xdr:rowOff>
    </xdr:from>
    <xdr:ext cx="469744" cy="259045"/>
    <xdr:sp macro="" textlink="">
      <xdr:nvSpPr>
        <xdr:cNvPr id="638" name="テキスト ボックス 637"/>
        <xdr:cNvSpPr txBox="1"/>
      </xdr:nvSpPr>
      <xdr:spPr>
        <a:xfrm>
          <a:off x="15246428" y="1256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53696</xdr:rowOff>
    </xdr:from>
    <xdr:to>
      <xdr:col>76</xdr:col>
      <xdr:colOff>165100</xdr:colOff>
      <xdr:row>77</xdr:row>
      <xdr:rowOff>155296</xdr:rowOff>
    </xdr:to>
    <xdr:sp macro="" textlink="">
      <xdr:nvSpPr>
        <xdr:cNvPr id="640" name="フローチャート: 判断 639"/>
        <xdr:cNvSpPr/>
      </xdr:nvSpPr>
      <xdr:spPr>
        <a:xfrm>
          <a:off x="14541500" y="132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373</xdr:rowOff>
    </xdr:from>
    <xdr:ext cx="378565" cy="259045"/>
    <xdr:sp macro="" textlink="">
      <xdr:nvSpPr>
        <xdr:cNvPr id="641" name="テキスト ボックス 640"/>
        <xdr:cNvSpPr txBox="1"/>
      </xdr:nvSpPr>
      <xdr:spPr>
        <a:xfrm>
          <a:off x="14403017" y="13030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125476</xdr:rowOff>
    </xdr:from>
    <xdr:to>
      <xdr:col>72</xdr:col>
      <xdr:colOff>38100</xdr:colOff>
      <xdr:row>78</xdr:row>
      <xdr:rowOff>55626</xdr:rowOff>
    </xdr:to>
    <xdr:sp macro="" textlink="">
      <xdr:nvSpPr>
        <xdr:cNvPr id="643" name="フローチャート: 判断 642"/>
        <xdr:cNvSpPr/>
      </xdr:nvSpPr>
      <xdr:spPr>
        <a:xfrm>
          <a:off x="13652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72153</xdr:rowOff>
    </xdr:from>
    <xdr:ext cx="378565" cy="259045"/>
    <xdr:sp macro="" textlink="">
      <xdr:nvSpPr>
        <xdr:cNvPr id="644" name="テキスト ボックス 643"/>
        <xdr:cNvSpPr txBox="1"/>
      </xdr:nvSpPr>
      <xdr:spPr>
        <a:xfrm>
          <a:off x="13514017" y="13102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92101</xdr:rowOff>
    </xdr:from>
    <xdr:to>
      <xdr:col>67</xdr:col>
      <xdr:colOff>101600</xdr:colOff>
      <xdr:row>74</xdr:row>
      <xdr:rowOff>22251</xdr:rowOff>
    </xdr:to>
    <xdr:sp macro="" textlink="">
      <xdr:nvSpPr>
        <xdr:cNvPr id="645" name="フローチャート: 判断 644"/>
        <xdr:cNvSpPr/>
      </xdr:nvSpPr>
      <xdr:spPr>
        <a:xfrm>
          <a:off x="12763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38778</xdr:rowOff>
    </xdr:from>
    <xdr:ext cx="469744" cy="259045"/>
    <xdr:sp macro="" textlink="">
      <xdr:nvSpPr>
        <xdr:cNvPr id="646" name="テキスト ボックス 645"/>
        <xdr:cNvSpPr txBox="1"/>
      </xdr:nvSpPr>
      <xdr:spPr>
        <a:xfrm>
          <a:off x="12579428"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38822</xdr:rowOff>
    </xdr:from>
    <xdr:to>
      <xdr:col>85</xdr:col>
      <xdr:colOff>126364</xdr:colOff>
      <xdr:row>98</xdr:row>
      <xdr:rowOff>101752</xdr:rowOff>
    </xdr:to>
    <xdr:cxnSp macro="">
      <xdr:nvCxnSpPr>
        <xdr:cNvPr id="688" name="直線コネクタ 687"/>
        <xdr:cNvCxnSpPr/>
      </xdr:nvCxnSpPr>
      <xdr:spPr>
        <a:xfrm flipV="1">
          <a:off x="16317595" y="15640772"/>
          <a:ext cx="1269" cy="126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105579</xdr:rowOff>
    </xdr:from>
    <xdr:ext cx="534377" cy="259045"/>
    <xdr:sp macro="" textlink="">
      <xdr:nvSpPr>
        <xdr:cNvPr id="689" name="公債費最小値テキスト"/>
        <xdr:cNvSpPr txBox="1"/>
      </xdr:nvSpPr>
      <xdr:spPr>
        <a:xfrm>
          <a:off x="16370300" y="1690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101752</xdr:rowOff>
    </xdr:from>
    <xdr:to>
      <xdr:col>86</xdr:col>
      <xdr:colOff>25400</xdr:colOff>
      <xdr:row>98</xdr:row>
      <xdr:rowOff>101752</xdr:rowOff>
    </xdr:to>
    <xdr:cxnSp macro="">
      <xdr:nvCxnSpPr>
        <xdr:cNvPr id="690" name="直線コネクタ 689"/>
        <xdr:cNvCxnSpPr/>
      </xdr:nvCxnSpPr>
      <xdr:spPr>
        <a:xfrm>
          <a:off x="16230600" y="1690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156949</xdr:rowOff>
    </xdr:from>
    <xdr:ext cx="534377" cy="259045"/>
    <xdr:sp macro="" textlink="">
      <xdr:nvSpPr>
        <xdr:cNvPr id="691" name="公債費最大値テキスト"/>
        <xdr:cNvSpPr txBox="1"/>
      </xdr:nvSpPr>
      <xdr:spPr>
        <a:xfrm>
          <a:off x="16370300" y="154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38822</xdr:rowOff>
    </xdr:from>
    <xdr:to>
      <xdr:col>86</xdr:col>
      <xdr:colOff>25400</xdr:colOff>
      <xdr:row>91</xdr:row>
      <xdr:rowOff>38822</xdr:rowOff>
    </xdr:to>
    <xdr:cxnSp macro="">
      <xdr:nvCxnSpPr>
        <xdr:cNvPr id="692" name="直線コネクタ 691"/>
        <xdr:cNvCxnSpPr/>
      </xdr:nvCxnSpPr>
      <xdr:spPr>
        <a:xfrm>
          <a:off x="16230600" y="1564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85065</xdr:rowOff>
    </xdr:from>
    <xdr:to>
      <xdr:col>85</xdr:col>
      <xdr:colOff>127000</xdr:colOff>
      <xdr:row>98</xdr:row>
      <xdr:rowOff>101752</xdr:rowOff>
    </xdr:to>
    <xdr:cxnSp macro="">
      <xdr:nvCxnSpPr>
        <xdr:cNvPr id="693" name="直線コネクタ 692"/>
        <xdr:cNvCxnSpPr/>
      </xdr:nvCxnSpPr>
      <xdr:spPr>
        <a:xfrm>
          <a:off x="15481300" y="16887165"/>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72849</xdr:rowOff>
    </xdr:from>
    <xdr:ext cx="534377" cy="259045"/>
    <xdr:sp macro="" textlink="">
      <xdr:nvSpPr>
        <xdr:cNvPr id="694" name="公債費平均値テキスト"/>
        <xdr:cNvSpPr txBox="1"/>
      </xdr:nvSpPr>
      <xdr:spPr>
        <a:xfrm>
          <a:off x="16370300" y="1601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49972</xdr:rowOff>
    </xdr:from>
    <xdr:to>
      <xdr:col>85</xdr:col>
      <xdr:colOff>177800</xdr:colOff>
      <xdr:row>94</xdr:row>
      <xdr:rowOff>151572</xdr:rowOff>
    </xdr:to>
    <xdr:sp macro="" textlink="">
      <xdr:nvSpPr>
        <xdr:cNvPr id="695" name="フローチャート: 判断 694"/>
        <xdr:cNvSpPr/>
      </xdr:nvSpPr>
      <xdr:spPr>
        <a:xfrm>
          <a:off x="16268700" y="161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85065</xdr:rowOff>
    </xdr:from>
    <xdr:to>
      <xdr:col>81</xdr:col>
      <xdr:colOff>50800</xdr:colOff>
      <xdr:row>98</xdr:row>
      <xdr:rowOff>87874</xdr:rowOff>
    </xdr:to>
    <xdr:cxnSp macro="">
      <xdr:nvCxnSpPr>
        <xdr:cNvPr id="696" name="直線コネクタ 695"/>
        <xdr:cNvCxnSpPr/>
      </xdr:nvCxnSpPr>
      <xdr:spPr>
        <a:xfrm flipV="1">
          <a:off x="14592300" y="16887165"/>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23912</xdr:rowOff>
    </xdr:from>
    <xdr:to>
      <xdr:col>81</xdr:col>
      <xdr:colOff>101600</xdr:colOff>
      <xdr:row>94</xdr:row>
      <xdr:rowOff>125512</xdr:rowOff>
    </xdr:to>
    <xdr:sp macro="" textlink="">
      <xdr:nvSpPr>
        <xdr:cNvPr id="697" name="フローチャート: 判断 696"/>
        <xdr:cNvSpPr/>
      </xdr:nvSpPr>
      <xdr:spPr>
        <a:xfrm>
          <a:off x="15430500" y="1614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142039</xdr:rowOff>
    </xdr:from>
    <xdr:ext cx="534377" cy="259045"/>
    <xdr:sp macro="" textlink="">
      <xdr:nvSpPr>
        <xdr:cNvPr id="698" name="テキスト ボックス 697"/>
        <xdr:cNvSpPr txBox="1"/>
      </xdr:nvSpPr>
      <xdr:spPr>
        <a:xfrm>
          <a:off x="15214111" y="1591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74124</xdr:rowOff>
    </xdr:from>
    <xdr:to>
      <xdr:col>76</xdr:col>
      <xdr:colOff>114300</xdr:colOff>
      <xdr:row>98</xdr:row>
      <xdr:rowOff>87874</xdr:rowOff>
    </xdr:to>
    <xdr:cxnSp macro="">
      <xdr:nvCxnSpPr>
        <xdr:cNvPr id="699" name="直線コネクタ 698"/>
        <xdr:cNvCxnSpPr/>
      </xdr:nvCxnSpPr>
      <xdr:spPr>
        <a:xfrm>
          <a:off x="13703300" y="16876224"/>
          <a:ext cx="889000" cy="1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62905</xdr:rowOff>
    </xdr:from>
    <xdr:to>
      <xdr:col>76</xdr:col>
      <xdr:colOff>165100</xdr:colOff>
      <xdr:row>94</xdr:row>
      <xdr:rowOff>164505</xdr:rowOff>
    </xdr:to>
    <xdr:sp macro="" textlink="">
      <xdr:nvSpPr>
        <xdr:cNvPr id="700" name="フローチャート: 判断 699"/>
        <xdr:cNvSpPr/>
      </xdr:nvSpPr>
      <xdr:spPr>
        <a:xfrm>
          <a:off x="145415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9582</xdr:rowOff>
    </xdr:from>
    <xdr:ext cx="534377" cy="259045"/>
    <xdr:sp macro="" textlink="">
      <xdr:nvSpPr>
        <xdr:cNvPr id="701" name="テキスト ボックス 700"/>
        <xdr:cNvSpPr txBox="1"/>
      </xdr:nvSpPr>
      <xdr:spPr>
        <a:xfrm>
          <a:off x="14325111" y="159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142999</xdr:rowOff>
    </xdr:from>
    <xdr:to>
      <xdr:col>71</xdr:col>
      <xdr:colOff>177800</xdr:colOff>
      <xdr:row>98</xdr:row>
      <xdr:rowOff>74124</xdr:rowOff>
    </xdr:to>
    <xdr:cxnSp macro="">
      <xdr:nvCxnSpPr>
        <xdr:cNvPr id="702" name="直線コネクタ 701"/>
        <xdr:cNvCxnSpPr/>
      </xdr:nvCxnSpPr>
      <xdr:spPr>
        <a:xfrm>
          <a:off x="12814300" y="16773649"/>
          <a:ext cx="889000" cy="10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33252</xdr:rowOff>
    </xdr:from>
    <xdr:to>
      <xdr:col>72</xdr:col>
      <xdr:colOff>38100</xdr:colOff>
      <xdr:row>95</xdr:row>
      <xdr:rowOff>134852</xdr:rowOff>
    </xdr:to>
    <xdr:sp macro="" textlink="">
      <xdr:nvSpPr>
        <xdr:cNvPr id="703" name="フローチャート: 判断 702"/>
        <xdr:cNvSpPr/>
      </xdr:nvSpPr>
      <xdr:spPr>
        <a:xfrm>
          <a:off x="13652500" y="1632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151379</xdr:rowOff>
    </xdr:from>
    <xdr:ext cx="534377" cy="259045"/>
    <xdr:sp macro="" textlink="">
      <xdr:nvSpPr>
        <xdr:cNvPr id="704" name="テキスト ボックス 703"/>
        <xdr:cNvSpPr txBox="1"/>
      </xdr:nvSpPr>
      <xdr:spPr>
        <a:xfrm>
          <a:off x="13436111" y="1609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6310</xdr:rowOff>
    </xdr:from>
    <xdr:to>
      <xdr:col>67</xdr:col>
      <xdr:colOff>101600</xdr:colOff>
      <xdr:row>95</xdr:row>
      <xdr:rowOff>107910</xdr:rowOff>
    </xdr:to>
    <xdr:sp macro="" textlink="">
      <xdr:nvSpPr>
        <xdr:cNvPr id="705" name="フローチャート: 判断 704"/>
        <xdr:cNvSpPr/>
      </xdr:nvSpPr>
      <xdr:spPr>
        <a:xfrm>
          <a:off x="12763500" y="162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124437</xdr:rowOff>
    </xdr:from>
    <xdr:ext cx="534377" cy="259045"/>
    <xdr:sp macro="" textlink="">
      <xdr:nvSpPr>
        <xdr:cNvPr id="706" name="テキスト ボックス 705"/>
        <xdr:cNvSpPr txBox="1"/>
      </xdr:nvSpPr>
      <xdr:spPr>
        <a:xfrm>
          <a:off x="12547111" y="160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50952</xdr:rowOff>
    </xdr:from>
    <xdr:to>
      <xdr:col>85</xdr:col>
      <xdr:colOff>177800</xdr:colOff>
      <xdr:row>98</xdr:row>
      <xdr:rowOff>152552</xdr:rowOff>
    </xdr:to>
    <xdr:sp macro="" textlink="">
      <xdr:nvSpPr>
        <xdr:cNvPr id="712" name="楕円 711"/>
        <xdr:cNvSpPr/>
      </xdr:nvSpPr>
      <xdr:spPr>
        <a:xfrm>
          <a:off x="16268700" y="168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137329</xdr:rowOff>
    </xdr:from>
    <xdr:ext cx="534377" cy="259045"/>
    <xdr:sp macro="" textlink="">
      <xdr:nvSpPr>
        <xdr:cNvPr id="713" name="公債費該当値テキスト"/>
        <xdr:cNvSpPr txBox="1"/>
      </xdr:nvSpPr>
      <xdr:spPr>
        <a:xfrm>
          <a:off x="16370300" y="1676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34265</xdr:rowOff>
    </xdr:from>
    <xdr:to>
      <xdr:col>81</xdr:col>
      <xdr:colOff>101600</xdr:colOff>
      <xdr:row>98</xdr:row>
      <xdr:rowOff>135865</xdr:rowOff>
    </xdr:to>
    <xdr:sp macro="" textlink="">
      <xdr:nvSpPr>
        <xdr:cNvPr id="714" name="楕円 713"/>
        <xdr:cNvSpPr/>
      </xdr:nvSpPr>
      <xdr:spPr>
        <a:xfrm>
          <a:off x="15430500" y="1683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126992</xdr:rowOff>
    </xdr:from>
    <xdr:ext cx="534377" cy="259045"/>
    <xdr:sp macro="" textlink="">
      <xdr:nvSpPr>
        <xdr:cNvPr id="715" name="テキスト ボックス 714"/>
        <xdr:cNvSpPr txBox="1"/>
      </xdr:nvSpPr>
      <xdr:spPr>
        <a:xfrm>
          <a:off x="15214111" y="169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37074</xdr:rowOff>
    </xdr:from>
    <xdr:to>
      <xdr:col>76</xdr:col>
      <xdr:colOff>165100</xdr:colOff>
      <xdr:row>98</xdr:row>
      <xdr:rowOff>138674</xdr:rowOff>
    </xdr:to>
    <xdr:sp macro="" textlink="">
      <xdr:nvSpPr>
        <xdr:cNvPr id="716" name="楕円 715"/>
        <xdr:cNvSpPr/>
      </xdr:nvSpPr>
      <xdr:spPr>
        <a:xfrm>
          <a:off x="14541500" y="1683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129801</xdr:rowOff>
    </xdr:from>
    <xdr:ext cx="534377" cy="259045"/>
    <xdr:sp macro="" textlink="">
      <xdr:nvSpPr>
        <xdr:cNvPr id="717" name="テキスト ボックス 716"/>
        <xdr:cNvSpPr txBox="1"/>
      </xdr:nvSpPr>
      <xdr:spPr>
        <a:xfrm>
          <a:off x="14325111" y="1693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23324</xdr:rowOff>
    </xdr:from>
    <xdr:to>
      <xdr:col>72</xdr:col>
      <xdr:colOff>38100</xdr:colOff>
      <xdr:row>98</xdr:row>
      <xdr:rowOff>124924</xdr:rowOff>
    </xdr:to>
    <xdr:sp macro="" textlink="">
      <xdr:nvSpPr>
        <xdr:cNvPr id="718" name="楕円 717"/>
        <xdr:cNvSpPr/>
      </xdr:nvSpPr>
      <xdr:spPr>
        <a:xfrm>
          <a:off x="13652500" y="168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116051</xdr:rowOff>
    </xdr:from>
    <xdr:ext cx="534377" cy="259045"/>
    <xdr:sp macro="" textlink="">
      <xdr:nvSpPr>
        <xdr:cNvPr id="719" name="テキスト ボックス 718"/>
        <xdr:cNvSpPr txBox="1"/>
      </xdr:nvSpPr>
      <xdr:spPr>
        <a:xfrm>
          <a:off x="13436111" y="169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92199</xdr:rowOff>
    </xdr:from>
    <xdr:to>
      <xdr:col>67</xdr:col>
      <xdr:colOff>101600</xdr:colOff>
      <xdr:row>98</xdr:row>
      <xdr:rowOff>22349</xdr:rowOff>
    </xdr:to>
    <xdr:sp macro="" textlink="">
      <xdr:nvSpPr>
        <xdr:cNvPr id="720" name="楕円 719"/>
        <xdr:cNvSpPr/>
      </xdr:nvSpPr>
      <xdr:spPr>
        <a:xfrm>
          <a:off x="12763500" y="1672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13476</xdr:rowOff>
    </xdr:from>
    <xdr:ext cx="534377" cy="259045"/>
    <xdr:sp macro="" textlink="">
      <xdr:nvSpPr>
        <xdr:cNvPr id="721" name="テキスト ボックス 720"/>
        <xdr:cNvSpPr txBox="1"/>
      </xdr:nvSpPr>
      <xdr:spPr>
        <a:xfrm>
          <a:off x="12547111" y="1681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113574</xdr:rowOff>
    </xdr:from>
    <xdr:to>
      <xdr:col>116</xdr:col>
      <xdr:colOff>62864</xdr:colOff>
      <xdr:row>39</xdr:row>
      <xdr:rowOff>98878</xdr:rowOff>
    </xdr:to>
    <xdr:cxnSp macro="">
      <xdr:nvCxnSpPr>
        <xdr:cNvPr id="747" name="直線コネクタ 746"/>
        <xdr:cNvCxnSpPr/>
      </xdr:nvCxnSpPr>
      <xdr:spPr>
        <a:xfrm flipV="1">
          <a:off x="22159595" y="6285774"/>
          <a:ext cx="1269" cy="499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60251</xdr:rowOff>
    </xdr:from>
    <xdr:ext cx="378565" cy="259045"/>
    <xdr:sp macro="" textlink="">
      <xdr:nvSpPr>
        <xdr:cNvPr id="750" name="諸支出金最大値テキスト"/>
        <xdr:cNvSpPr txBox="1"/>
      </xdr:nvSpPr>
      <xdr:spPr>
        <a:xfrm>
          <a:off x="22212300" y="60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113574</xdr:rowOff>
    </xdr:from>
    <xdr:to>
      <xdr:col>116</xdr:col>
      <xdr:colOff>152400</xdr:colOff>
      <xdr:row>36</xdr:row>
      <xdr:rowOff>113574</xdr:rowOff>
    </xdr:to>
    <xdr:cxnSp macro="">
      <xdr:nvCxnSpPr>
        <xdr:cNvPr id="751" name="直線コネクタ 750"/>
        <xdr:cNvCxnSpPr/>
      </xdr:nvCxnSpPr>
      <xdr:spPr>
        <a:xfrm>
          <a:off x="22072600" y="628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3" name="諸支出金平均値テキスト"/>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4" name="フローチャート: 判断 753"/>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113937</xdr:rowOff>
    </xdr:from>
    <xdr:to>
      <xdr:col>112</xdr:col>
      <xdr:colOff>38100</xdr:colOff>
      <xdr:row>39</xdr:row>
      <xdr:rowOff>44087</xdr:rowOff>
    </xdr:to>
    <xdr:sp macro="" textlink="">
      <xdr:nvSpPr>
        <xdr:cNvPr id="756" name="フローチャート: 判断 755"/>
        <xdr:cNvSpPr/>
      </xdr:nvSpPr>
      <xdr:spPr>
        <a:xfrm>
          <a:off x="212725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60614</xdr:rowOff>
    </xdr:from>
    <xdr:ext cx="313932" cy="259045"/>
    <xdr:sp macro="" textlink="">
      <xdr:nvSpPr>
        <xdr:cNvPr id="757" name="テキスト ボックス 756"/>
        <xdr:cNvSpPr txBox="1"/>
      </xdr:nvSpPr>
      <xdr:spPr>
        <a:xfrm>
          <a:off x="21166333" y="6404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145506</xdr:rowOff>
    </xdr:from>
    <xdr:to>
      <xdr:col>107</xdr:col>
      <xdr:colOff>101600</xdr:colOff>
      <xdr:row>31</xdr:row>
      <xdr:rowOff>75656</xdr:rowOff>
    </xdr:to>
    <xdr:sp macro="" textlink="">
      <xdr:nvSpPr>
        <xdr:cNvPr id="759" name="フローチャート: 判断 758"/>
        <xdr:cNvSpPr/>
      </xdr:nvSpPr>
      <xdr:spPr>
        <a:xfrm>
          <a:off x="20383500" y="52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92183</xdr:rowOff>
    </xdr:from>
    <xdr:ext cx="469744" cy="259045"/>
    <xdr:sp macro="" textlink="">
      <xdr:nvSpPr>
        <xdr:cNvPr id="760" name="テキスト ボックス 759"/>
        <xdr:cNvSpPr txBox="1"/>
      </xdr:nvSpPr>
      <xdr:spPr>
        <a:xfrm>
          <a:off x="20199428" y="50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726</xdr:rowOff>
    </xdr:from>
    <xdr:to>
      <xdr:col>102</xdr:col>
      <xdr:colOff>165100</xdr:colOff>
      <xdr:row>38</xdr:row>
      <xdr:rowOff>102326</xdr:rowOff>
    </xdr:to>
    <xdr:sp macro="" textlink="">
      <xdr:nvSpPr>
        <xdr:cNvPr id="762" name="フローチャート: 判断 761"/>
        <xdr:cNvSpPr/>
      </xdr:nvSpPr>
      <xdr:spPr>
        <a:xfrm>
          <a:off x="19494500" y="651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118853</xdr:rowOff>
    </xdr:from>
    <xdr:ext cx="378565" cy="259045"/>
    <xdr:sp macro="" textlink="">
      <xdr:nvSpPr>
        <xdr:cNvPr id="763" name="テキスト ボックス 762"/>
        <xdr:cNvSpPr txBox="1"/>
      </xdr:nvSpPr>
      <xdr:spPr>
        <a:xfrm>
          <a:off x="19356017" y="629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109039</xdr:rowOff>
    </xdr:from>
    <xdr:to>
      <xdr:col>98</xdr:col>
      <xdr:colOff>38100</xdr:colOff>
      <xdr:row>38</xdr:row>
      <xdr:rowOff>39188</xdr:rowOff>
    </xdr:to>
    <xdr:sp macro="" textlink="">
      <xdr:nvSpPr>
        <xdr:cNvPr id="764" name="フローチャート: 判断 763"/>
        <xdr:cNvSpPr/>
      </xdr:nvSpPr>
      <xdr:spPr>
        <a:xfrm>
          <a:off x="18605500" y="64526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55716</xdr:rowOff>
    </xdr:from>
    <xdr:ext cx="378565" cy="259045"/>
    <xdr:sp macro="" textlink="">
      <xdr:nvSpPr>
        <xdr:cNvPr id="765" name="テキスト ボックス 764"/>
        <xdr:cNvSpPr txBox="1"/>
      </xdr:nvSpPr>
      <xdr:spPr>
        <a:xfrm>
          <a:off x="18467017" y="622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類似団体平均と比較すると，民生費，衛生費，労働費，土木費，教育費が上回る結果となっている。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民生費の主な増要因としては，待機児童対策としての保育所運営委託料の増のほか，障害者福祉サービス費などの社会保障関係経費の増などが挙げられる。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衛生費の主な増要因としては，新クリーンセンター建設工事費の増が挙げられる。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土木費の主な増要因としては，中心市街地の基盤整備などが挙げられる。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今後も各公共施設の老朽化に伴う整備費用など多大な財政需要が見込まれるが，適正な水準を維持できるよう努めていく。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歳出は，待機児童対策に伴う保育園運営経費や，駅前広場の用地取得費，新クリーンセンターの建設工事費が増となったほか，社会保障関係経費が引き続き増となった。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歳入は，個人市民税や固定資産税は増となったものの，法人市民税では一部法人の事業年度変更等により市税が減となったほか，各種交付金が減となったことなどにより，実質収支額が減となった。また，財政調整基金残高について，市税の減収対応があったことから，基金残高が</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億余減となった。</a:t>
          </a:r>
        </a:p>
        <a:p>
          <a:r>
            <a:rPr kumimoji="1" lang="ja-JP" altLang="en-US" sz="1200">
              <a:solidFill>
                <a:sysClr val="windowText" lastClr="000000"/>
              </a:solidFill>
              <a:latin typeface="ＭＳ ゴシック" pitchFamily="49" charset="-128"/>
              <a:ea typeface="ＭＳ ゴシック" pitchFamily="49" charset="-128"/>
            </a:rPr>
            <a:t>　この結果，実質単年度収支も減となった。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東京都調布市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一般会計において，待機児童対策に伴う保育園運営経費及び社会保障関係経費が増となったほか，中心市街地駅前広場整備費や新クリーンセンター建設工事費が増となった。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歳入においては，個人市民税や固定資産税は増となったものの，法人市民税では，一部法人の事業年度変更に伴う納付時期の変更等により減となったほか，各種交付金の減により，黒字額は減となった。</a:t>
          </a:r>
        </a:p>
        <a:p>
          <a:r>
            <a:rPr kumimoji="1" lang="ja-JP" altLang="en-US" sz="1400">
              <a:solidFill>
                <a:srgbClr val="0070C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また，各特別会計では，介護保険事業特別会計や国民健康保険事業特別会計において，歳出の伸びに対し，歳入の方が伸びていることから，黒字額は増となった。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
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
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
82</v>
      </c>
      <c r="C3" s="440"/>
      <c r="D3" s="440"/>
      <c r="E3" s="441"/>
      <c r="F3" s="441"/>
      <c r="G3" s="441"/>
      <c r="H3" s="441"/>
      <c r="I3" s="441"/>
      <c r="J3" s="441"/>
      <c r="K3" s="441"/>
      <c r="L3" s="441" t="s">
        <v>
83</v>
      </c>
      <c r="M3" s="441"/>
      <c r="N3" s="441"/>
      <c r="O3" s="441"/>
      <c r="P3" s="441"/>
      <c r="Q3" s="441"/>
      <c r="R3" s="448"/>
      <c r="S3" s="448"/>
      <c r="T3" s="448"/>
      <c r="U3" s="448"/>
      <c r="V3" s="449"/>
      <c r="W3" s="423" t="s">
        <v>
84</v>
      </c>
      <c r="X3" s="424"/>
      <c r="Y3" s="424"/>
      <c r="Z3" s="424"/>
      <c r="AA3" s="424"/>
      <c r="AB3" s="440"/>
      <c r="AC3" s="448" t="s">
        <v>
85</v>
      </c>
      <c r="AD3" s="424"/>
      <c r="AE3" s="424"/>
      <c r="AF3" s="424"/>
      <c r="AG3" s="424"/>
      <c r="AH3" s="424"/>
      <c r="AI3" s="424"/>
      <c r="AJ3" s="424"/>
      <c r="AK3" s="424"/>
      <c r="AL3" s="425"/>
      <c r="AM3" s="423" t="s">
        <v>
86</v>
      </c>
      <c r="AN3" s="424"/>
      <c r="AO3" s="424"/>
      <c r="AP3" s="424"/>
      <c r="AQ3" s="424"/>
      <c r="AR3" s="424"/>
      <c r="AS3" s="424"/>
      <c r="AT3" s="424"/>
      <c r="AU3" s="424"/>
      <c r="AV3" s="424"/>
      <c r="AW3" s="424"/>
      <c r="AX3" s="425"/>
      <c r="AY3" s="460" t="s">
        <v>
1</v>
      </c>
      <c r="AZ3" s="461"/>
      <c r="BA3" s="461"/>
      <c r="BB3" s="461"/>
      <c r="BC3" s="461"/>
      <c r="BD3" s="461"/>
      <c r="BE3" s="461"/>
      <c r="BF3" s="461"/>
      <c r="BG3" s="461"/>
      <c r="BH3" s="461"/>
      <c r="BI3" s="461"/>
      <c r="BJ3" s="461"/>
      <c r="BK3" s="461"/>
      <c r="BL3" s="461"/>
      <c r="BM3" s="462"/>
      <c r="BN3" s="423" t="s">
        <v>
87</v>
      </c>
      <c r="BO3" s="424"/>
      <c r="BP3" s="424"/>
      <c r="BQ3" s="424"/>
      <c r="BR3" s="424"/>
      <c r="BS3" s="424"/>
      <c r="BT3" s="424"/>
      <c r="BU3" s="425"/>
      <c r="BV3" s="423" t="s">
        <v>
88</v>
      </c>
      <c r="BW3" s="424"/>
      <c r="BX3" s="424"/>
      <c r="BY3" s="424"/>
      <c r="BZ3" s="424"/>
      <c r="CA3" s="424"/>
      <c r="CB3" s="424"/>
      <c r="CC3" s="425"/>
      <c r="CD3" s="460" t="s">
        <v>
1</v>
      </c>
      <c r="CE3" s="461"/>
      <c r="CF3" s="461"/>
      <c r="CG3" s="461"/>
      <c r="CH3" s="461"/>
      <c r="CI3" s="461"/>
      <c r="CJ3" s="461"/>
      <c r="CK3" s="461"/>
      <c r="CL3" s="461"/>
      <c r="CM3" s="461"/>
      <c r="CN3" s="461"/>
      <c r="CO3" s="461"/>
      <c r="CP3" s="461"/>
      <c r="CQ3" s="461"/>
      <c r="CR3" s="461"/>
      <c r="CS3" s="462"/>
      <c r="CT3" s="423" t="s">
        <v>
89</v>
      </c>
      <c r="CU3" s="424"/>
      <c r="CV3" s="424"/>
      <c r="CW3" s="424"/>
      <c r="CX3" s="424"/>
      <c r="CY3" s="424"/>
      <c r="CZ3" s="424"/>
      <c r="DA3" s="425"/>
      <c r="DB3" s="423" t="s">
        <v>
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
91</v>
      </c>
      <c r="AZ4" s="427"/>
      <c r="BA4" s="427"/>
      <c r="BB4" s="427"/>
      <c r="BC4" s="427"/>
      <c r="BD4" s="427"/>
      <c r="BE4" s="427"/>
      <c r="BF4" s="427"/>
      <c r="BG4" s="427"/>
      <c r="BH4" s="427"/>
      <c r="BI4" s="427"/>
      <c r="BJ4" s="427"/>
      <c r="BK4" s="427"/>
      <c r="BL4" s="427"/>
      <c r="BM4" s="428"/>
      <c r="BN4" s="429">
        <v>
95256222</v>
      </c>
      <c r="BO4" s="430"/>
      <c r="BP4" s="430"/>
      <c r="BQ4" s="430"/>
      <c r="BR4" s="430"/>
      <c r="BS4" s="430"/>
      <c r="BT4" s="430"/>
      <c r="BU4" s="431"/>
      <c r="BV4" s="429">
        <v>
91407686</v>
      </c>
      <c r="BW4" s="430"/>
      <c r="BX4" s="430"/>
      <c r="BY4" s="430"/>
      <c r="BZ4" s="430"/>
      <c r="CA4" s="430"/>
      <c r="CB4" s="430"/>
      <c r="CC4" s="431"/>
      <c r="CD4" s="432" t="s">
        <v>
92</v>
      </c>
      <c r="CE4" s="433"/>
      <c r="CF4" s="433"/>
      <c r="CG4" s="433"/>
      <c r="CH4" s="433"/>
      <c r="CI4" s="433"/>
      <c r="CJ4" s="433"/>
      <c r="CK4" s="433"/>
      <c r="CL4" s="433"/>
      <c r="CM4" s="433"/>
      <c r="CN4" s="433"/>
      <c r="CO4" s="433"/>
      <c r="CP4" s="433"/>
      <c r="CQ4" s="433"/>
      <c r="CR4" s="433"/>
      <c r="CS4" s="434"/>
      <c r="CT4" s="435">
        <v>
7.4</v>
      </c>
      <c r="CU4" s="436"/>
      <c r="CV4" s="436"/>
      <c r="CW4" s="436"/>
      <c r="CX4" s="436"/>
      <c r="CY4" s="436"/>
      <c r="CZ4" s="436"/>
      <c r="DA4" s="437"/>
      <c r="DB4" s="435">
        <v>
8.1999999999999993</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
93</v>
      </c>
      <c r="AN5" s="496"/>
      <c r="AO5" s="496"/>
      <c r="AP5" s="496"/>
      <c r="AQ5" s="496"/>
      <c r="AR5" s="496"/>
      <c r="AS5" s="496"/>
      <c r="AT5" s="497"/>
      <c r="AU5" s="498" t="s">
        <v>
94</v>
      </c>
      <c r="AV5" s="499"/>
      <c r="AW5" s="499"/>
      <c r="AX5" s="499"/>
      <c r="AY5" s="500" t="s">
        <v>
95</v>
      </c>
      <c r="AZ5" s="501"/>
      <c r="BA5" s="501"/>
      <c r="BB5" s="501"/>
      <c r="BC5" s="501"/>
      <c r="BD5" s="501"/>
      <c r="BE5" s="501"/>
      <c r="BF5" s="501"/>
      <c r="BG5" s="501"/>
      <c r="BH5" s="501"/>
      <c r="BI5" s="501"/>
      <c r="BJ5" s="501"/>
      <c r="BK5" s="501"/>
      <c r="BL5" s="501"/>
      <c r="BM5" s="502"/>
      <c r="BN5" s="466">
        <v>
90650376</v>
      </c>
      <c r="BO5" s="467"/>
      <c r="BP5" s="467"/>
      <c r="BQ5" s="467"/>
      <c r="BR5" s="467"/>
      <c r="BS5" s="467"/>
      <c r="BT5" s="467"/>
      <c r="BU5" s="468"/>
      <c r="BV5" s="466">
        <v>
86930454</v>
      </c>
      <c r="BW5" s="467"/>
      <c r="BX5" s="467"/>
      <c r="BY5" s="467"/>
      <c r="BZ5" s="467"/>
      <c r="CA5" s="467"/>
      <c r="CB5" s="467"/>
      <c r="CC5" s="468"/>
      <c r="CD5" s="469" t="s">
        <v>
96</v>
      </c>
      <c r="CE5" s="470"/>
      <c r="CF5" s="470"/>
      <c r="CG5" s="470"/>
      <c r="CH5" s="470"/>
      <c r="CI5" s="470"/>
      <c r="CJ5" s="470"/>
      <c r="CK5" s="470"/>
      <c r="CL5" s="470"/>
      <c r="CM5" s="470"/>
      <c r="CN5" s="470"/>
      <c r="CO5" s="470"/>
      <c r="CP5" s="470"/>
      <c r="CQ5" s="470"/>
      <c r="CR5" s="470"/>
      <c r="CS5" s="471"/>
      <c r="CT5" s="463">
        <v>
95.8</v>
      </c>
      <c r="CU5" s="464"/>
      <c r="CV5" s="464"/>
      <c r="CW5" s="464"/>
      <c r="CX5" s="464"/>
      <c r="CY5" s="464"/>
      <c r="CZ5" s="464"/>
      <c r="DA5" s="465"/>
      <c r="DB5" s="463">
        <v>
90.8</v>
      </c>
      <c r="DC5" s="464"/>
      <c r="DD5" s="464"/>
      <c r="DE5" s="464"/>
      <c r="DF5" s="464"/>
      <c r="DG5" s="464"/>
      <c r="DH5" s="464"/>
      <c r="DI5" s="465"/>
      <c r="DJ5" s="185"/>
      <c r="DK5" s="185"/>
      <c r="DL5" s="185"/>
      <c r="DM5" s="185"/>
      <c r="DN5" s="185"/>
      <c r="DO5" s="185"/>
    </row>
    <row r="6" spans="1:119" ht="18.75" customHeight="1" x14ac:dyDescent="0.2">
      <c r="A6" s="186"/>
      <c r="B6" s="472" t="s">
        <v>
97</v>
      </c>
      <c r="C6" s="473"/>
      <c r="D6" s="473"/>
      <c r="E6" s="474"/>
      <c r="F6" s="474"/>
      <c r="G6" s="474"/>
      <c r="H6" s="474"/>
      <c r="I6" s="474"/>
      <c r="J6" s="474"/>
      <c r="K6" s="474"/>
      <c r="L6" s="474" t="s">
        <v>
98</v>
      </c>
      <c r="M6" s="474"/>
      <c r="N6" s="474"/>
      <c r="O6" s="474"/>
      <c r="P6" s="474"/>
      <c r="Q6" s="474"/>
      <c r="R6" s="478"/>
      <c r="S6" s="478"/>
      <c r="T6" s="478"/>
      <c r="U6" s="478"/>
      <c r="V6" s="479"/>
      <c r="W6" s="482" t="s">
        <v>
99</v>
      </c>
      <c r="X6" s="483"/>
      <c r="Y6" s="483"/>
      <c r="Z6" s="483"/>
      <c r="AA6" s="483"/>
      <c r="AB6" s="473"/>
      <c r="AC6" s="486" t="s">
        <v>
100</v>
      </c>
      <c r="AD6" s="487"/>
      <c r="AE6" s="487"/>
      <c r="AF6" s="487"/>
      <c r="AG6" s="487"/>
      <c r="AH6" s="487"/>
      <c r="AI6" s="487"/>
      <c r="AJ6" s="487"/>
      <c r="AK6" s="487"/>
      <c r="AL6" s="488"/>
      <c r="AM6" s="495" t="s">
        <v>
101</v>
      </c>
      <c r="AN6" s="496"/>
      <c r="AO6" s="496"/>
      <c r="AP6" s="496"/>
      <c r="AQ6" s="496"/>
      <c r="AR6" s="496"/>
      <c r="AS6" s="496"/>
      <c r="AT6" s="497"/>
      <c r="AU6" s="498" t="s">
        <v>
102</v>
      </c>
      <c r="AV6" s="499"/>
      <c r="AW6" s="499"/>
      <c r="AX6" s="499"/>
      <c r="AY6" s="500" t="s">
        <v>
103</v>
      </c>
      <c r="AZ6" s="501"/>
      <c r="BA6" s="501"/>
      <c r="BB6" s="501"/>
      <c r="BC6" s="501"/>
      <c r="BD6" s="501"/>
      <c r="BE6" s="501"/>
      <c r="BF6" s="501"/>
      <c r="BG6" s="501"/>
      <c r="BH6" s="501"/>
      <c r="BI6" s="501"/>
      <c r="BJ6" s="501"/>
      <c r="BK6" s="501"/>
      <c r="BL6" s="501"/>
      <c r="BM6" s="502"/>
      <c r="BN6" s="466">
        <v>
4605846</v>
      </c>
      <c r="BO6" s="467"/>
      <c r="BP6" s="467"/>
      <c r="BQ6" s="467"/>
      <c r="BR6" s="467"/>
      <c r="BS6" s="467"/>
      <c r="BT6" s="467"/>
      <c r="BU6" s="468"/>
      <c r="BV6" s="466">
        <v>
4477232</v>
      </c>
      <c r="BW6" s="467"/>
      <c r="BX6" s="467"/>
      <c r="BY6" s="467"/>
      <c r="BZ6" s="467"/>
      <c r="CA6" s="467"/>
      <c r="CB6" s="467"/>
      <c r="CC6" s="468"/>
      <c r="CD6" s="469" t="s">
        <v>
104</v>
      </c>
      <c r="CE6" s="470"/>
      <c r="CF6" s="470"/>
      <c r="CG6" s="470"/>
      <c r="CH6" s="470"/>
      <c r="CI6" s="470"/>
      <c r="CJ6" s="470"/>
      <c r="CK6" s="470"/>
      <c r="CL6" s="470"/>
      <c r="CM6" s="470"/>
      <c r="CN6" s="470"/>
      <c r="CO6" s="470"/>
      <c r="CP6" s="470"/>
      <c r="CQ6" s="470"/>
      <c r="CR6" s="470"/>
      <c r="CS6" s="471"/>
      <c r="CT6" s="503">
        <v>
95.8</v>
      </c>
      <c r="CU6" s="504"/>
      <c r="CV6" s="504"/>
      <c r="CW6" s="504"/>
      <c r="CX6" s="504"/>
      <c r="CY6" s="504"/>
      <c r="CZ6" s="504"/>
      <c r="DA6" s="505"/>
      <c r="DB6" s="503">
        <v>
90.8</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
105</v>
      </c>
      <c r="AN7" s="496"/>
      <c r="AO7" s="496"/>
      <c r="AP7" s="496"/>
      <c r="AQ7" s="496"/>
      <c r="AR7" s="496"/>
      <c r="AS7" s="496"/>
      <c r="AT7" s="497"/>
      <c r="AU7" s="498" t="s">
        <v>
102</v>
      </c>
      <c r="AV7" s="499"/>
      <c r="AW7" s="499"/>
      <c r="AX7" s="499"/>
      <c r="AY7" s="500" t="s">
        <v>
106</v>
      </c>
      <c r="AZ7" s="501"/>
      <c r="BA7" s="501"/>
      <c r="BB7" s="501"/>
      <c r="BC7" s="501"/>
      <c r="BD7" s="501"/>
      <c r="BE7" s="501"/>
      <c r="BF7" s="501"/>
      <c r="BG7" s="501"/>
      <c r="BH7" s="501"/>
      <c r="BI7" s="501"/>
      <c r="BJ7" s="501"/>
      <c r="BK7" s="501"/>
      <c r="BL7" s="501"/>
      <c r="BM7" s="502"/>
      <c r="BN7" s="466">
        <v>
1121772</v>
      </c>
      <c r="BO7" s="467"/>
      <c r="BP7" s="467"/>
      <c r="BQ7" s="467"/>
      <c r="BR7" s="467"/>
      <c r="BS7" s="467"/>
      <c r="BT7" s="467"/>
      <c r="BU7" s="468"/>
      <c r="BV7" s="466">
        <v>
639431</v>
      </c>
      <c r="BW7" s="467"/>
      <c r="BX7" s="467"/>
      <c r="BY7" s="467"/>
      <c r="BZ7" s="467"/>
      <c r="CA7" s="467"/>
      <c r="CB7" s="467"/>
      <c r="CC7" s="468"/>
      <c r="CD7" s="469" t="s">
        <v>
107</v>
      </c>
      <c r="CE7" s="470"/>
      <c r="CF7" s="470"/>
      <c r="CG7" s="470"/>
      <c r="CH7" s="470"/>
      <c r="CI7" s="470"/>
      <c r="CJ7" s="470"/>
      <c r="CK7" s="470"/>
      <c r="CL7" s="470"/>
      <c r="CM7" s="470"/>
      <c r="CN7" s="470"/>
      <c r="CO7" s="470"/>
      <c r="CP7" s="470"/>
      <c r="CQ7" s="470"/>
      <c r="CR7" s="470"/>
      <c r="CS7" s="471"/>
      <c r="CT7" s="466">
        <v>
47043131</v>
      </c>
      <c r="CU7" s="467"/>
      <c r="CV7" s="467"/>
      <c r="CW7" s="467"/>
      <c r="CX7" s="467"/>
      <c r="CY7" s="467"/>
      <c r="CZ7" s="467"/>
      <c r="DA7" s="468"/>
      <c r="DB7" s="466">
        <v>
47022775</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
108</v>
      </c>
      <c r="AN8" s="496"/>
      <c r="AO8" s="496"/>
      <c r="AP8" s="496"/>
      <c r="AQ8" s="496"/>
      <c r="AR8" s="496"/>
      <c r="AS8" s="496"/>
      <c r="AT8" s="497"/>
      <c r="AU8" s="498" t="s">
        <v>
109</v>
      </c>
      <c r="AV8" s="499"/>
      <c r="AW8" s="499"/>
      <c r="AX8" s="499"/>
      <c r="AY8" s="500" t="s">
        <v>
110</v>
      </c>
      <c r="AZ8" s="501"/>
      <c r="BA8" s="501"/>
      <c r="BB8" s="501"/>
      <c r="BC8" s="501"/>
      <c r="BD8" s="501"/>
      <c r="BE8" s="501"/>
      <c r="BF8" s="501"/>
      <c r="BG8" s="501"/>
      <c r="BH8" s="501"/>
      <c r="BI8" s="501"/>
      <c r="BJ8" s="501"/>
      <c r="BK8" s="501"/>
      <c r="BL8" s="501"/>
      <c r="BM8" s="502"/>
      <c r="BN8" s="466">
        <v>
3484074</v>
      </c>
      <c r="BO8" s="467"/>
      <c r="BP8" s="467"/>
      <c r="BQ8" s="467"/>
      <c r="BR8" s="467"/>
      <c r="BS8" s="467"/>
      <c r="BT8" s="467"/>
      <c r="BU8" s="468"/>
      <c r="BV8" s="466">
        <v>
3837801</v>
      </c>
      <c r="BW8" s="467"/>
      <c r="BX8" s="467"/>
      <c r="BY8" s="467"/>
      <c r="BZ8" s="467"/>
      <c r="CA8" s="467"/>
      <c r="CB8" s="467"/>
      <c r="CC8" s="468"/>
      <c r="CD8" s="469" t="s">
        <v>
111</v>
      </c>
      <c r="CE8" s="470"/>
      <c r="CF8" s="470"/>
      <c r="CG8" s="470"/>
      <c r="CH8" s="470"/>
      <c r="CI8" s="470"/>
      <c r="CJ8" s="470"/>
      <c r="CK8" s="470"/>
      <c r="CL8" s="470"/>
      <c r="CM8" s="470"/>
      <c r="CN8" s="470"/>
      <c r="CO8" s="470"/>
      <c r="CP8" s="470"/>
      <c r="CQ8" s="470"/>
      <c r="CR8" s="470"/>
      <c r="CS8" s="471"/>
      <c r="CT8" s="506">
        <v>
1.22</v>
      </c>
      <c r="CU8" s="507"/>
      <c r="CV8" s="507"/>
      <c r="CW8" s="507"/>
      <c r="CX8" s="507"/>
      <c r="CY8" s="507"/>
      <c r="CZ8" s="507"/>
      <c r="DA8" s="508"/>
      <c r="DB8" s="506">
        <v>
1.25</v>
      </c>
      <c r="DC8" s="507"/>
      <c r="DD8" s="507"/>
      <c r="DE8" s="507"/>
      <c r="DF8" s="507"/>
      <c r="DG8" s="507"/>
      <c r="DH8" s="507"/>
      <c r="DI8" s="508"/>
      <c r="DJ8" s="185"/>
      <c r="DK8" s="185"/>
      <c r="DL8" s="185"/>
      <c r="DM8" s="185"/>
      <c r="DN8" s="185"/>
      <c r="DO8" s="185"/>
    </row>
    <row r="9" spans="1:119" ht="18.75" customHeight="1" thickBot="1" x14ac:dyDescent="0.25">
      <c r="A9" s="186"/>
      <c r="B9" s="460" t="s">
        <v>
112</v>
      </c>
      <c r="C9" s="461"/>
      <c r="D9" s="461"/>
      <c r="E9" s="461"/>
      <c r="F9" s="461"/>
      <c r="G9" s="461"/>
      <c r="H9" s="461"/>
      <c r="I9" s="461"/>
      <c r="J9" s="461"/>
      <c r="K9" s="509"/>
      <c r="L9" s="510" t="s">
        <v>
113</v>
      </c>
      <c r="M9" s="511"/>
      <c r="N9" s="511"/>
      <c r="O9" s="511"/>
      <c r="P9" s="511"/>
      <c r="Q9" s="512"/>
      <c r="R9" s="513">
        <v>
229061</v>
      </c>
      <c r="S9" s="514"/>
      <c r="T9" s="514"/>
      <c r="U9" s="514"/>
      <c r="V9" s="515"/>
      <c r="W9" s="423" t="s">
        <v>
114</v>
      </c>
      <c r="X9" s="424"/>
      <c r="Y9" s="424"/>
      <c r="Z9" s="424"/>
      <c r="AA9" s="424"/>
      <c r="AB9" s="424"/>
      <c r="AC9" s="424"/>
      <c r="AD9" s="424"/>
      <c r="AE9" s="424"/>
      <c r="AF9" s="424"/>
      <c r="AG9" s="424"/>
      <c r="AH9" s="424"/>
      <c r="AI9" s="424"/>
      <c r="AJ9" s="424"/>
      <c r="AK9" s="424"/>
      <c r="AL9" s="425"/>
      <c r="AM9" s="495" t="s">
        <v>
115</v>
      </c>
      <c r="AN9" s="496"/>
      <c r="AO9" s="496"/>
      <c r="AP9" s="496"/>
      <c r="AQ9" s="496"/>
      <c r="AR9" s="496"/>
      <c r="AS9" s="496"/>
      <c r="AT9" s="497"/>
      <c r="AU9" s="498" t="s">
        <v>
116</v>
      </c>
      <c r="AV9" s="499"/>
      <c r="AW9" s="499"/>
      <c r="AX9" s="499"/>
      <c r="AY9" s="500" t="s">
        <v>
117</v>
      </c>
      <c r="AZ9" s="501"/>
      <c r="BA9" s="501"/>
      <c r="BB9" s="501"/>
      <c r="BC9" s="501"/>
      <c r="BD9" s="501"/>
      <c r="BE9" s="501"/>
      <c r="BF9" s="501"/>
      <c r="BG9" s="501"/>
      <c r="BH9" s="501"/>
      <c r="BI9" s="501"/>
      <c r="BJ9" s="501"/>
      <c r="BK9" s="501"/>
      <c r="BL9" s="501"/>
      <c r="BM9" s="502"/>
      <c r="BN9" s="466">
        <v>
-353727</v>
      </c>
      <c r="BO9" s="467"/>
      <c r="BP9" s="467"/>
      <c r="BQ9" s="467"/>
      <c r="BR9" s="467"/>
      <c r="BS9" s="467"/>
      <c r="BT9" s="467"/>
      <c r="BU9" s="468"/>
      <c r="BV9" s="466">
        <v>
504027</v>
      </c>
      <c r="BW9" s="467"/>
      <c r="BX9" s="467"/>
      <c r="BY9" s="467"/>
      <c r="BZ9" s="467"/>
      <c r="CA9" s="467"/>
      <c r="CB9" s="467"/>
      <c r="CC9" s="468"/>
      <c r="CD9" s="469" t="s">
        <v>
118</v>
      </c>
      <c r="CE9" s="470"/>
      <c r="CF9" s="470"/>
      <c r="CG9" s="470"/>
      <c r="CH9" s="470"/>
      <c r="CI9" s="470"/>
      <c r="CJ9" s="470"/>
      <c r="CK9" s="470"/>
      <c r="CL9" s="470"/>
      <c r="CM9" s="470"/>
      <c r="CN9" s="470"/>
      <c r="CO9" s="470"/>
      <c r="CP9" s="470"/>
      <c r="CQ9" s="470"/>
      <c r="CR9" s="470"/>
      <c r="CS9" s="471"/>
      <c r="CT9" s="463">
        <v>
6</v>
      </c>
      <c r="CU9" s="464"/>
      <c r="CV9" s="464"/>
      <c r="CW9" s="464"/>
      <c r="CX9" s="464"/>
      <c r="CY9" s="464"/>
      <c r="CZ9" s="464"/>
      <c r="DA9" s="465"/>
      <c r="DB9" s="463">
        <v>
6.3</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
119</v>
      </c>
      <c r="M10" s="496"/>
      <c r="N10" s="496"/>
      <c r="O10" s="496"/>
      <c r="P10" s="496"/>
      <c r="Q10" s="497"/>
      <c r="R10" s="517">
        <v>
223593</v>
      </c>
      <c r="S10" s="518"/>
      <c r="T10" s="518"/>
      <c r="U10" s="518"/>
      <c r="V10" s="519"/>
      <c r="W10" s="454"/>
      <c r="X10" s="455"/>
      <c r="Y10" s="455"/>
      <c r="Z10" s="455"/>
      <c r="AA10" s="455"/>
      <c r="AB10" s="455"/>
      <c r="AC10" s="455"/>
      <c r="AD10" s="455"/>
      <c r="AE10" s="455"/>
      <c r="AF10" s="455"/>
      <c r="AG10" s="455"/>
      <c r="AH10" s="455"/>
      <c r="AI10" s="455"/>
      <c r="AJ10" s="455"/>
      <c r="AK10" s="455"/>
      <c r="AL10" s="458"/>
      <c r="AM10" s="495" t="s">
        <v>
120</v>
      </c>
      <c r="AN10" s="496"/>
      <c r="AO10" s="496"/>
      <c r="AP10" s="496"/>
      <c r="AQ10" s="496"/>
      <c r="AR10" s="496"/>
      <c r="AS10" s="496"/>
      <c r="AT10" s="497"/>
      <c r="AU10" s="498" t="s">
        <v>
94</v>
      </c>
      <c r="AV10" s="499"/>
      <c r="AW10" s="499"/>
      <c r="AX10" s="499"/>
      <c r="AY10" s="500" t="s">
        <v>
121</v>
      </c>
      <c r="AZ10" s="501"/>
      <c r="BA10" s="501"/>
      <c r="BB10" s="501"/>
      <c r="BC10" s="501"/>
      <c r="BD10" s="501"/>
      <c r="BE10" s="501"/>
      <c r="BF10" s="501"/>
      <c r="BG10" s="501"/>
      <c r="BH10" s="501"/>
      <c r="BI10" s="501"/>
      <c r="BJ10" s="501"/>
      <c r="BK10" s="501"/>
      <c r="BL10" s="501"/>
      <c r="BM10" s="502"/>
      <c r="BN10" s="466">
        <v>
631886</v>
      </c>
      <c r="BO10" s="467"/>
      <c r="BP10" s="467"/>
      <c r="BQ10" s="467"/>
      <c r="BR10" s="467"/>
      <c r="BS10" s="467"/>
      <c r="BT10" s="467"/>
      <c r="BU10" s="468"/>
      <c r="BV10" s="466">
        <v>
1037738</v>
      </c>
      <c r="BW10" s="467"/>
      <c r="BX10" s="467"/>
      <c r="BY10" s="467"/>
      <c r="BZ10" s="467"/>
      <c r="CA10" s="467"/>
      <c r="CB10" s="467"/>
      <c r="CC10" s="468"/>
      <c r="CD10" s="190" t="s">
        <v>
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
123</v>
      </c>
      <c r="M11" s="521"/>
      <c r="N11" s="521"/>
      <c r="O11" s="521"/>
      <c r="P11" s="521"/>
      <c r="Q11" s="522"/>
      <c r="R11" s="523" t="s">
        <v>
124</v>
      </c>
      <c r="S11" s="524"/>
      <c r="T11" s="524"/>
      <c r="U11" s="524"/>
      <c r="V11" s="525"/>
      <c r="W11" s="454"/>
      <c r="X11" s="455"/>
      <c r="Y11" s="455"/>
      <c r="Z11" s="455"/>
      <c r="AA11" s="455"/>
      <c r="AB11" s="455"/>
      <c r="AC11" s="455"/>
      <c r="AD11" s="455"/>
      <c r="AE11" s="455"/>
      <c r="AF11" s="455"/>
      <c r="AG11" s="455"/>
      <c r="AH11" s="455"/>
      <c r="AI11" s="455"/>
      <c r="AJ11" s="455"/>
      <c r="AK11" s="455"/>
      <c r="AL11" s="458"/>
      <c r="AM11" s="495" t="s">
        <v>
125</v>
      </c>
      <c r="AN11" s="496"/>
      <c r="AO11" s="496"/>
      <c r="AP11" s="496"/>
      <c r="AQ11" s="496"/>
      <c r="AR11" s="496"/>
      <c r="AS11" s="496"/>
      <c r="AT11" s="497"/>
      <c r="AU11" s="498" t="s">
        <v>
126</v>
      </c>
      <c r="AV11" s="499"/>
      <c r="AW11" s="499"/>
      <c r="AX11" s="499"/>
      <c r="AY11" s="500" t="s">
        <v>
127</v>
      </c>
      <c r="AZ11" s="501"/>
      <c r="BA11" s="501"/>
      <c r="BB11" s="501"/>
      <c r="BC11" s="501"/>
      <c r="BD11" s="501"/>
      <c r="BE11" s="501"/>
      <c r="BF11" s="501"/>
      <c r="BG11" s="501"/>
      <c r="BH11" s="501"/>
      <c r="BI11" s="501"/>
      <c r="BJ11" s="501"/>
      <c r="BK11" s="501"/>
      <c r="BL11" s="501"/>
      <c r="BM11" s="502"/>
      <c r="BN11" s="466">
        <v>
0</v>
      </c>
      <c r="BO11" s="467"/>
      <c r="BP11" s="467"/>
      <c r="BQ11" s="467"/>
      <c r="BR11" s="467"/>
      <c r="BS11" s="467"/>
      <c r="BT11" s="467"/>
      <c r="BU11" s="468"/>
      <c r="BV11" s="466">
        <v>
0</v>
      </c>
      <c r="BW11" s="467"/>
      <c r="BX11" s="467"/>
      <c r="BY11" s="467"/>
      <c r="BZ11" s="467"/>
      <c r="CA11" s="467"/>
      <c r="CB11" s="467"/>
      <c r="CC11" s="468"/>
      <c r="CD11" s="469" t="s">
        <v>
128</v>
      </c>
      <c r="CE11" s="470"/>
      <c r="CF11" s="470"/>
      <c r="CG11" s="470"/>
      <c r="CH11" s="470"/>
      <c r="CI11" s="470"/>
      <c r="CJ11" s="470"/>
      <c r="CK11" s="470"/>
      <c r="CL11" s="470"/>
      <c r="CM11" s="470"/>
      <c r="CN11" s="470"/>
      <c r="CO11" s="470"/>
      <c r="CP11" s="470"/>
      <c r="CQ11" s="470"/>
      <c r="CR11" s="470"/>
      <c r="CS11" s="471"/>
      <c r="CT11" s="506" t="s">
        <v>
129</v>
      </c>
      <c r="CU11" s="507"/>
      <c r="CV11" s="507"/>
      <c r="CW11" s="507"/>
      <c r="CX11" s="507"/>
      <c r="CY11" s="507"/>
      <c r="CZ11" s="507"/>
      <c r="DA11" s="508"/>
      <c r="DB11" s="506" t="s">
        <v>
130</v>
      </c>
      <c r="DC11" s="507"/>
      <c r="DD11" s="507"/>
      <c r="DE11" s="507"/>
      <c r="DF11" s="507"/>
      <c r="DG11" s="507"/>
      <c r="DH11" s="507"/>
      <c r="DI11" s="508"/>
      <c r="DJ11" s="185"/>
      <c r="DK11" s="185"/>
      <c r="DL11" s="185"/>
      <c r="DM11" s="185"/>
      <c r="DN11" s="185"/>
      <c r="DO11" s="185"/>
    </row>
    <row r="12" spans="1:119" ht="18.75" customHeight="1" x14ac:dyDescent="0.2">
      <c r="A12" s="186"/>
      <c r="B12" s="526" t="s">
        <v>
131</v>
      </c>
      <c r="C12" s="527"/>
      <c r="D12" s="527"/>
      <c r="E12" s="527"/>
      <c r="F12" s="527"/>
      <c r="G12" s="527"/>
      <c r="H12" s="527"/>
      <c r="I12" s="527"/>
      <c r="J12" s="527"/>
      <c r="K12" s="528"/>
      <c r="L12" s="535" t="s">
        <v>
132</v>
      </c>
      <c r="M12" s="536"/>
      <c r="N12" s="536"/>
      <c r="O12" s="536"/>
      <c r="P12" s="536"/>
      <c r="Q12" s="537"/>
      <c r="R12" s="538">
        <v>
235169</v>
      </c>
      <c r="S12" s="539"/>
      <c r="T12" s="539"/>
      <c r="U12" s="539"/>
      <c r="V12" s="540"/>
      <c r="W12" s="541" t="s">
        <v>
1</v>
      </c>
      <c r="X12" s="499"/>
      <c r="Y12" s="499"/>
      <c r="Z12" s="499"/>
      <c r="AA12" s="499"/>
      <c r="AB12" s="542"/>
      <c r="AC12" s="498" t="s">
        <v>
133</v>
      </c>
      <c r="AD12" s="499"/>
      <c r="AE12" s="499"/>
      <c r="AF12" s="499"/>
      <c r="AG12" s="542"/>
      <c r="AH12" s="498" t="s">
        <v>
134</v>
      </c>
      <c r="AI12" s="499"/>
      <c r="AJ12" s="499"/>
      <c r="AK12" s="499"/>
      <c r="AL12" s="543"/>
      <c r="AM12" s="495" t="s">
        <v>
135</v>
      </c>
      <c r="AN12" s="496"/>
      <c r="AO12" s="496"/>
      <c r="AP12" s="496"/>
      <c r="AQ12" s="496"/>
      <c r="AR12" s="496"/>
      <c r="AS12" s="496"/>
      <c r="AT12" s="497"/>
      <c r="AU12" s="498" t="s">
        <v>
126</v>
      </c>
      <c r="AV12" s="499"/>
      <c r="AW12" s="499"/>
      <c r="AX12" s="499"/>
      <c r="AY12" s="500" t="s">
        <v>
136</v>
      </c>
      <c r="AZ12" s="501"/>
      <c r="BA12" s="501"/>
      <c r="BB12" s="501"/>
      <c r="BC12" s="501"/>
      <c r="BD12" s="501"/>
      <c r="BE12" s="501"/>
      <c r="BF12" s="501"/>
      <c r="BG12" s="501"/>
      <c r="BH12" s="501"/>
      <c r="BI12" s="501"/>
      <c r="BJ12" s="501"/>
      <c r="BK12" s="501"/>
      <c r="BL12" s="501"/>
      <c r="BM12" s="502"/>
      <c r="BN12" s="466">
        <v>
2732000</v>
      </c>
      <c r="BO12" s="467"/>
      <c r="BP12" s="467"/>
      <c r="BQ12" s="467"/>
      <c r="BR12" s="467"/>
      <c r="BS12" s="467"/>
      <c r="BT12" s="467"/>
      <c r="BU12" s="468"/>
      <c r="BV12" s="466">
        <v>
470000</v>
      </c>
      <c r="BW12" s="467"/>
      <c r="BX12" s="467"/>
      <c r="BY12" s="467"/>
      <c r="BZ12" s="467"/>
      <c r="CA12" s="467"/>
      <c r="CB12" s="467"/>
      <c r="CC12" s="468"/>
      <c r="CD12" s="469" t="s">
        <v>
137</v>
      </c>
      <c r="CE12" s="470"/>
      <c r="CF12" s="470"/>
      <c r="CG12" s="470"/>
      <c r="CH12" s="470"/>
      <c r="CI12" s="470"/>
      <c r="CJ12" s="470"/>
      <c r="CK12" s="470"/>
      <c r="CL12" s="470"/>
      <c r="CM12" s="470"/>
      <c r="CN12" s="470"/>
      <c r="CO12" s="470"/>
      <c r="CP12" s="470"/>
      <c r="CQ12" s="470"/>
      <c r="CR12" s="470"/>
      <c r="CS12" s="471"/>
      <c r="CT12" s="506" t="s">
        <v>
129</v>
      </c>
      <c r="CU12" s="507"/>
      <c r="CV12" s="507"/>
      <c r="CW12" s="507"/>
      <c r="CX12" s="507"/>
      <c r="CY12" s="507"/>
      <c r="CZ12" s="507"/>
      <c r="DA12" s="508"/>
      <c r="DB12" s="506" t="s">
        <v>
130</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
138</v>
      </c>
      <c r="N13" s="555"/>
      <c r="O13" s="555"/>
      <c r="P13" s="555"/>
      <c r="Q13" s="556"/>
      <c r="R13" s="547">
        <v>
230540</v>
      </c>
      <c r="S13" s="548"/>
      <c r="T13" s="548"/>
      <c r="U13" s="548"/>
      <c r="V13" s="549"/>
      <c r="W13" s="482" t="s">
        <v>
139</v>
      </c>
      <c r="X13" s="483"/>
      <c r="Y13" s="483"/>
      <c r="Z13" s="483"/>
      <c r="AA13" s="483"/>
      <c r="AB13" s="473"/>
      <c r="AC13" s="517">
        <v>
665</v>
      </c>
      <c r="AD13" s="518"/>
      <c r="AE13" s="518"/>
      <c r="AF13" s="518"/>
      <c r="AG13" s="557"/>
      <c r="AH13" s="517">
        <v>
620</v>
      </c>
      <c r="AI13" s="518"/>
      <c r="AJ13" s="518"/>
      <c r="AK13" s="518"/>
      <c r="AL13" s="519"/>
      <c r="AM13" s="495" t="s">
        <v>
140</v>
      </c>
      <c r="AN13" s="496"/>
      <c r="AO13" s="496"/>
      <c r="AP13" s="496"/>
      <c r="AQ13" s="496"/>
      <c r="AR13" s="496"/>
      <c r="AS13" s="496"/>
      <c r="AT13" s="497"/>
      <c r="AU13" s="498" t="s">
        <v>
141</v>
      </c>
      <c r="AV13" s="499"/>
      <c r="AW13" s="499"/>
      <c r="AX13" s="499"/>
      <c r="AY13" s="500" t="s">
        <v>
142</v>
      </c>
      <c r="AZ13" s="501"/>
      <c r="BA13" s="501"/>
      <c r="BB13" s="501"/>
      <c r="BC13" s="501"/>
      <c r="BD13" s="501"/>
      <c r="BE13" s="501"/>
      <c r="BF13" s="501"/>
      <c r="BG13" s="501"/>
      <c r="BH13" s="501"/>
      <c r="BI13" s="501"/>
      <c r="BJ13" s="501"/>
      <c r="BK13" s="501"/>
      <c r="BL13" s="501"/>
      <c r="BM13" s="502"/>
      <c r="BN13" s="466">
        <v>
-2453841</v>
      </c>
      <c r="BO13" s="467"/>
      <c r="BP13" s="467"/>
      <c r="BQ13" s="467"/>
      <c r="BR13" s="467"/>
      <c r="BS13" s="467"/>
      <c r="BT13" s="467"/>
      <c r="BU13" s="468"/>
      <c r="BV13" s="466">
        <v>
1071765</v>
      </c>
      <c r="BW13" s="467"/>
      <c r="BX13" s="467"/>
      <c r="BY13" s="467"/>
      <c r="BZ13" s="467"/>
      <c r="CA13" s="467"/>
      <c r="CB13" s="467"/>
      <c r="CC13" s="468"/>
      <c r="CD13" s="469" t="s">
        <v>
143</v>
      </c>
      <c r="CE13" s="470"/>
      <c r="CF13" s="470"/>
      <c r="CG13" s="470"/>
      <c r="CH13" s="470"/>
      <c r="CI13" s="470"/>
      <c r="CJ13" s="470"/>
      <c r="CK13" s="470"/>
      <c r="CL13" s="470"/>
      <c r="CM13" s="470"/>
      <c r="CN13" s="470"/>
      <c r="CO13" s="470"/>
      <c r="CP13" s="470"/>
      <c r="CQ13" s="470"/>
      <c r="CR13" s="470"/>
      <c r="CS13" s="471"/>
      <c r="CT13" s="463">
        <v>
0.5</v>
      </c>
      <c r="CU13" s="464"/>
      <c r="CV13" s="464"/>
      <c r="CW13" s="464"/>
      <c r="CX13" s="464"/>
      <c r="CY13" s="464"/>
      <c r="CZ13" s="464"/>
      <c r="DA13" s="465"/>
      <c r="DB13" s="463">
        <v>
0.7</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
144</v>
      </c>
      <c r="M14" s="545"/>
      <c r="N14" s="545"/>
      <c r="O14" s="545"/>
      <c r="P14" s="545"/>
      <c r="Q14" s="546"/>
      <c r="R14" s="547">
        <v>
232473</v>
      </c>
      <c r="S14" s="548"/>
      <c r="T14" s="548"/>
      <c r="U14" s="548"/>
      <c r="V14" s="549"/>
      <c r="W14" s="456"/>
      <c r="X14" s="457"/>
      <c r="Y14" s="457"/>
      <c r="Z14" s="457"/>
      <c r="AA14" s="457"/>
      <c r="AB14" s="446"/>
      <c r="AC14" s="550">
        <v>
0.7</v>
      </c>
      <c r="AD14" s="551"/>
      <c r="AE14" s="551"/>
      <c r="AF14" s="551"/>
      <c r="AG14" s="552"/>
      <c r="AH14" s="550">
        <v>
0.7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
145</v>
      </c>
      <c r="CE14" s="559"/>
      <c r="CF14" s="559"/>
      <c r="CG14" s="559"/>
      <c r="CH14" s="559"/>
      <c r="CI14" s="559"/>
      <c r="CJ14" s="559"/>
      <c r="CK14" s="559"/>
      <c r="CL14" s="559"/>
      <c r="CM14" s="559"/>
      <c r="CN14" s="559"/>
      <c r="CO14" s="559"/>
      <c r="CP14" s="559"/>
      <c r="CQ14" s="559"/>
      <c r="CR14" s="559"/>
      <c r="CS14" s="560"/>
      <c r="CT14" s="561">
        <v>
6.8</v>
      </c>
      <c r="CU14" s="562"/>
      <c r="CV14" s="562"/>
      <c r="CW14" s="562"/>
      <c r="CX14" s="562"/>
      <c r="CY14" s="562"/>
      <c r="CZ14" s="562"/>
      <c r="DA14" s="563"/>
      <c r="DB14" s="561">
        <v>
0.7</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
146</v>
      </c>
      <c r="N15" s="555"/>
      <c r="O15" s="555"/>
      <c r="P15" s="555"/>
      <c r="Q15" s="556"/>
      <c r="R15" s="547">
        <v>
228125</v>
      </c>
      <c r="S15" s="548"/>
      <c r="T15" s="548"/>
      <c r="U15" s="548"/>
      <c r="V15" s="549"/>
      <c r="W15" s="482" t="s">
        <v>
147</v>
      </c>
      <c r="X15" s="483"/>
      <c r="Y15" s="483"/>
      <c r="Z15" s="483"/>
      <c r="AA15" s="483"/>
      <c r="AB15" s="473"/>
      <c r="AC15" s="517">
        <v>
14912</v>
      </c>
      <c r="AD15" s="518"/>
      <c r="AE15" s="518"/>
      <c r="AF15" s="518"/>
      <c r="AG15" s="557"/>
      <c r="AH15" s="517">
        <v>
14330</v>
      </c>
      <c r="AI15" s="518"/>
      <c r="AJ15" s="518"/>
      <c r="AK15" s="518"/>
      <c r="AL15" s="519"/>
      <c r="AM15" s="495"/>
      <c r="AN15" s="496"/>
      <c r="AO15" s="496"/>
      <c r="AP15" s="496"/>
      <c r="AQ15" s="496"/>
      <c r="AR15" s="496"/>
      <c r="AS15" s="496"/>
      <c r="AT15" s="497"/>
      <c r="AU15" s="498"/>
      <c r="AV15" s="499"/>
      <c r="AW15" s="499"/>
      <c r="AX15" s="499"/>
      <c r="AY15" s="426" t="s">
        <v>
148</v>
      </c>
      <c r="AZ15" s="427"/>
      <c r="BA15" s="427"/>
      <c r="BB15" s="427"/>
      <c r="BC15" s="427"/>
      <c r="BD15" s="427"/>
      <c r="BE15" s="427"/>
      <c r="BF15" s="427"/>
      <c r="BG15" s="427"/>
      <c r="BH15" s="427"/>
      <c r="BI15" s="427"/>
      <c r="BJ15" s="427"/>
      <c r="BK15" s="427"/>
      <c r="BL15" s="427"/>
      <c r="BM15" s="428"/>
      <c r="BN15" s="429">
        <v>
36113540</v>
      </c>
      <c r="BO15" s="430"/>
      <c r="BP15" s="430"/>
      <c r="BQ15" s="430"/>
      <c r="BR15" s="430"/>
      <c r="BS15" s="430"/>
      <c r="BT15" s="430"/>
      <c r="BU15" s="431"/>
      <c r="BV15" s="429">
        <v>
36225541</v>
      </c>
      <c r="BW15" s="430"/>
      <c r="BX15" s="430"/>
      <c r="BY15" s="430"/>
      <c r="BZ15" s="430"/>
      <c r="CA15" s="430"/>
      <c r="CB15" s="430"/>
      <c r="CC15" s="431"/>
      <c r="CD15" s="564" t="s">
        <v>
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
150</v>
      </c>
      <c r="M16" s="575"/>
      <c r="N16" s="575"/>
      <c r="O16" s="575"/>
      <c r="P16" s="575"/>
      <c r="Q16" s="576"/>
      <c r="R16" s="567" t="s">
        <v>
151</v>
      </c>
      <c r="S16" s="568"/>
      <c r="T16" s="568"/>
      <c r="U16" s="568"/>
      <c r="V16" s="569"/>
      <c r="W16" s="456"/>
      <c r="X16" s="457"/>
      <c r="Y16" s="457"/>
      <c r="Z16" s="457"/>
      <c r="AA16" s="457"/>
      <c r="AB16" s="446"/>
      <c r="AC16" s="550">
        <v>
15.6</v>
      </c>
      <c r="AD16" s="551"/>
      <c r="AE16" s="551"/>
      <c r="AF16" s="551"/>
      <c r="AG16" s="552"/>
      <c r="AH16" s="550">
        <v>
15.7</v>
      </c>
      <c r="AI16" s="551"/>
      <c r="AJ16" s="551"/>
      <c r="AK16" s="551"/>
      <c r="AL16" s="553"/>
      <c r="AM16" s="495"/>
      <c r="AN16" s="496"/>
      <c r="AO16" s="496"/>
      <c r="AP16" s="496"/>
      <c r="AQ16" s="496"/>
      <c r="AR16" s="496"/>
      <c r="AS16" s="496"/>
      <c r="AT16" s="497"/>
      <c r="AU16" s="498"/>
      <c r="AV16" s="499"/>
      <c r="AW16" s="499"/>
      <c r="AX16" s="499"/>
      <c r="AY16" s="500" t="s">
        <v>
152</v>
      </c>
      <c r="AZ16" s="501"/>
      <c r="BA16" s="501"/>
      <c r="BB16" s="501"/>
      <c r="BC16" s="501"/>
      <c r="BD16" s="501"/>
      <c r="BE16" s="501"/>
      <c r="BF16" s="501"/>
      <c r="BG16" s="501"/>
      <c r="BH16" s="501"/>
      <c r="BI16" s="501"/>
      <c r="BJ16" s="501"/>
      <c r="BK16" s="501"/>
      <c r="BL16" s="501"/>
      <c r="BM16" s="502"/>
      <c r="BN16" s="466">
        <v>
30312631</v>
      </c>
      <c r="BO16" s="467"/>
      <c r="BP16" s="467"/>
      <c r="BQ16" s="467"/>
      <c r="BR16" s="467"/>
      <c r="BS16" s="467"/>
      <c r="BT16" s="467"/>
      <c r="BU16" s="468"/>
      <c r="BV16" s="466">
        <v>
30101552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
153</v>
      </c>
      <c r="N17" s="571"/>
      <c r="O17" s="571"/>
      <c r="P17" s="571"/>
      <c r="Q17" s="572"/>
      <c r="R17" s="567" t="s">
        <v>
154</v>
      </c>
      <c r="S17" s="568"/>
      <c r="T17" s="568"/>
      <c r="U17" s="568"/>
      <c r="V17" s="569"/>
      <c r="W17" s="482" t="s">
        <v>
155</v>
      </c>
      <c r="X17" s="483"/>
      <c r="Y17" s="483"/>
      <c r="Z17" s="483"/>
      <c r="AA17" s="483"/>
      <c r="AB17" s="473"/>
      <c r="AC17" s="517">
        <v>
80115</v>
      </c>
      <c r="AD17" s="518"/>
      <c r="AE17" s="518"/>
      <c r="AF17" s="518"/>
      <c r="AG17" s="557"/>
      <c r="AH17" s="517">
        <v>
76251</v>
      </c>
      <c r="AI17" s="518"/>
      <c r="AJ17" s="518"/>
      <c r="AK17" s="518"/>
      <c r="AL17" s="519"/>
      <c r="AM17" s="495"/>
      <c r="AN17" s="496"/>
      <c r="AO17" s="496"/>
      <c r="AP17" s="496"/>
      <c r="AQ17" s="496"/>
      <c r="AR17" s="496"/>
      <c r="AS17" s="496"/>
      <c r="AT17" s="497"/>
      <c r="AU17" s="498"/>
      <c r="AV17" s="499"/>
      <c r="AW17" s="499"/>
      <c r="AX17" s="499"/>
      <c r="AY17" s="500" t="s">
        <v>
156</v>
      </c>
      <c r="AZ17" s="501"/>
      <c r="BA17" s="501"/>
      <c r="BB17" s="501"/>
      <c r="BC17" s="501"/>
      <c r="BD17" s="501"/>
      <c r="BE17" s="501"/>
      <c r="BF17" s="501"/>
      <c r="BG17" s="501"/>
      <c r="BH17" s="501"/>
      <c r="BI17" s="501"/>
      <c r="BJ17" s="501"/>
      <c r="BK17" s="501"/>
      <c r="BL17" s="501"/>
      <c r="BM17" s="502"/>
      <c r="BN17" s="466">
        <v>
47043131</v>
      </c>
      <c r="BO17" s="467"/>
      <c r="BP17" s="467"/>
      <c r="BQ17" s="467"/>
      <c r="BR17" s="467"/>
      <c r="BS17" s="467"/>
      <c r="BT17" s="467"/>
      <c r="BU17" s="468"/>
      <c r="BV17" s="466">
        <v>
47022775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
157</v>
      </c>
      <c r="C18" s="509"/>
      <c r="D18" s="509"/>
      <c r="E18" s="578"/>
      <c r="F18" s="578"/>
      <c r="G18" s="578"/>
      <c r="H18" s="578"/>
      <c r="I18" s="578"/>
      <c r="J18" s="578"/>
      <c r="K18" s="578"/>
      <c r="L18" s="579">
        <v>
21.58</v>
      </c>
      <c r="M18" s="579"/>
      <c r="N18" s="579"/>
      <c r="O18" s="579"/>
      <c r="P18" s="579"/>
      <c r="Q18" s="579"/>
      <c r="R18" s="580"/>
      <c r="S18" s="580"/>
      <c r="T18" s="580"/>
      <c r="U18" s="580"/>
      <c r="V18" s="581"/>
      <c r="W18" s="484"/>
      <c r="X18" s="485"/>
      <c r="Y18" s="485"/>
      <c r="Z18" s="485"/>
      <c r="AA18" s="485"/>
      <c r="AB18" s="476"/>
      <c r="AC18" s="582">
        <v>
83.7</v>
      </c>
      <c r="AD18" s="583"/>
      <c r="AE18" s="583"/>
      <c r="AF18" s="583"/>
      <c r="AG18" s="584"/>
      <c r="AH18" s="582">
        <v>
83.6</v>
      </c>
      <c r="AI18" s="583"/>
      <c r="AJ18" s="583"/>
      <c r="AK18" s="583"/>
      <c r="AL18" s="585"/>
      <c r="AM18" s="495"/>
      <c r="AN18" s="496"/>
      <c r="AO18" s="496"/>
      <c r="AP18" s="496"/>
      <c r="AQ18" s="496"/>
      <c r="AR18" s="496"/>
      <c r="AS18" s="496"/>
      <c r="AT18" s="497"/>
      <c r="AU18" s="498"/>
      <c r="AV18" s="499"/>
      <c r="AW18" s="499"/>
      <c r="AX18" s="499"/>
      <c r="AY18" s="500" t="s">
        <v>
158</v>
      </c>
      <c r="AZ18" s="501"/>
      <c r="BA18" s="501"/>
      <c r="BB18" s="501"/>
      <c r="BC18" s="501"/>
      <c r="BD18" s="501"/>
      <c r="BE18" s="501"/>
      <c r="BF18" s="501"/>
      <c r="BG18" s="501"/>
      <c r="BH18" s="501"/>
      <c r="BI18" s="501"/>
      <c r="BJ18" s="501"/>
      <c r="BK18" s="501"/>
      <c r="BL18" s="501"/>
      <c r="BM18" s="502"/>
      <c r="BN18" s="466">
        <v>
44805863</v>
      </c>
      <c r="BO18" s="467"/>
      <c r="BP18" s="467"/>
      <c r="BQ18" s="467"/>
      <c r="BR18" s="467"/>
      <c r="BS18" s="467"/>
      <c r="BT18" s="467"/>
      <c r="BU18" s="468"/>
      <c r="BV18" s="466">
        <v>
44384743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
159</v>
      </c>
      <c r="C19" s="509"/>
      <c r="D19" s="509"/>
      <c r="E19" s="578"/>
      <c r="F19" s="578"/>
      <c r="G19" s="578"/>
      <c r="H19" s="578"/>
      <c r="I19" s="578"/>
      <c r="J19" s="578"/>
      <c r="K19" s="578"/>
      <c r="L19" s="586">
        <v>
10615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
160</v>
      </c>
      <c r="AZ19" s="501"/>
      <c r="BA19" s="501"/>
      <c r="BB19" s="501"/>
      <c r="BC19" s="501"/>
      <c r="BD19" s="501"/>
      <c r="BE19" s="501"/>
      <c r="BF19" s="501"/>
      <c r="BG19" s="501"/>
      <c r="BH19" s="501"/>
      <c r="BI19" s="501"/>
      <c r="BJ19" s="501"/>
      <c r="BK19" s="501"/>
      <c r="BL19" s="501"/>
      <c r="BM19" s="502"/>
      <c r="BN19" s="466">
        <v>
58757503</v>
      </c>
      <c r="BO19" s="467"/>
      <c r="BP19" s="467"/>
      <c r="BQ19" s="467"/>
      <c r="BR19" s="467"/>
      <c r="BS19" s="467"/>
      <c r="BT19" s="467"/>
      <c r="BU19" s="468"/>
      <c r="BV19" s="466">
        <v>
57365338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
161</v>
      </c>
      <c r="C20" s="509"/>
      <c r="D20" s="509"/>
      <c r="E20" s="578"/>
      <c r="F20" s="578"/>
      <c r="G20" s="578"/>
      <c r="H20" s="578"/>
      <c r="I20" s="578"/>
      <c r="J20" s="578"/>
      <c r="K20" s="578"/>
      <c r="L20" s="586">
        <v>
110581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
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
163</v>
      </c>
      <c r="C22" s="601"/>
      <c r="D22" s="602"/>
      <c r="E22" s="478" t="s">
        <v>
1</v>
      </c>
      <c r="F22" s="483"/>
      <c r="G22" s="483"/>
      <c r="H22" s="483"/>
      <c r="I22" s="483"/>
      <c r="J22" s="483"/>
      <c r="K22" s="473"/>
      <c r="L22" s="478" t="s">
        <v>
164</v>
      </c>
      <c r="M22" s="483"/>
      <c r="N22" s="483"/>
      <c r="O22" s="483"/>
      <c r="P22" s="473"/>
      <c r="Q22" s="609" t="s">
        <v>
165</v>
      </c>
      <c r="R22" s="610"/>
      <c r="S22" s="610"/>
      <c r="T22" s="610"/>
      <c r="U22" s="610"/>
      <c r="V22" s="611"/>
      <c r="W22" s="615" t="s">
        <v>
166</v>
      </c>
      <c r="X22" s="601"/>
      <c r="Y22" s="602"/>
      <c r="Z22" s="478" t="s">
        <v>
1</v>
      </c>
      <c r="AA22" s="483"/>
      <c r="AB22" s="483"/>
      <c r="AC22" s="483"/>
      <c r="AD22" s="483"/>
      <c r="AE22" s="483"/>
      <c r="AF22" s="483"/>
      <c r="AG22" s="473"/>
      <c r="AH22" s="628" t="s">
        <v>
167</v>
      </c>
      <c r="AI22" s="483"/>
      <c r="AJ22" s="483"/>
      <c r="AK22" s="483"/>
      <c r="AL22" s="473"/>
      <c r="AM22" s="628" t="s">
        <v>
168</v>
      </c>
      <c r="AN22" s="629"/>
      <c r="AO22" s="629"/>
      <c r="AP22" s="629"/>
      <c r="AQ22" s="629"/>
      <c r="AR22" s="630"/>
      <c r="AS22" s="609" t="s">
        <v>
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
169</v>
      </c>
      <c r="AZ23" s="427"/>
      <c r="BA23" s="427"/>
      <c r="BB23" s="427"/>
      <c r="BC23" s="427"/>
      <c r="BD23" s="427"/>
      <c r="BE23" s="427"/>
      <c r="BF23" s="427"/>
      <c r="BG23" s="427"/>
      <c r="BH23" s="427"/>
      <c r="BI23" s="427"/>
      <c r="BJ23" s="427"/>
      <c r="BK23" s="427"/>
      <c r="BL23" s="427"/>
      <c r="BM23" s="428"/>
      <c r="BN23" s="466">
        <v>
40580660</v>
      </c>
      <c r="BO23" s="467"/>
      <c r="BP23" s="467"/>
      <c r="BQ23" s="467"/>
      <c r="BR23" s="467"/>
      <c r="BS23" s="467"/>
      <c r="BT23" s="467"/>
      <c r="BU23" s="468"/>
      <c r="BV23" s="466">
        <v>
39235813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
170</v>
      </c>
      <c r="F24" s="496"/>
      <c r="G24" s="496"/>
      <c r="H24" s="496"/>
      <c r="I24" s="496"/>
      <c r="J24" s="496"/>
      <c r="K24" s="497"/>
      <c r="L24" s="517">
        <v>
1</v>
      </c>
      <c r="M24" s="518"/>
      <c r="N24" s="518"/>
      <c r="O24" s="518"/>
      <c r="P24" s="557"/>
      <c r="Q24" s="517">
        <v>
10350</v>
      </c>
      <c r="R24" s="518"/>
      <c r="S24" s="518"/>
      <c r="T24" s="518"/>
      <c r="U24" s="518"/>
      <c r="V24" s="557"/>
      <c r="W24" s="616"/>
      <c r="X24" s="604"/>
      <c r="Y24" s="605"/>
      <c r="Z24" s="516" t="s">
        <v>
171</v>
      </c>
      <c r="AA24" s="496"/>
      <c r="AB24" s="496"/>
      <c r="AC24" s="496"/>
      <c r="AD24" s="496"/>
      <c r="AE24" s="496"/>
      <c r="AF24" s="496"/>
      <c r="AG24" s="497"/>
      <c r="AH24" s="517">
        <v>
1186</v>
      </c>
      <c r="AI24" s="518"/>
      <c r="AJ24" s="518"/>
      <c r="AK24" s="518"/>
      <c r="AL24" s="557"/>
      <c r="AM24" s="517">
        <v>
3681344</v>
      </c>
      <c r="AN24" s="518"/>
      <c r="AO24" s="518"/>
      <c r="AP24" s="518"/>
      <c r="AQ24" s="518"/>
      <c r="AR24" s="557"/>
      <c r="AS24" s="517">
        <v>
3104</v>
      </c>
      <c r="AT24" s="518"/>
      <c r="AU24" s="518"/>
      <c r="AV24" s="518"/>
      <c r="AW24" s="518"/>
      <c r="AX24" s="519"/>
      <c r="AY24" s="636" t="s">
        <v>
172</v>
      </c>
      <c r="AZ24" s="637"/>
      <c r="BA24" s="637"/>
      <c r="BB24" s="637"/>
      <c r="BC24" s="637"/>
      <c r="BD24" s="637"/>
      <c r="BE24" s="637"/>
      <c r="BF24" s="637"/>
      <c r="BG24" s="637"/>
      <c r="BH24" s="637"/>
      <c r="BI24" s="637"/>
      <c r="BJ24" s="637"/>
      <c r="BK24" s="637"/>
      <c r="BL24" s="637"/>
      <c r="BM24" s="638"/>
      <c r="BN24" s="466">
        <v>
9145283</v>
      </c>
      <c r="BO24" s="467"/>
      <c r="BP24" s="467"/>
      <c r="BQ24" s="467"/>
      <c r="BR24" s="467"/>
      <c r="BS24" s="467"/>
      <c r="BT24" s="467"/>
      <c r="BU24" s="468"/>
      <c r="BV24" s="466">
        <v>
9937076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
173</v>
      </c>
      <c r="F25" s="496"/>
      <c r="G25" s="496"/>
      <c r="H25" s="496"/>
      <c r="I25" s="496"/>
      <c r="J25" s="496"/>
      <c r="K25" s="497"/>
      <c r="L25" s="517">
        <v>
2</v>
      </c>
      <c r="M25" s="518"/>
      <c r="N25" s="518"/>
      <c r="O25" s="518"/>
      <c r="P25" s="557"/>
      <c r="Q25" s="517">
        <v>
8950</v>
      </c>
      <c r="R25" s="518"/>
      <c r="S25" s="518"/>
      <c r="T25" s="518"/>
      <c r="U25" s="518"/>
      <c r="V25" s="557"/>
      <c r="W25" s="616"/>
      <c r="X25" s="604"/>
      <c r="Y25" s="605"/>
      <c r="Z25" s="516" t="s">
        <v>
174</v>
      </c>
      <c r="AA25" s="496"/>
      <c r="AB25" s="496"/>
      <c r="AC25" s="496"/>
      <c r="AD25" s="496"/>
      <c r="AE25" s="496"/>
      <c r="AF25" s="496"/>
      <c r="AG25" s="497"/>
      <c r="AH25" s="517" t="s">
        <v>
175</v>
      </c>
      <c r="AI25" s="518"/>
      <c r="AJ25" s="518"/>
      <c r="AK25" s="518"/>
      <c r="AL25" s="557"/>
      <c r="AM25" s="517" t="s">
        <v>
176</v>
      </c>
      <c r="AN25" s="518"/>
      <c r="AO25" s="518"/>
      <c r="AP25" s="518"/>
      <c r="AQ25" s="518"/>
      <c r="AR25" s="557"/>
      <c r="AS25" s="517" t="s">
        <v>
175</v>
      </c>
      <c r="AT25" s="518"/>
      <c r="AU25" s="518"/>
      <c r="AV25" s="518"/>
      <c r="AW25" s="518"/>
      <c r="AX25" s="519"/>
      <c r="AY25" s="426" t="s">
        <v>
177</v>
      </c>
      <c r="AZ25" s="427"/>
      <c r="BA25" s="427"/>
      <c r="BB25" s="427"/>
      <c r="BC25" s="427"/>
      <c r="BD25" s="427"/>
      <c r="BE25" s="427"/>
      <c r="BF25" s="427"/>
      <c r="BG25" s="427"/>
      <c r="BH25" s="427"/>
      <c r="BI25" s="427"/>
      <c r="BJ25" s="427"/>
      <c r="BK25" s="427"/>
      <c r="BL25" s="427"/>
      <c r="BM25" s="428"/>
      <c r="BN25" s="429">
        <v>
6404861</v>
      </c>
      <c r="BO25" s="430"/>
      <c r="BP25" s="430"/>
      <c r="BQ25" s="430"/>
      <c r="BR25" s="430"/>
      <c r="BS25" s="430"/>
      <c r="BT25" s="430"/>
      <c r="BU25" s="431"/>
      <c r="BV25" s="429">
        <v>
4404126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
178</v>
      </c>
      <c r="F26" s="496"/>
      <c r="G26" s="496"/>
      <c r="H26" s="496"/>
      <c r="I26" s="496"/>
      <c r="J26" s="496"/>
      <c r="K26" s="497"/>
      <c r="L26" s="517">
        <v>
1</v>
      </c>
      <c r="M26" s="518"/>
      <c r="N26" s="518"/>
      <c r="O26" s="518"/>
      <c r="P26" s="557"/>
      <c r="Q26" s="517">
        <v>
8300</v>
      </c>
      <c r="R26" s="518"/>
      <c r="S26" s="518"/>
      <c r="T26" s="518"/>
      <c r="U26" s="518"/>
      <c r="V26" s="557"/>
      <c r="W26" s="616"/>
      <c r="X26" s="604"/>
      <c r="Y26" s="605"/>
      <c r="Z26" s="516" t="s">
        <v>
179</v>
      </c>
      <c r="AA26" s="626"/>
      <c r="AB26" s="626"/>
      <c r="AC26" s="626"/>
      <c r="AD26" s="626"/>
      <c r="AE26" s="626"/>
      <c r="AF26" s="626"/>
      <c r="AG26" s="627"/>
      <c r="AH26" s="517">
        <v>
91</v>
      </c>
      <c r="AI26" s="518"/>
      <c r="AJ26" s="518"/>
      <c r="AK26" s="518"/>
      <c r="AL26" s="557"/>
      <c r="AM26" s="517">
        <v>
305123</v>
      </c>
      <c r="AN26" s="518"/>
      <c r="AO26" s="518"/>
      <c r="AP26" s="518"/>
      <c r="AQ26" s="518"/>
      <c r="AR26" s="557"/>
      <c r="AS26" s="517">
        <v>
3353</v>
      </c>
      <c r="AT26" s="518"/>
      <c r="AU26" s="518"/>
      <c r="AV26" s="518"/>
      <c r="AW26" s="518"/>
      <c r="AX26" s="519"/>
      <c r="AY26" s="469" t="s">
        <v>
180</v>
      </c>
      <c r="AZ26" s="470"/>
      <c r="BA26" s="470"/>
      <c r="BB26" s="470"/>
      <c r="BC26" s="470"/>
      <c r="BD26" s="470"/>
      <c r="BE26" s="470"/>
      <c r="BF26" s="470"/>
      <c r="BG26" s="470"/>
      <c r="BH26" s="470"/>
      <c r="BI26" s="470"/>
      <c r="BJ26" s="470"/>
      <c r="BK26" s="470"/>
      <c r="BL26" s="470"/>
      <c r="BM26" s="471"/>
      <c r="BN26" s="466">
        <v>
19000</v>
      </c>
      <c r="BO26" s="467"/>
      <c r="BP26" s="467"/>
      <c r="BQ26" s="467"/>
      <c r="BR26" s="467"/>
      <c r="BS26" s="467"/>
      <c r="BT26" s="467"/>
      <c r="BU26" s="468"/>
      <c r="BV26" s="466">
        <v>
27000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
181</v>
      </c>
      <c r="F27" s="496"/>
      <c r="G27" s="496"/>
      <c r="H27" s="496"/>
      <c r="I27" s="496"/>
      <c r="J27" s="496"/>
      <c r="K27" s="497"/>
      <c r="L27" s="517">
        <v>
1</v>
      </c>
      <c r="M27" s="518"/>
      <c r="N27" s="518"/>
      <c r="O27" s="518"/>
      <c r="P27" s="557"/>
      <c r="Q27" s="517">
        <v>
6400</v>
      </c>
      <c r="R27" s="518"/>
      <c r="S27" s="518"/>
      <c r="T27" s="518"/>
      <c r="U27" s="518"/>
      <c r="V27" s="557"/>
      <c r="W27" s="616"/>
      <c r="X27" s="604"/>
      <c r="Y27" s="605"/>
      <c r="Z27" s="516" t="s">
        <v>
182</v>
      </c>
      <c r="AA27" s="496"/>
      <c r="AB27" s="496"/>
      <c r="AC27" s="496"/>
      <c r="AD27" s="496"/>
      <c r="AE27" s="496"/>
      <c r="AF27" s="496"/>
      <c r="AG27" s="497"/>
      <c r="AH27" s="517">
        <v>
3</v>
      </c>
      <c r="AI27" s="518"/>
      <c r="AJ27" s="518"/>
      <c r="AK27" s="518"/>
      <c r="AL27" s="557"/>
      <c r="AM27" s="517">
        <v>
12915</v>
      </c>
      <c r="AN27" s="518"/>
      <c r="AO27" s="518"/>
      <c r="AP27" s="518"/>
      <c r="AQ27" s="518"/>
      <c r="AR27" s="557"/>
      <c r="AS27" s="517">
        <v>
4305</v>
      </c>
      <c r="AT27" s="518"/>
      <c r="AU27" s="518"/>
      <c r="AV27" s="518"/>
      <c r="AW27" s="518"/>
      <c r="AX27" s="519"/>
      <c r="AY27" s="558" t="s">
        <v>
183</v>
      </c>
      <c r="AZ27" s="559"/>
      <c r="BA27" s="559"/>
      <c r="BB27" s="559"/>
      <c r="BC27" s="559"/>
      <c r="BD27" s="559"/>
      <c r="BE27" s="559"/>
      <c r="BF27" s="559"/>
      <c r="BG27" s="559"/>
      <c r="BH27" s="559"/>
      <c r="BI27" s="559"/>
      <c r="BJ27" s="559"/>
      <c r="BK27" s="559"/>
      <c r="BL27" s="559"/>
      <c r="BM27" s="560"/>
      <c r="BN27" s="639">
        <v>
3339051</v>
      </c>
      <c r="BO27" s="640"/>
      <c r="BP27" s="640"/>
      <c r="BQ27" s="640"/>
      <c r="BR27" s="640"/>
      <c r="BS27" s="640"/>
      <c r="BT27" s="640"/>
      <c r="BU27" s="641"/>
      <c r="BV27" s="639">
        <v>
3335889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
184</v>
      </c>
      <c r="F28" s="496"/>
      <c r="G28" s="496"/>
      <c r="H28" s="496"/>
      <c r="I28" s="496"/>
      <c r="J28" s="496"/>
      <c r="K28" s="497"/>
      <c r="L28" s="517">
        <v>
1</v>
      </c>
      <c r="M28" s="518"/>
      <c r="N28" s="518"/>
      <c r="O28" s="518"/>
      <c r="P28" s="557"/>
      <c r="Q28" s="517">
        <v>
5800</v>
      </c>
      <c r="R28" s="518"/>
      <c r="S28" s="518"/>
      <c r="T28" s="518"/>
      <c r="U28" s="518"/>
      <c r="V28" s="557"/>
      <c r="W28" s="616"/>
      <c r="X28" s="604"/>
      <c r="Y28" s="605"/>
      <c r="Z28" s="516" t="s">
        <v>
185</v>
      </c>
      <c r="AA28" s="496"/>
      <c r="AB28" s="496"/>
      <c r="AC28" s="496"/>
      <c r="AD28" s="496"/>
      <c r="AE28" s="496"/>
      <c r="AF28" s="496"/>
      <c r="AG28" s="497"/>
      <c r="AH28" s="517" t="s">
        <v>
175</v>
      </c>
      <c r="AI28" s="518"/>
      <c r="AJ28" s="518"/>
      <c r="AK28" s="518"/>
      <c r="AL28" s="557"/>
      <c r="AM28" s="517" t="s">
        <v>
175</v>
      </c>
      <c r="AN28" s="518"/>
      <c r="AO28" s="518"/>
      <c r="AP28" s="518"/>
      <c r="AQ28" s="518"/>
      <c r="AR28" s="557"/>
      <c r="AS28" s="517" t="s">
        <v>
130</v>
      </c>
      <c r="AT28" s="518"/>
      <c r="AU28" s="518"/>
      <c r="AV28" s="518"/>
      <c r="AW28" s="518"/>
      <c r="AX28" s="519"/>
      <c r="AY28" s="642" t="s">
        <v>
186</v>
      </c>
      <c r="AZ28" s="643"/>
      <c r="BA28" s="643"/>
      <c r="BB28" s="644"/>
      <c r="BC28" s="426" t="s">
        <v>
48</v>
      </c>
      <c r="BD28" s="427"/>
      <c r="BE28" s="427"/>
      <c r="BF28" s="427"/>
      <c r="BG28" s="427"/>
      <c r="BH28" s="427"/>
      <c r="BI28" s="427"/>
      <c r="BJ28" s="427"/>
      <c r="BK28" s="427"/>
      <c r="BL28" s="427"/>
      <c r="BM28" s="428"/>
      <c r="BN28" s="429">
        <v>
3600676</v>
      </c>
      <c r="BO28" s="430"/>
      <c r="BP28" s="430"/>
      <c r="BQ28" s="430"/>
      <c r="BR28" s="430"/>
      <c r="BS28" s="430"/>
      <c r="BT28" s="430"/>
      <c r="BU28" s="431"/>
      <c r="BV28" s="429">
        <v>
5700790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
187</v>
      </c>
      <c r="F29" s="496"/>
      <c r="G29" s="496"/>
      <c r="H29" s="496"/>
      <c r="I29" s="496"/>
      <c r="J29" s="496"/>
      <c r="K29" s="497"/>
      <c r="L29" s="517">
        <v>
26</v>
      </c>
      <c r="M29" s="518"/>
      <c r="N29" s="518"/>
      <c r="O29" s="518"/>
      <c r="P29" s="557"/>
      <c r="Q29" s="517">
        <v>
5500</v>
      </c>
      <c r="R29" s="518"/>
      <c r="S29" s="518"/>
      <c r="T29" s="518"/>
      <c r="U29" s="518"/>
      <c r="V29" s="557"/>
      <c r="W29" s="617"/>
      <c r="X29" s="618"/>
      <c r="Y29" s="619"/>
      <c r="Z29" s="516" t="s">
        <v>
188</v>
      </c>
      <c r="AA29" s="496"/>
      <c r="AB29" s="496"/>
      <c r="AC29" s="496"/>
      <c r="AD29" s="496"/>
      <c r="AE29" s="496"/>
      <c r="AF29" s="496"/>
      <c r="AG29" s="497"/>
      <c r="AH29" s="517">
        <v>
1189</v>
      </c>
      <c r="AI29" s="518"/>
      <c r="AJ29" s="518"/>
      <c r="AK29" s="518"/>
      <c r="AL29" s="557"/>
      <c r="AM29" s="517">
        <v>
3694259</v>
      </c>
      <c r="AN29" s="518"/>
      <c r="AO29" s="518"/>
      <c r="AP29" s="518"/>
      <c r="AQ29" s="518"/>
      <c r="AR29" s="557"/>
      <c r="AS29" s="517">
        <v>
3107</v>
      </c>
      <c r="AT29" s="518"/>
      <c r="AU29" s="518"/>
      <c r="AV29" s="518"/>
      <c r="AW29" s="518"/>
      <c r="AX29" s="519"/>
      <c r="AY29" s="645"/>
      <c r="AZ29" s="646"/>
      <c r="BA29" s="646"/>
      <c r="BB29" s="647"/>
      <c r="BC29" s="500" t="s">
        <v>
189</v>
      </c>
      <c r="BD29" s="501"/>
      <c r="BE29" s="501"/>
      <c r="BF29" s="501"/>
      <c r="BG29" s="501"/>
      <c r="BH29" s="501"/>
      <c r="BI29" s="501"/>
      <c r="BJ29" s="501"/>
      <c r="BK29" s="501"/>
      <c r="BL29" s="501"/>
      <c r="BM29" s="502"/>
      <c r="BN29" s="466">
        <v>
43494</v>
      </c>
      <c r="BO29" s="467"/>
      <c r="BP29" s="467"/>
      <c r="BQ29" s="467"/>
      <c r="BR29" s="467"/>
      <c r="BS29" s="467"/>
      <c r="BT29" s="467"/>
      <c r="BU29" s="468"/>
      <c r="BV29" s="466">
        <v>
43486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
190</v>
      </c>
      <c r="X30" s="624"/>
      <c r="Y30" s="624"/>
      <c r="Z30" s="624"/>
      <c r="AA30" s="624"/>
      <c r="AB30" s="624"/>
      <c r="AC30" s="624"/>
      <c r="AD30" s="624"/>
      <c r="AE30" s="624"/>
      <c r="AF30" s="624"/>
      <c r="AG30" s="625"/>
      <c r="AH30" s="582">
        <v>
100.5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
50</v>
      </c>
      <c r="BD30" s="637"/>
      <c r="BE30" s="637"/>
      <c r="BF30" s="637"/>
      <c r="BG30" s="637"/>
      <c r="BH30" s="637"/>
      <c r="BI30" s="637"/>
      <c r="BJ30" s="637"/>
      <c r="BK30" s="637"/>
      <c r="BL30" s="637"/>
      <c r="BM30" s="638"/>
      <c r="BN30" s="639">
        <v>
13252194</v>
      </c>
      <c r="BO30" s="640"/>
      <c r="BP30" s="640"/>
      <c r="BQ30" s="640"/>
      <c r="BR30" s="640"/>
      <c r="BS30" s="640"/>
      <c r="BT30" s="640"/>
      <c r="BU30" s="641"/>
      <c r="BV30" s="639">
        <v>
11658360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191</v>
      </c>
      <c r="D32" s="213"/>
      <c r="E32" s="213"/>
      <c r="F32" s="210"/>
      <c r="G32" s="210"/>
      <c r="H32" s="210"/>
      <c r="I32" s="210"/>
      <c r="J32" s="210"/>
      <c r="K32" s="210"/>
      <c r="L32" s="210"/>
      <c r="M32" s="210"/>
      <c r="N32" s="210"/>
      <c r="O32" s="210"/>
      <c r="P32" s="210"/>
      <c r="Q32" s="210"/>
      <c r="R32" s="210"/>
      <c r="S32" s="210"/>
      <c r="T32" s="210"/>
      <c r="U32" s="210" t="s">
        <v>
192</v>
      </c>
      <c r="V32" s="210"/>
      <c r="W32" s="210"/>
      <c r="X32" s="210"/>
      <c r="Y32" s="210"/>
      <c r="Z32" s="210"/>
      <c r="AA32" s="210"/>
      <c r="AB32" s="210"/>
      <c r="AC32" s="210"/>
      <c r="AD32" s="210"/>
      <c r="AE32" s="210"/>
      <c r="AF32" s="210"/>
      <c r="AG32" s="210"/>
      <c r="AH32" s="210"/>
      <c r="AI32" s="210"/>
      <c r="AJ32" s="210"/>
      <c r="AK32" s="210"/>
      <c r="AL32" s="210"/>
      <c r="AM32" s="214" t="s">
        <v>
193</v>
      </c>
      <c r="AN32" s="210"/>
      <c r="AO32" s="210"/>
      <c r="AP32" s="210"/>
      <c r="AQ32" s="210"/>
      <c r="AR32" s="210"/>
      <c r="AS32" s="214"/>
      <c r="AT32" s="214"/>
      <c r="AU32" s="214"/>
      <c r="AV32" s="214"/>
      <c r="AW32" s="214"/>
      <c r="AX32" s="214"/>
      <c r="AY32" s="214"/>
      <c r="AZ32" s="214"/>
      <c r="BA32" s="214"/>
      <c r="BB32" s="210"/>
      <c r="BC32" s="214"/>
      <c r="BD32" s="210"/>
      <c r="BE32" s="214" t="s">
        <v>
194</v>
      </c>
      <c r="BF32" s="210"/>
      <c r="BG32" s="210"/>
      <c r="BH32" s="210"/>
      <c r="BI32" s="210"/>
      <c r="BJ32" s="214"/>
      <c r="BK32" s="214"/>
      <c r="BL32" s="214"/>
      <c r="BM32" s="214"/>
      <c r="BN32" s="214"/>
      <c r="BO32" s="214"/>
      <c r="BP32" s="214"/>
      <c r="BQ32" s="214"/>
      <c r="BR32" s="210"/>
      <c r="BS32" s="210"/>
      <c r="BT32" s="210"/>
      <c r="BU32" s="210"/>
      <c r="BV32" s="210"/>
      <c r="BW32" s="210" t="s">
        <v>
195</v>
      </c>
      <c r="BX32" s="210"/>
      <c r="BY32" s="210"/>
      <c r="BZ32" s="210"/>
      <c r="CA32" s="210"/>
      <c r="CB32" s="214"/>
      <c r="CC32" s="214"/>
      <c r="CD32" s="214"/>
      <c r="CE32" s="214"/>
      <c r="CF32" s="214"/>
      <c r="CG32" s="214"/>
      <c r="CH32" s="214"/>
      <c r="CI32" s="214"/>
      <c r="CJ32" s="214"/>
      <c r="CK32" s="214"/>
      <c r="CL32" s="214"/>
      <c r="CM32" s="214"/>
      <c r="CN32" s="214"/>
      <c r="CO32" s="214" t="s">
        <v>
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
197</v>
      </c>
      <c r="D33" s="490"/>
      <c r="E33" s="455" t="s">
        <v>
198</v>
      </c>
      <c r="F33" s="455"/>
      <c r="G33" s="455"/>
      <c r="H33" s="455"/>
      <c r="I33" s="455"/>
      <c r="J33" s="455"/>
      <c r="K33" s="455"/>
      <c r="L33" s="455"/>
      <c r="M33" s="455"/>
      <c r="N33" s="455"/>
      <c r="O33" s="455"/>
      <c r="P33" s="455"/>
      <c r="Q33" s="455"/>
      <c r="R33" s="455"/>
      <c r="S33" s="455"/>
      <c r="T33" s="215"/>
      <c r="U33" s="490" t="s">
        <v>
199</v>
      </c>
      <c r="V33" s="490"/>
      <c r="W33" s="455" t="s">
        <v>
200</v>
      </c>
      <c r="X33" s="455"/>
      <c r="Y33" s="455"/>
      <c r="Z33" s="455"/>
      <c r="AA33" s="455"/>
      <c r="AB33" s="455"/>
      <c r="AC33" s="455"/>
      <c r="AD33" s="455"/>
      <c r="AE33" s="455"/>
      <c r="AF33" s="455"/>
      <c r="AG33" s="455"/>
      <c r="AH33" s="455"/>
      <c r="AI33" s="455"/>
      <c r="AJ33" s="455"/>
      <c r="AK33" s="455"/>
      <c r="AL33" s="215"/>
      <c r="AM33" s="490" t="s">
        <v>
201</v>
      </c>
      <c r="AN33" s="490"/>
      <c r="AO33" s="455" t="s">
        <v>
200</v>
      </c>
      <c r="AP33" s="455"/>
      <c r="AQ33" s="455"/>
      <c r="AR33" s="455"/>
      <c r="AS33" s="455"/>
      <c r="AT33" s="455"/>
      <c r="AU33" s="455"/>
      <c r="AV33" s="455"/>
      <c r="AW33" s="455"/>
      <c r="AX33" s="455"/>
      <c r="AY33" s="455"/>
      <c r="AZ33" s="455"/>
      <c r="BA33" s="455"/>
      <c r="BB33" s="455"/>
      <c r="BC33" s="455"/>
      <c r="BD33" s="216"/>
      <c r="BE33" s="455" t="s">
        <v>
202</v>
      </c>
      <c r="BF33" s="455"/>
      <c r="BG33" s="455" t="s">
        <v>
203</v>
      </c>
      <c r="BH33" s="455"/>
      <c r="BI33" s="455"/>
      <c r="BJ33" s="455"/>
      <c r="BK33" s="455"/>
      <c r="BL33" s="455"/>
      <c r="BM33" s="455"/>
      <c r="BN33" s="455"/>
      <c r="BO33" s="455"/>
      <c r="BP33" s="455"/>
      <c r="BQ33" s="455"/>
      <c r="BR33" s="455"/>
      <c r="BS33" s="455"/>
      <c r="BT33" s="455"/>
      <c r="BU33" s="455"/>
      <c r="BV33" s="216"/>
      <c r="BW33" s="490" t="s">
        <v>
202</v>
      </c>
      <c r="BX33" s="490"/>
      <c r="BY33" s="455" t="s">
        <v>
204</v>
      </c>
      <c r="BZ33" s="455"/>
      <c r="CA33" s="455"/>
      <c r="CB33" s="455"/>
      <c r="CC33" s="455"/>
      <c r="CD33" s="455"/>
      <c r="CE33" s="455"/>
      <c r="CF33" s="455"/>
      <c r="CG33" s="455"/>
      <c r="CH33" s="455"/>
      <c r="CI33" s="455"/>
      <c r="CJ33" s="455"/>
      <c r="CK33" s="455"/>
      <c r="CL33" s="455"/>
      <c r="CM33" s="455"/>
      <c r="CN33" s="215"/>
      <c r="CO33" s="490" t="s">
        <v>
197</v>
      </c>
      <c r="CP33" s="490"/>
      <c r="CQ33" s="455" t="s">
        <v>
205</v>
      </c>
      <c r="CR33" s="455"/>
      <c r="CS33" s="455"/>
      <c r="CT33" s="455"/>
      <c r="CU33" s="455"/>
      <c r="CV33" s="455"/>
      <c r="CW33" s="455"/>
      <c r="CX33" s="455"/>
      <c r="CY33" s="455"/>
      <c r="CZ33" s="455"/>
      <c r="DA33" s="455"/>
      <c r="DB33" s="455"/>
      <c r="DC33" s="455"/>
      <c r="DD33" s="455"/>
      <c r="DE33" s="455"/>
      <c r="DF33" s="215"/>
      <c r="DG33" s="651" t="s">
        <v>
206</v>
      </c>
      <c r="DH33" s="651"/>
      <c r="DI33" s="217"/>
      <c r="DJ33" s="185"/>
      <c r="DK33" s="185"/>
      <c r="DL33" s="185"/>
      <c r="DM33" s="185"/>
      <c r="DN33" s="185"/>
      <c r="DO33" s="185"/>
    </row>
    <row r="34" spans="1:119" ht="32.25" customHeight="1" x14ac:dyDescent="0.2">
      <c r="A34" s="186"/>
      <c r="B34" s="212"/>
      <c r="C34" s="652">
        <f>
IF(E34="","",1)</f>
        <v>
1</v>
      </c>
      <c r="D34" s="652"/>
      <c r="E34" s="653" t="str">
        <f>
IF('各会計、関係団体の財政状況及び健全化判断比率'!B7="","",'各会計、関係団体の財政状況及び健全化判断比率'!B7)</f>
        <v>
一般会計</v>
      </c>
      <c r="F34" s="653"/>
      <c r="G34" s="653"/>
      <c r="H34" s="653"/>
      <c r="I34" s="653"/>
      <c r="J34" s="653"/>
      <c r="K34" s="653"/>
      <c r="L34" s="653"/>
      <c r="M34" s="653"/>
      <c r="N34" s="653"/>
      <c r="O34" s="653"/>
      <c r="P34" s="653"/>
      <c r="Q34" s="653"/>
      <c r="R34" s="653"/>
      <c r="S34" s="653"/>
      <c r="T34" s="213"/>
      <c r="U34" s="652">
        <f>
IF(W34="","",MAX(C34:D43)+1)</f>
        <v>
3</v>
      </c>
      <c r="V34" s="652"/>
      <c r="W34" s="653" t="str">
        <f>
IF('各会計、関係団体の財政状況及び健全化判断比率'!B28="","",'各会計、関係団体の財政状況及び健全化判断比率'!B28)</f>
        <v>
国民健康保険事業特別会計</v>
      </c>
      <c r="X34" s="653"/>
      <c r="Y34" s="653"/>
      <c r="Z34" s="653"/>
      <c r="AA34" s="653"/>
      <c r="AB34" s="653"/>
      <c r="AC34" s="653"/>
      <c r="AD34" s="653"/>
      <c r="AE34" s="653"/>
      <c r="AF34" s="653"/>
      <c r="AG34" s="653"/>
      <c r="AH34" s="653"/>
      <c r="AI34" s="653"/>
      <c r="AJ34" s="653"/>
      <c r="AK34" s="653"/>
      <c r="AL34" s="213"/>
      <c r="AM34" s="652" t="str">
        <f>
IF(AO34="","",MAX(C34:D43,U34:V43)+1)</f>
        <v/>
      </c>
      <c r="AN34" s="652"/>
      <c r="AO34" s="653"/>
      <c r="AP34" s="653"/>
      <c r="AQ34" s="653"/>
      <c r="AR34" s="653"/>
      <c r="AS34" s="653"/>
      <c r="AT34" s="653"/>
      <c r="AU34" s="653"/>
      <c r="AV34" s="653"/>
      <c r="AW34" s="653"/>
      <c r="AX34" s="653"/>
      <c r="AY34" s="653"/>
      <c r="AZ34" s="653"/>
      <c r="BA34" s="653"/>
      <c r="BB34" s="653"/>
      <c r="BC34" s="653"/>
      <c r="BD34" s="213"/>
      <c r="BE34" s="652">
        <f>
IF(BG34="","",MAX(C34:D43,U34:V43,AM34:AN43)+1)</f>
        <v>
6</v>
      </c>
      <c r="BF34" s="652"/>
      <c r="BG34" s="653" t="str">
        <f>
IF('各会計、関係団体の財政状況及び健全化判断比率'!B31="","",'各会計、関係団体の財政状況及び健全化判断比率'!B31)</f>
        <v>
下水道事業特別会計</v>
      </c>
      <c r="BH34" s="653"/>
      <c r="BI34" s="653"/>
      <c r="BJ34" s="653"/>
      <c r="BK34" s="653"/>
      <c r="BL34" s="653"/>
      <c r="BM34" s="653"/>
      <c r="BN34" s="653"/>
      <c r="BO34" s="653"/>
      <c r="BP34" s="653"/>
      <c r="BQ34" s="653"/>
      <c r="BR34" s="653"/>
      <c r="BS34" s="653"/>
      <c r="BT34" s="653"/>
      <c r="BU34" s="653"/>
      <c r="BV34" s="213"/>
      <c r="BW34" s="652">
        <f>
IF(BY34="","",MAX(C34:D43,U34:V43,AM34:AN43,BE34:BF43)+1)</f>
        <v>
7</v>
      </c>
      <c r="BX34" s="652"/>
      <c r="BY34" s="653" t="str">
        <f>
IF('各会計、関係団体の財政状況及び健全化判断比率'!B68="","",'各会計、関係団体の財政状況及び健全化判断比率'!B68)</f>
        <v>
ふじみ衛生組合</v>
      </c>
      <c r="BZ34" s="653"/>
      <c r="CA34" s="653"/>
      <c r="CB34" s="653"/>
      <c r="CC34" s="653"/>
      <c r="CD34" s="653"/>
      <c r="CE34" s="653"/>
      <c r="CF34" s="653"/>
      <c r="CG34" s="653"/>
      <c r="CH34" s="653"/>
      <c r="CI34" s="653"/>
      <c r="CJ34" s="653"/>
      <c r="CK34" s="653"/>
      <c r="CL34" s="653"/>
      <c r="CM34" s="653"/>
      <c r="CN34" s="213"/>
      <c r="CO34" s="652">
        <f>
IF(CQ34="","",MAX(C34:D43,U34:V43,AM34:AN43,BE34:BF43,BW34:BX43)+1)</f>
        <v>
15</v>
      </c>
      <c r="CP34" s="652"/>
      <c r="CQ34" s="653" t="str">
        <f>
IF('各会計、関係団体の財政状況及び健全化判断比率'!BS7="","",'各会計、関係団体の財政状況及び健全化判断比率'!BS7)</f>
        <v>
調布エフエム放送</v>
      </c>
      <c r="CR34" s="653"/>
      <c r="CS34" s="653"/>
      <c r="CT34" s="653"/>
      <c r="CU34" s="653"/>
      <c r="CV34" s="653"/>
      <c r="CW34" s="653"/>
      <c r="CX34" s="653"/>
      <c r="CY34" s="653"/>
      <c r="CZ34" s="653"/>
      <c r="DA34" s="653"/>
      <c r="DB34" s="653"/>
      <c r="DC34" s="653"/>
      <c r="DD34" s="653"/>
      <c r="DE34" s="653"/>
      <c r="DF34" s="210"/>
      <c r="DG34" s="654" t="str">
        <f>
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
IF(E35="","",C34+1)</f>
        <v>
2</v>
      </c>
      <c r="D35" s="652"/>
      <c r="E35" s="653" t="str">
        <f>
IF('各会計、関係団体の財政状況及び健全化判断比率'!B8="","",'各会計、関係団体の財政状況及び健全化判断比率'!B8)</f>
        <v>
用地特別会計</v>
      </c>
      <c r="F35" s="653"/>
      <c r="G35" s="653"/>
      <c r="H35" s="653"/>
      <c r="I35" s="653"/>
      <c r="J35" s="653"/>
      <c r="K35" s="653"/>
      <c r="L35" s="653"/>
      <c r="M35" s="653"/>
      <c r="N35" s="653"/>
      <c r="O35" s="653"/>
      <c r="P35" s="653"/>
      <c r="Q35" s="653"/>
      <c r="R35" s="653"/>
      <c r="S35" s="653"/>
      <c r="T35" s="213"/>
      <c r="U35" s="652">
        <f>
IF(W35="","",U34+1)</f>
        <v>
4</v>
      </c>
      <c r="V35" s="652"/>
      <c r="W35" s="653" t="str">
        <f>
IF('各会計、関係団体の財政状況及び健全化判断比率'!B29="","",'各会計、関係団体の財政状況及び健全化判断比率'!B29)</f>
        <v>
介護保険事業特別会計</v>
      </c>
      <c r="X35" s="653"/>
      <c r="Y35" s="653"/>
      <c r="Z35" s="653"/>
      <c r="AA35" s="653"/>
      <c r="AB35" s="653"/>
      <c r="AC35" s="653"/>
      <c r="AD35" s="653"/>
      <c r="AE35" s="653"/>
      <c r="AF35" s="653"/>
      <c r="AG35" s="653"/>
      <c r="AH35" s="653"/>
      <c r="AI35" s="653"/>
      <c r="AJ35" s="653"/>
      <c r="AK35" s="653"/>
      <c r="AL35" s="213"/>
      <c r="AM35" s="652" t="str">
        <f t="shared" ref="AM35:AM43" si="0">
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
IF(BG35="","",BE34+1)</f>
        <v/>
      </c>
      <c r="BF35" s="652"/>
      <c r="BG35" s="653"/>
      <c r="BH35" s="653"/>
      <c r="BI35" s="653"/>
      <c r="BJ35" s="653"/>
      <c r="BK35" s="653"/>
      <c r="BL35" s="653"/>
      <c r="BM35" s="653"/>
      <c r="BN35" s="653"/>
      <c r="BO35" s="653"/>
      <c r="BP35" s="653"/>
      <c r="BQ35" s="653"/>
      <c r="BR35" s="653"/>
      <c r="BS35" s="653"/>
      <c r="BT35" s="653"/>
      <c r="BU35" s="653"/>
      <c r="BV35" s="213"/>
      <c r="BW35" s="652">
        <f t="shared" ref="BW35:BW43" si="2">
IF(BY35="","",BW34+1)</f>
        <v>
8</v>
      </c>
      <c r="BX35" s="652"/>
      <c r="BY35" s="653" t="str">
        <f>
IF('各会計、関係団体の財政状況及び健全化判断比率'!B69="","",'各会計、関係団体の財政状況及び健全化判断比率'!B69)</f>
        <v>
東京たま広域資源循環組合</v>
      </c>
      <c r="BZ35" s="653"/>
      <c r="CA35" s="653"/>
      <c r="CB35" s="653"/>
      <c r="CC35" s="653"/>
      <c r="CD35" s="653"/>
      <c r="CE35" s="653"/>
      <c r="CF35" s="653"/>
      <c r="CG35" s="653"/>
      <c r="CH35" s="653"/>
      <c r="CI35" s="653"/>
      <c r="CJ35" s="653"/>
      <c r="CK35" s="653"/>
      <c r="CL35" s="653"/>
      <c r="CM35" s="653"/>
      <c r="CN35" s="213"/>
      <c r="CO35" s="652">
        <f t="shared" ref="CO35:CO43" si="3">
IF(CQ35="","",CO34+1)</f>
        <v>
16</v>
      </c>
      <c r="CP35" s="652"/>
      <c r="CQ35" s="653" t="str">
        <f>
IF('各会計、関係団体の財政状況及び健全化判断比率'!BS8="","",'各会計、関係団体の財政状況及び健全化判断比率'!BS8)</f>
        <v>
調布市土地開発公社</v>
      </c>
      <c r="CR35" s="653"/>
      <c r="CS35" s="653"/>
      <c r="CT35" s="653"/>
      <c r="CU35" s="653"/>
      <c r="CV35" s="653"/>
      <c r="CW35" s="653"/>
      <c r="CX35" s="653"/>
      <c r="CY35" s="653"/>
      <c r="CZ35" s="653"/>
      <c r="DA35" s="653"/>
      <c r="DB35" s="653"/>
      <c r="DC35" s="653"/>
      <c r="DD35" s="653"/>
      <c r="DE35" s="653"/>
      <c r="DF35" s="210"/>
      <c r="DG35" s="654" t="str">
        <f>
IF('各会計、関係団体の財政状況及び健全化判断比率'!BR8="","",'各会計、関係団体の財政状況及び健全化判断比率'!BR8)</f>
        <v>
○</v>
      </c>
      <c r="DH35" s="654"/>
      <c r="DI35" s="217"/>
      <c r="DJ35" s="185"/>
      <c r="DK35" s="185"/>
      <c r="DL35" s="185"/>
      <c r="DM35" s="185"/>
      <c r="DN35" s="185"/>
      <c r="DO35" s="185"/>
    </row>
    <row r="36" spans="1:119" ht="32.25" customHeight="1" x14ac:dyDescent="0.2">
      <c r="A36" s="186"/>
      <c r="B36" s="212"/>
      <c r="C36" s="652" t="str">
        <f>
IF(E36="","",C35+1)</f>
        <v/>
      </c>
      <c r="D36" s="652"/>
      <c r="E36" s="653" t="str">
        <f>
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
IF(W36="","",U35+1)</f>
        <v>
5</v>
      </c>
      <c r="V36" s="652"/>
      <c r="W36" s="653" t="str">
        <f>
IF('各会計、関係団体の財政状況及び健全化判断比率'!B30="","",'各会計、関係団体の財政状況及び健全化判断比率'!B30)</f>
        <v>
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
9</v>
      </c>
      <c r="BX36" s="652"/>
      <c r="BY36" s="653" t="str">
        <f>
IF('各会計、関係団体の財政状況及び健全化判断比率'!B70="","",'各会計、関係団体の財政状況及び健全化判断比率'!B70)</f>
        <v>
東京都十一市競輪事業組合</v>
      </c>
      <c r="BZ36" s="653"/>
      <c r="CA36" s="653"/>
      <c r="CB36" s="653"/>
      <c r="CC36" s="653"/>
      <c r="CD36" s="653"/>
      <c r="CE36" s="653"/>
      <c r="CF36" s="653"/>
      <c r="CG36" s="653"/>
      <c r="CH36" s="653"/>
      <c r="CI36" s="653"/>
      <c r="CJ36" s="653"/>
      <c r="CK36" s="653"/>
      <c r="CL36" s="653"/>
      <c r="CM36" s="653"/>
      <c r="CN36" s="213"/>
      <c r="CO36" s="652">
        <f t="shared" si="3"/>
        <v>
17</v>
      </c>
      <c r="CP36" s="652"/>
      <c r="CQ36" s="653" t="str">
        <f>
IF('各会計、関係団体の財政状況及び健全化判断比率'!BS9="","",'各会計、関係団体の財政状況及び健全化判断比率'!BS9)</f>
        <v>
調布市文化・コミュニティー振興財団</v>
      </c>
      <c r="CR36" s="653"/>
      <c r="CS36" s="653"/>
      <c r="CT36" s="653"/>
      <c r="CU36" s="653"/>
      <c r="CV36" s="653"/>
      <c r="CW36" s="653"/>
      <c r="CX36" s="653"/>
      <c r="CY36" s="653"/>
      <c r="CZ36" s="653"/>
      <c r="DA36" s="653"/>
      <c r="DB36" s="653"/>
      <c r="DC36" s="653"/>
      <c r="DD36" s="653"/>
      <c r="DE36" s="653"/>
      <c r="DF36" s="210"/>
      <c r="DG36" s="654" t="str">
        <f>
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
IF(E37="","",C36+1)</f>
        <v/>
      </c>
      <c r="D37" s="652"/>
      <c r="E37" s="653" t="str">
        <f>
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
10</v>
      </c>
      <c r="BX37" s="652"/>
      <c r="BY37" s="653" t="str">
        <f>
IF('各会計、関係団体の財政状況及び健全化判断比率'!B71="","",'各会計、関係団体の財政状況及び健全化判断比率'!B71)</f>
        <v>
東京都六市競艇事業組合</v>
      </c>
      <c r="BZ37" s="653"/>
      <c r="CA37" s="653"/>
      <c r="CB37" s="653"/>
      <c r="CC37" s="653"/>
      <c r="CD37" s="653"/>
      <c r="CE37" s="653"/>
      <c r="CF37" s="653"/>
      <c r="CG37" s="653"/>
      <c r="CH37" s="653"/>
      <c r="CI37" s="653"/>
      <c r="CJ37" s="653"/>
      <c r="CK37" s="653"/>
      <c r="CL37" s="653"/>
      <c r="CM37" s="653"/>
      <c r="CN37" s="213"/>
      <c r="CO37" s="652">
        <f t="shared" si="3"/>
        <v>
18</v>
      </c>
      <c r="CP37" s="652"/>
      <c r="CQ37" s="653" t="str">
        <f>
IF('各会計、関係団体の財政状況及び健全化判断比率'!BS10="","",'各会計、関係団体の財政状況及び健全化判断比率'!BS10)</f>
        <v>
調布ゆうあい福祉公社</v>
      </c>
      <c r="CR37" s="653"/>
      <c r="CS37" s="653"/>
      <c r="CT37" s="653"/>
      <c r="CU37" s="653"/>
      <c r="CV37" s="653"/>
      <c r="CW37" s="653"/>
      <c r="CX37" s="653"/>
      <c r="CY37" s="653"/>
      <c r="CZ37" s="653"/>
      <c r="DA37" s="653"/>
      <c r="DB37" s="653"/>
      <c r="DC37" s="653"/>
      <c r="DD37" s="653"/>
      <c r="DE37" s="653"/>
      <c r="DF37" s="210"/>
      <c r="DG37" s="654" t="str">
        <f>
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
IF(E38="","",C37+1)</f>
        <v/>
      </c>
      <c r="D38" s="652"/>
      <c r="E38" s="653" t="str">
        <f>
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
11</v>
      </c>
      <c r="BX38" s="652"/>
      <c r="BY38" s="653" t="str">
        <f>
IF('各会計、関係団体の財政状況及び健全化判断比率'!B72="","",'各会計、関係団体の財政状況及び健全化判断比率'!B72)</f>
        <v>
東京市町村総合事務組合(一般会計)</v>
      </c>
      <c r="BZ38" s="653"/>
      <c r="CA38" s="653"/>
      <c r="CB38" s="653"/>
      <c r="CC38" s="653"/>
      <c r="CD38" s="653"/>
      <c r="CE38" s="653"/>
      <c r="CF38" s="653"/>
      <c r="CG38" s="653"/>
      <c r="CH38" s="653"/>
      <c r="CI38" s="653"/>
      <c r="CJ38" s="653"/>
      <c r="CK38" s="653"/>
      <c r="CL38" s="653"/>
      <c r="CM38" s="653"/>
      <c r="CN38" s="213"/>
      <c r="CO38" s="652">
        <f t="shared" si="3"/>
        <v>
19</v>
      </c>
      <c r="CP38" s="652"/>
      <c r="CQ38" s="653" t="str">
        <f>
IF('各会計、関係団体の財政状況及び健全化判断比率'!BS11="","",'各会計、関係団体の財政状況及び健全化判断比率'!BS11)</f>
        <v>
調布市体育協会</v>
      </c>
      <c r="CR38" s="653"/>
      <c r="CS38" s="653"/>
      <c r="CT38" s="653"/>
      <c r="CU38" s="653"/>
      <c r="CV38" s="653"/>
      <c r="CW38" s="653"/>
      <c r="CX38" s="653"/>
      <c r="CY38" s="653"/>
      <c r="CZ38" s="653"/>
      <c r="DA38" s="653"/>
      <c r="DB38" s="653"/>
      <c r="DC38" s="653"/>
      <c r="DD38" s="653"/>
      <c r="DE38" s="653"/>
      <c r="DF38" s="210"/>
      <c r="DG38" s="654" t="str">
        <f>
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
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
12</v>
      </c>
      <c r="BX39" s="652"/>
      <c r="BY39" s="653" t="str">
        <f>
IF('各会計、関係団体の財政状況及び健全化判断比率'!B73="","",'各会計、関係団体の財政状況及び健全化判断比率'!B73)</f>
        <v>
東京市町村総合事務組合(交通災害共済事業特別会計)</v>
      </c>
      <c r="BZ39" s="653"/>
      <c r="CA39" s="653"/>
      <c r="CB39" s="653"/>
      <c r="CC39" s="653"/>
      <c r="CD39" s="653"/>
      <c r="CE39" s="653"/>
      <c r="CF39" s="653"/>
      <c r="CG39" s="653"/>
      <c r="CH39" s="653"/>
      <c r="CI39" s="653"/>
      <c r="CJ39" s="653"/>
      <c r="CK39" s="653"/>
      <c r="CL39" s="653"/>
      <c r="CM39" s="653"/>
      <c r="CN39" s="213"/>
      <c r="CO39" s="652">
        <f t="shared" si="3"/>
        <v>
20</v>
      </c>
      <c r="CP39" s="652"/>
      <c r="CQ39" s="653" t="str">
        <f>
IF('各会計、関係団体の財政状況及び健全化判断比率'!BS12="","",'各会計、関係団体の財政状況及び健全化判断比率'!BS12)</f>
        <v>
ココスクエア調布</v>
      </c>
      <c r="CR39" s="653"/>
      <c r="CS39" s="653"/>
      <c r="CT39" s="653"/>
      <c r="CU39" s="653"/>
      <c r="CV39" s="653"/>
      <c r="CW39" s="653"/>
      <c r="CX39" s="653"/>
      <c r="CY39" s="653"/>
      <c r="CZ39" s="653"/>
      <c r="DA39" s="653"/>
      <c r="DB39" s="653"/>
      <c r="DC39" s="653"/>
      <c r="DD39" s="653"/>
      <c r="DE39" s="653"/>
      <c r="DF39" s="210"/>
      <c r="DG39" s="654" t="str">
        <f>
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
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
13</v>
      </c>
      <c r="BX40" s="652"/>
      <c r="BY40" s="653" t="str">
        <f>
IF('各会計、関係団体の財政状況及び健全化判断比率'!B74="","",'各会計、関係団体の財政状況及び健全化判断比率'!B74)</f>
        <v>
東京都後期高齢者医療広域連合(一般会計)</v>
      </c>
      <c r="BZ40" s="653"/>
      <c r="CA40" s="653"/>
      <c r="CB40" s="653"/>
      <c r="CC40" s="653"/>
      <c r="CD40" s="653"/>
      <c r="CE40" s="653"/>
      <c r="CF40" s="653"/>
      <c r="CG40" s="653"/>
      <c r="CH40" s="653"/>
      <c r="CI40" s="653"/>
      <c r="CJ40" s="653"/>
      <c r="CK40" s="653"/>
      <c r="CL40" s="653"/>
      <c r="CM40" s="653"/>
      <c r="CN40" s="213"/>
      <c r="CO40" s="652">
        <f t="shared" si="3"/>
        <v>
21</v>
      </c>
      <c r="CP40" s="652"/>
      <c r="CQ40" s="653" t="str">
        <f>
IF('各会計、関係団体の財政状況及び健全化判断比率'!BS13="","",'各会計、関係団体の財政状況及び健全化判断比率'!BS13)</f>
        <v>
調布市市民サービス公社</v>
      </c>
      <c r="CR40" s="653"/>
      <c r="CS40" s="653"/>
      <c r="CT40" s="653"/>
      <c r="CU40" s="653"/>
      <c r="CV40" s="653"/>
      <c r="CW40" s="653"/>
      <c r="CX40" s="653"/>
      <c r="CY40" s="653"/>
      <c r="CZ40" s="653"/>
      <c r="DA40" s="653"/>
      <c r="DB40" s="653"/>
      <c r="DC40" s="653"/>
      <c r="DD40" s="653"/>
      <c r="DE40" s="653"/>
      <c r="DF40" s="210"/>
      <c r="DG40" s="654" t="str">
        <f>
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
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
14</v>
      </c>
      <c r="BX41" s="652"/>
      <c r="BY41" s="653" t="str">
        <f>
IF('各会計、関係団体の財政状況及び健全化判断比率'!B75="","",'各会計、関係団体の財政状況及び健全化判断比率'!B75)</f>
        <v>
東京都後期高齢者医療広域連合(後期高齢者医療特別会計)</v>
      </c>
      <c r="BZ41" s="653"/>
      <c r="CA41" s="653"/>
      <c r="CB41" s="653"/>
      <c r="CC41" s="653"/>
      <c r="CD41" s="653"/>
      <c r="CE41" s="653"/>
      <c r="CF41" s="653"/>
      <c r="CG41" s="653"/>
      <c r="CH41" s="653"/>
      <c r="CI41" s="653"/>
      <c r="CJ41" s="653"/>
      <c r="CK41" s="653"/>
      <c r="CL41" s="653"/>
      <c r="CM41" s="653"/>
      <c r="CN41" s="213"/>
      <c r="CO41" s="652">
        <f t="shared" si="3"/>
        <v>
22</v>
      </c>
      <c r="CP41" s="652"/>
      <c r="CQ41" s="653" t="str">
        <f>
IF('各会計、関係団体の財政状況及び健全化判断比率'!BS14="","",'各会計、関係団体の財政状況及び健全化判断比率'!BS14)</f>
        <v>
調布市武者小路実篤記念館</v>
      </c>
      <c r="CR41" s="653"/>
      <c r="CS41" s="653"/>
      <c r="CT41" s="653"/>
      <c r="CU41" s="653"/>
      <c r="CV41" s="653"/>
      <c r="CW41" s="653"/>
      <c r="CX41" s="653"/>
      <c r="CY41" s="653"/>
      <c r="CZ41" s="653"/>
      <c r="DA41" s="653"/>
      <c r="DB41" s="653"/>
      <c r="DC41" s="653"/>
      <c r="DD41" s="653"/>
      <c r="DE41" s="653"/>
      <c r="DF41" s="210"/>
      <c r="DG41" s="654" t="str">
        <f>
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
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
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
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
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
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
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
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
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207</v>
      </c>
      <c r="C46" s="185"/>
      <c r="D46" s="185"/>
      <c r="E46" s="185" t="s">
        <v>
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211</v>
      </c>
    </row>
    <row r="50" spans="5:5" x14ac:dyDescent="0.2">
      <c r="E50" s="187" t="s">
        <v>
212</v>
      </c>
    </row>
    <row r="51" spans="5:5" x14ac:dyDescent="0.2">
      <c r="E51" s="187" t="s">
        <v>
213</v>
      </c>
    </row>
    <row r="52" spans="5:5" x14ac:dyDescent="0.2">
      <c r="E52" s="187" t="s">
        <v>
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qhGusd8DoLeJ5KQx2WxePwZehqA70azo4biBCSNeRjBrRFXmCKSDiaxdC4kp7VE0ukPsVjvJl7+q56IcZb1Q+Q==" saltValue="qTVkd+cAYUUjZWYwmQUY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551</v>
      </c>
      <c r="G33" s="29" t="s">
        <v>
552</v>
      </c>
      <c r="H33" s="29" t="s">
        <v>
553</v>
      </c>
      <c r="I33" s="29" t="s">
        <v>
554</v>
      </c>
      <c r="J33" s="30" t="s">
        <v>
555</v>
      </c>
      <c r="K33" s="22"/>
      <c r="L33" s="22"/>
      <c r="M33" s="22"/>
      <c r="N33" s="22"/>
      <c r="O33" s="22"/>
      <c r="P33" s="22"/>
    </row>
    <row r="34" spans="1:16" ht="39" customHeight="1" x14ac:dyDescent="0.2">
      <c r="A34" s="22"/>
      <c r="B34" s="31"/>
      <c r="C34" s="1244" t="s">
        <v>
558</v>
      </c>
      <c r="D34" s="1244"/>
      <c r="E34" s="1245"/>
      <c r="F34" s="32">
        <v>
12.21</v>
      </c>
      <c r="G34" s="33">
        <v>
11.02</v>
      </c>
      <c r="H34" s="33">
        <v>
6.78</v>
      </c>
      <c r="I34" s="33">
        <v>
8.16</v>
      </c>
      <c r="J34" s="34">
        <v>
7.4</v>
      </c>
      <c r="K34" s="22"/>
      <c r="L34" s="22"/>
      <c r="M34" s="22"/>
      <c r="N34" s="22"/>
      <c r="O34" s="22"/>
      <c r="P34" s="22"/>
    </row>
    <row r="35" spans="1:16" ht="39" customHeight="1" x14ac:dyDescent="0.2">
      <c r="A35" s="22"/>
      <c r="B35" s="35"/>
      <c r="C35" s="1238" t="s">
        <v>
559</v>
      </c>
      <c r="D35" s="1239"/>
      <c r="E35" s="1240"/>
      <c r="F35" s="36">
        <v>
0.49</v>
      </c>
      <c r="G35" s="37">
        <v>
1.06</v>
      </c>
      <c r="H35" s="37">
        <v>
0.7</v>
      </c>
      <c r="I35" s="37">
        <v>
0.52</v>
      </c>
      <c r="J35" s="38">
        <v>
1.1299999999999999</v>
      </c>
      <c r="K35" s="22"/>
      <c r="L35" s="22"/>
      <c r="M35" s="22"/>
      <c r="N35" s="22"/>
      <c r="O35" s="22"/>
      <c r="P35" s="22"/>
    </row>
    <row r="36" spans="1:16" ht="39" customHeight="1" x14ac:dyDescent="0.2">
      <c r="A36" s="22"/>
      <c r="B36" s="35"/>
      <c r="C36" s="1238" t="s">
        <v>
560</v>
      </c>
      <c r="D36" s="1239"/>
      <c r="E36" s="1240"/>
      <c r="F36" s="36">
        <v>
0.11</v>
      </c>
      <c r="G36" s="37">
        <v>
0.2</v>
      </c>
      <c r="H36" s="37">
        <v>
0.15</v>
      </c>
      <c r="I36" s="37">
        <v>
0.1</v>
      </c>
      <c r="J36" s="38">
        <v>
0.14000000000000001</v>
      </c>
      <c r="K36" s="22"/>
      <c r="L36" s="22"/>
      <c r="M36" s="22"/>
      <c r="N36" s="22"/>
      <c r="O36" s="22"/>
      <c r="P36" s="22"/>
    </row>
    <row r="37" spans="1:16" ht="39" customHeight="1" x14ac:dyDescent="0.2">
      <c r="A37" s="22"/>
      <c r="B37" s="35"/>
      <c r="C37" s="1238" t="s">
        <v>
561</v>
      </c>
      <c r="D37" s="1239"/>
      <c r="E37" s="1240"/>
      <c r="F37" s="36">
        <v>
0.17</v>
      </c>
      <c r="G37" s="37">
        <v>
0.04</v>
      </c>
      <c r="H37" s="37">
        <v>
0.17</v>
      </c>
      <c r="I37" s="37">
        <v>
0.13</v>
      </c>
      <c r="J37" s="38">
        <v>
0.1</v>
      </c>
      <c r="K37" s="22"/>
      <c r="L37" s="22"/>
      <c r="M37" s="22"/>
      <c r="N37" s="22"/>
      <c r="O37" s="22"/>
      <c r="P37" s="22"/>
    </row>
    <row r="38" spans="1:16" ht="39" customHeight="1" x14ac:dyDescent="0.2">
      <c r="A38" s="22"/>
      <c r="B38" s="35"/>
      <c r="C38" s="1238" t="s">
        <v>
562</v>
      </c>
      <c r="D38" s="1239"/>
      <c r="E38" s="1240"/>
      <c r="F38" s="36">
        <v>
0.02</v>
      </c>
      <c r="G38" s="37">
        <v>
0.04</v>
      </c>
      <c r="H38" s="37">
        <v>
0.03</v>
      </c>
      <c r="I38" s="37">
        <v>
0.02</v>
      </c>
      <c r="J38" s="38">
        <v>
0.03</v>
      </c>
      <c r="K38" s="22"/>
      <c r="L38" s="22"/>
      <c r="M38" s="22"/>
      <c r="N38" s="22"/>
      <c r="O38" s="22"/>
      <c r="P38" s="22"/>
    </row>
    <row r="39" spans="1:16" ht="39" customHeight="1" x14ac:dyDescent="0.2">
      <c r="A39" s="22"/>
      <c r="B39" s="35"/>
      <c r="C39" s="1238" t="s">
        <v>
563</v>
      </c>
      <c r="D39" s="1239"/>
      <c r="E39" s="1240"/>
      <c r="F39" s="36">
        <v>
0</v>
      </c>
      <c r="G39" s="37">
        <v>
0</v>
      </c>
      <c r="H39" s="37">
        <v>
0</v>
      </c>
      <c r="I39" s="37">
        <v>
0</v>
      </c>
      <c r="J39" s="38">
        <v>
0</v>
      </c>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
564</v>
      </c>
      <c r="D42" s="1239"/>
      <c r="E42" s="1240"/>
      <c r="F42" s="36" t="s">
        <v>
509</v>
      </c>
      <c r="G42" s="37" t="s">
        <v>
509</v>
      </c>
      <c r="H42" s="37" t="s">
        <v>
509</v>
      </c>
      <c r="I42" s="37" t="s">
        <v>
509</v>
      </c>
      <c r="J42" s="38" t="s">
        <v>
509</v>
      </c>
      <c r="K42" s="22"/>
      <c r="L42" s="22"/>
      <c r="M42" s="22"/>
      <c r="N42" s="22"/>
      <c r="O42" s="22"/>
      <c r="P42" s="22"/>
    </row>
    <row r="43" spans="1:16" ht="39" customHeight="1" thickBot="1" x14ac:dyDescent="0.25">
      <c r="A43" s="22"/>
      <c r="B43" s="40"/>
      <c r="C43" s="1241" t="s">
        <v>
565</v>
      </c>
      <c r="D43" s="1242"/>
      <c r="E43" s="1243"/>
      <c r="F43" s="41" t="s">
        <v>
509</v>
      </c>
      <c r="G43" s="42" t="s">
        <v>
509</v>
      </c>
      <c r="H43" s="42" t="s">
        <v>
509</v>
      </c>
      <c r="I43" s="42" t="s">
        <v>
509</v>
      </c>
      <c r="J43" s="43" t="s">
        <v>
509</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OXcfy5fI3tMjggMo9+uwi8uncjDDUUTQkN5LFkImIM6++LmzAeMGtozAi02iWk35LXibwlvgN639hAo/xe7GA==" saltValue="8Xgb4XeQHL56fYdH74aP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551</v>
      </c>
      <c r="L44" s="56" t="s">
        <v>
552</v>
      </c>
      <c r="M44" s="56" t="s">
        <v>
553</v>
      </c>
      <c r="N44" s="56" t="s">
        <v>
554</v>
      </c>
      <c r="O44" s="57" t="s">
        <v>
555</v>
      </c>
      <c r="P44" s="48"/>
      <c r="Q44" s="48"/>
      <c r="R44" s="48"/>
      <c r="S44" s="48"/>
      <c r="T44" s="48"/>
      <c r="U44" s="48"/>
    </row>
    <row r="45" spans="1:21" ht="30.75" customHeight="1" x14ac:dyDescent="0.2">
      <c r="A45" s="48"/>
      <c r="B45" s="1246" t="s">
        <v>
11</v>
      </c>
      <c r="C45" s="1247"/>
      <c r="D45" s="58"/>
      <c r="E45" s="1252" t="s">
        <v>
12</v>
      </c>
      <c r="F45" s="1252"/>
      <c r="G45" s="1252"/>
      <c r="H45" s="1252"/>
      <c r="I45" s="1252"/>
      <c r="J45" s="1253"/>
      <c r="K45" s="59">
        <v>
4423</v>
      </c>
      <c r="L45" s="60">
        <v>
3731</v>
      </c>
      <c r="M45" s="60">
        <v>
3585</v>
      </c>
      <c r="N45" s="60">
        <v>
3651</v>
      </c>
      <c r="O45" s="61">
        <v>
3581</v>
      </c>
      <c r="P45" s="48"/>
      <c r="Q45" s="48"/>
      <c r="R45" s="48"/>
      <c r="S45" s="48"/>
      <c r="T45" s="48"/>
      <c r="U45" s="48"/>
    </row>
    <row r="46" spans="1:21" ht="30.75" customHeight="1" x14ac:dyDescent="0.2">
      <c r="A46" s="48"/>
      <c r="B46" s="1248"/>
      <c r="C46" s="1249"/>
      <c r="D46" s="62"/>
      <c r="E46" s="1254" t="s">
        <v>
13</v>
      </c>
      <c r="F46" s="1254"/>
      <c r="G46" s="1254"/>
      <c r="H46" s="1254"/>
      <c r="I46" s="1254"/>
      <c r="J46" s="1255"/>
      <c r="K46" s="63" t="s">
        <v>
509</v>
      </c>
      <c r="L46" s="64" t="s">
        <v>
509</v>
      </c>
      <c r="M46" s="64" t="s">
        <v>
509</v>
      </c>
      <c r="N46" s="64" t="s">
        <v>
509</v>
      </c>
      <c r="O46" s="65" t="s">
        <v>
509</v>
      </c>
      <c r="P46" s="48"/>
      <c r="Q46" s="48"/>
      <c r="R46" s="48"/>
      <c r="S46" s="48"/>
      <c r="T46" s="48"/>
      <c r="U46" s="48"/>
    </row>
    <row r="47" spans="1:21" ht="30.75" customHeight="1" x14ac:dyDescent="0.2">
      <c r="A47" s="48"/>
      <c r="B47" s="1248"/>
      <c r="C47" s="1249"/>
      <c r="D47" s="62"/>
      <c r="E47" s="1254" t="s">
        <v>
14</v>
      </c>
      <c r="F47" s="1254"/>
      <c r="G47" s="1254"/>
      <c r="H47" s="1254"/>
      <c r="I47" s="1254"/>
      <c r="J47" s="1255"/>
      <c r="K47" s="63" t="s">
        <v>
509</v>
      </c>
      <c r="L47" s="64" t="s">
        <v>
509</v>
      </c>
      <c r="M47" s="64" t="s">
        <v>
509</v>
      </c>
      <c r="N47" s="64" t="s">
        <v>
509</v>
      </c>
      <c r="O47" s="65" t="s">
        <v>
509</v>
      </c>
      <c r="P47" s="48"/>
      <c r="Q47" s="48"/>
      <c r="R47" s="48"/>
      <c r="S47" s="48"/>
      <c r="T47" s="48"/>
      <c r="U47" s="48"/>
    </row>
    <row r="48" spans="1:21" ht="30.75" customHeight="1" x14ac:dyDescent="0.2">
      <c r="A48" s="48"/>
      <c r="B48" s="1248"/>
      <c r="C48" s="1249"/>
      <c r="D48" s="62"/>
      <c r="E48" s="1254" t="s">
        <v>
15</v>
      </c>
      <c r="F48" s="1254"/>
      <c r="G48" s="1254"/>
      <c r="H48" s="1254"/>
      <c r="I48" s="1254"/>
      <c r="J48" s="1255"/>
      <c r="K48" s="63">
        <v>
167</v>
      </c>
      <c r="L48" s="64">
        <v>
212</v>
      </c>
      <c r="M48" s="64">
        <v>
244</v>
      </c>
      <c r="N48" s="64">
        <v>
295</v>
      </c>
      <c r="O48" s="65">
        <v>
324</v>
      </c>
      <c r="P48" s="48"/>
      <c r="Q48" s="48"/>
      <c r="R48" s="48"/>
      <c r="S48" s="48"/>
      <c r="T48" s="48"/>
      <c r="U48" s="48"/>
    </row>
    <row r="49" spans="1:21" ht="30.75" customHeight="1" x14ac:dyDescent="0.2">
      <c r="A49" s="48"/>
      <c r="B49" s="1248"/>
      <c r="C49" s="1249"/>
      <c r="D49" s="62"/>
      <c r="E49" s="1254" t="s">
        <v>
16</v>
      </c>
      <c r="F49" s="1254"/>
      <c r="G49" s="1254"/>
      <c r="H49" s="1254"/>
      <c r="I49" s="1254"/>
      <c r="J49" s="1255"/>
      <c r="K49" s="63">
        <v>
89</v>
      </c>
      <c r="L49" s="64">
        <v>
149</v>
      </c>
      <c r="M49" s="64">
        <v>
204</v>
      </c>
      <c r="N49" s="64">
        <v>
188</v>
      </c>
      <c r="O49" s="65">
        <v>
170</v>
      </c>
      <c r="P49" s="48"/>
      <c r="Q49" s="48"/>
      <c r="R49" s="48"/>
      <c r="S49" s="48"/>
      <c r="T49" s="48"/>
      <c r="U49" s="48"/>
    </row>
    <row r="50" spans="1:21" ht="30.75" customHeight="1" x14ac:dyDescent="0.2">
      <c r="A50" s="48"/>
      <c r="B50" s="1248"/>
      <c r="C50" s="1249"/>
      <c r="D50" s="62"/>
      <c r="E50" s="1254" t="s">
        <v>
17</v>
      </c>
      <c r="F50" s="1254"/>
      <c r="G50" s="1254"/>
      <c r="H50" s="1254"/>
      <c r="I50" s="1254"/>
      <c r="J50" s="1255"/>
      <c r="K50" s="63">
        <v>
604</v>
      </c>
      <c r="L50" s="64">
        <v>
304</v>
      </c>
      <c r="M50" s="64">
        <v>
316</v>
      </c>
      <c r="N50" s="64">
        <v>
55</v>
      </c>
      <c r="O50" s="65">
        <v>
58</v>
      </c>
      <c r="P50" s="48"/>
      <c r="Q50" s="48"/>
      <c r="R50" s="48"/>
      <c r="S50" s="48"/>
      <c r="T50" s="48"/>
      <c r="U50" s="48"/>
    </row>
    <row r="51" spans="1:21" ht="30.75" customHeight="1" x14ac:dyDescent="0.2">
      <c r="A51" s="48"/>
      <c r="B51" s="1250"/>
      <c r="C51" s="1251"/>
      <c r="D51" s="66"/>
      <c r="E51" s="1254" t="s">
        <v>
18</v>
      </c>
      <c r="F51" s="1254"/>
      <c r="G51" s="1254"/>
      <c r="H51" s="1254"/>
      <c r="I51" s="1254"/>
      <c r="J51" s="1255"/>
      <c r="K51" s="63" t="s">
        <v>
509</v>
      </c>
      <c r="L51" s="64" t="s">
        <v>
509</v>
      </c>
      <c r="M51" s="64" t="s">
        <v>
509</v>
      </c>
      <c r="N51" s="64" t="s">
        <v>
509</v>
      </c>
      <c r="O51" s="65" t="s">
        <v>
509</v>
      </c>
      <c r="P51" s="48"/>
      <c r="Q51" s="48"/>
      <c r="R51" s="48"/>
      <c r="S51" s="48"/>
      <c r="T51" s="48"/>
      <c r="U51" s="48"/>
    </row>
    <row r="52" spans="1:21" ht="30.75" customHeight="1" x14ac:dyDescent="0.2">
      <c r="A52" s="48"/>
      <c r="B52" s="1256" t="s">
        <v>
19</v>
      </c>
      <c r="C52" s="1257"/>
      <c r="D52" s="66"/>
      <c r="E52" s="1254" t="s">
        <v>
20</v>
      </c>
      <c r="F52" s="1254"/>
      <c r="G52" s="1254"/>
      <c r="H52" s="1254"/>
      <c r="I52" s="1254"/>
      <c r="J52" s="1255"/>
      <c r="K52" s="63">
        <v>
4349</v>
      </c>
      <c r="L52" s="64">
        <v>
3925</v>
      </c>
      <c r="M52" s="64">
        <v>
3970</v>
      </c>
      <c r="N52" s="64">
        <v>
3991</v>
      </c>
      <c r="O52" s="65">
        <v>
3963</v>
      </c>
      <c r="P52" s="48"/>
      <c r="Q52" s="48"/>
      <c r="R52" s="48"/>
      <c r="S52" s="48"/>
      <c r="T52" s="48"/>
      <c r="U52" s="48"/>
    </row>
    <row r="53" spans="1:21" ht="30.75" customHeight="1" thickBot="1" x14ac:dyDescent="0.25">
      <c r="A53" s="48"/>
      <c r="B53" s="1258" t="s">
        <v>
21</v>
      </c>
      <c r="C53" s="1259"/>
      <c r="D53" s="67"/>
      <c r="E53" s="1260" t="s">
        <v>
22</v>
      </c>
      <c r="F53" s="1260"/>
      <c r="G53" s="1260"/>
      <c r="H53" s="1260"/>
      <c r="I53" s="1260"/>
      <c r="J53" s="1261"/>
      <c r="K53" s="68">
        <v>
934</v>
      </c>
      <c r="L53" s="69">
        <v>
471</v>
      </c>
      <c r="M53" s="69">
        <v>
379</v>
      </c>
      <c r="N53" s="69">
        <v>
198</v>
      </c>
      <c r="O53" s="70">
        <v>
170</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566</v>
      </c>
      <c r="L56" s="80" t="s">
        <v>
567</v>
      </c>
      <c r="M56" s="80" t="s">
        <v>
568</v>
      </c>
      <c r="N56" s="80" t="s">
        <v>
569</v>
      </c>
      <c r="O56" s="81" t="s">
        <v>
570</v>
      </c>
      <c r="P56" s="48"/>
      <c r="Q56" s="48"/>
      <c r="R56" s="48"/>
      <c r="S56" s="48"/>
      <c r="T56" s="48"/>
      <c r="U56" s="48"/>
    </row>
    <row r="57" spans="1:21" ht="31.5" customHeight="1" x14ac:dyDescent="0.2">
      <c r="B57" s="1262" t="s">
        <v>
25</v>
      </c>
      <c r="C57" s="1263"/>
      <c r="D57" s="1266" t="s">
        <v>
26</v>
      </c>
      <c r="E57" s="1267"/>
      <c r="F57" s="1267"/>
      <c r="G57" s="1267"/>
      <c r="H57" s="1267"/>
      <c r="I57" s="1267"/>
      <c r="J57" s="1268"/>
      <c r="K57" s="82" t="s">
        <v>
601</v>
      </c>
      <c r="L57" s="83" t="s">
        <v>
602</v>
      </c>
      <c r="M57" s="83" t="s">
        <v>
601</v>
      </c>
      <c r="N57" s="83" t="s">
        <v>
602</v>
      </c>
      <c r="O57" s="84" t="s">
        <v>
601</v>
      </c>
    </row>
    <row r="58" spans="1:21" ht="31.5" customHeight="1" thickBot="1" x14ac:dyDescent="0.25">
      <c r="B58" s="1264"/>
      <c r="C58" s="1265"/>
      <c r="D58" s="1269" t="s">
        <v>
27</v>
      </c>
      <c r="E58" s="1270"/>
      <c r="F58" s="1270"/>
      <c r="G58" s="1270"/>
      <c r="H58" s="1270"/>
      <c r="I58" s="1270"/>
      <c r="J58" s="1271"/>
      <c r="K58" s="85" t="s">
        <v>
601</v>
      </c>
      <c r="L58" s="86" t="s">
        <v>
601</v>
      </c>
      <c r="M58" s="86" t="s">
        <v>
601</v>
      </c>
      <c r="N58" s="86" t="s">
        <v>
601</v>
      </c>
      <c r="O58" s="87" t="s">
        <v>
601</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D6BJjgsycjidshxDdn68HNui9AMFdtwafRD4Gt8cdtM1YJOr/D0fmbVrsaeJBjuahMnc5eMnc+U5viT6HOHQQ==" saltValue="ZWJKfCFG4lDtVdLtxYzc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551</v>
      </c>
      <c r="J40" s="99" t="s">
        <v>
552</v>
      </c>
      <c r="K40" s="99" t="s">
        <v>
553</v>
      </c>
      <c r="L40" s="99" t="s">
        <v>
554</v>
      </c>
      <c r="M40" s="100" t="s">
        <v>
555</v>
      </c>
    </row>
    <row r="41" spans="2:13" ht="27.75" customHeight="1" x14ac:dyDescent="0.2">
      <c r="B41" s="1272" t="s">
        <v>
30</v>
      </c>
      <c r="C41" s="1273"/>
      <c r="D41" s="101"/>
      <c r="E41" s="1278" t="s">
        <v>
31</v>
      </c>
      <c r="F41" s="1278"/>
      <c r="G41" s="1278"/>
      <c r="H41" s="1279"/>
      <c r="I41" s="102">
        <v>
39725</v>
      </c>
      <c r="J41" s="103">
        <v>
39028</v>
      </c>
      <c r="K41" s="103">
        <v>
39576</v>
      </c>
      <c r="L41" s="103">
        <v>
39484</v>
      </c>
      <c r="M41" s="104">
        <v>
40815</v>
      </c>
    </row>
    <row r="42" spans="2:13" ht="27.75" customHeight="1" x14ac:dyDescent="0.2">
      <c r="B42" s="1274"/>
      <c r="C42" s="1275"/>
      <c r="D42" s="105"/>
      <c r="E42" s="1280" t="s">
        <v>
32</v>
      </c>
      <c r="F42" s="1280"/>
      <c r="G42" s="1280"/>
      <c r="H42" s="1281"/>
      <c r="I42" s="106">
        <v>
3712</v>
      </c>
      <c r="J42" s="107">
        <v>
2890</v>
      </c>
      <c r="K42" s="107">
        <v>
2878</v>
      </c>
      <c r="L42" s="107">
        <v>
3536</v>
      </c>
      <c r="M42" s="108">
        <v>
4061</v>
      </c>
    </row>
    <row r="43" spans="2:13" ht="27.75" customHeight="1" x14ac:dyDescent="0.2">
      <c r="B43" s="1274"/>
      <c r="C43" s="1275"/>
      <c r="D43" s="105"/>
      <c r="E43" s="1280" t="s">
        <v>
33</v>
      </c>
      <c r="F43" s="1280"/>
      <c r="G43" s="1280"/>
      <c r="H43" s="1281"/>
      <c r="I43" s="106">
        <v>
3206</v>
      </c>
      <c r="J43" s="107">
        <v>
4145</v>
      </c>
      <c r="K43" s="107">
        <v>
4986</v>
      </c>
      <c r="L43" s="107">
        <v>
5886</v>
      </c>
      <c r="M43" s="108">
        <v>
6521</v>
      </c>
    </row>
    <row r="44" spans="2:13" ht="27.75" customHeight="1" x14ac:dyDescent="0.2">
      <c r="B44" s="1274"/>
      <c r="C44" s="1275"/>
      <c r="D44" s="105"/>
      <c r="E44" s="1280" t="s">
        <v>
34</v>
      </c>
      <c r="F44" s="1280"/>
      <c r="G44" s="1280"/>
      <c r="H44" s="1281"/>
      <c r="I44" s="106">
        <v>
2122</v>
      </c>
      <c r="J44" s="107">
        <v>
1965</v>
      </c>
      <c r="K44" s="107">
        <v>
1759</v>
      </c>
      <c r="L44" s="107">
        <v>
1507</v>
      </c>
      <c r="M44" s="108">
        <v>
1301</v>
      </c>
    </row>
    <row r="45" spans="2:13" ht="27.75" customHeight="1" x14ac:dyDescent="0.2">
      <c r="B45" s="1274"/>
      <c r="C45" s="1275"/>
      <c r="D45" s="105"/>
      <c r="E45" s="1280" t="s">
        <v>
35</v>
      </c>
      <c r="F45" s="1280"/>
      <c r="G45" s="1280"/>
      <c r="H45" s="1281"/>
      <c r="I45" s="106">
        <v>
8186</v>
      </c>
      <c r="J45" s="107">
        <v>
8171</v>
      </c>
      <c r="K45" s="107">
        <v>
8350</v>
      </c>
      <c r="L45" s="107">
        <v>
8046</v>
      </c>
      <c r="M45" s="108">
        <v>
7983</v>
      </c>
    </row>
    <row r="46" spans="2:13" ht="27.75" customHeight="1" x14ac:dyDescent="0.2">
      <c r="B46" s="1274"/>
      <c r="C46" s="1275"/>
      <c r="D46" s="109"/>
      <c r="E46" s="1280" t="s">
        <v>
36</v>
      </c>
      <c r="F46" s="1280"/>
      <c r="G46" s="1280"/>
      <c r="H46" s="1281"/>
      <c r="I46" s="106" t="s">
        <v>
509</v>
      </c>
      <c r="J46" s="107" t="s">
        <v>
509</v>
      </c>
      <c r="K46" s="107" t="s">
        <v>
509</v>
      </c>
      <c r="L46" s="107" t="s">
        <v>
509</v>
      </c>
      <c r="M46" s="108" t="s">
        <v>
509</v>
      </c>
    </row>
    <row r="47" spans="2:13" ht="27.75" customHeight="1" x14ac:dyDescent="0.2">
      <c r="B47" s="1274"/>
      <c r="C47" s="1275"/>
      <c r="D47" s="110"/>
      <c r="E47" s="1282" t="s">
        <v>
37</v>
      </c>
      <c r="F47" s="1283"/>
      <c r="G47" s="1283"/>
      <c r="H47" s="1284"/>
      <c r="I47" s="106" t="s">
        <v>
509</v>
      </c>
      <c r="J47" s="107" t="s">
        <v>
509</v>
      </c>
      <c r="K47" s="107" t="s">
        <v>
509</v>
      </c>
      <c r="L47" s="107" t="s">
        <v>
509</v>
      </c>
      <c r="M47" s="108" t="s">
        <v>
509</v>
      </c>
    </row>
    <row r="48" spans="2:13" ht="27.75" customHeight="1" x14ac:dyDescent="0.2">
      <c r="B48" s="1274"/>
      <c r="C48" s="1275"/>
      <c r="D48" s="105"/>
      <c r="E48" s="1280" t="s">
        <v>
38</v>
      </c>
      <c r="F48" s="1280"/>
      <c r="G48" s="1280"/>
      <c r="H48" s="1281"/>
      <c r="I48" s="106" t="s">
        <v>
509</v>
      </c>
      <c r="J48" s="107" t="s">
        <v>
509</v>
      </c>
      <c r="K48" s="107" t="s">
        <v>
509</v>
      </c>
      <c r="L48" s="107" t="s">
        <v>
509</v>
      </c>
      <c r="M48" s="108" t="s">
        <v>
509</v>
      </c>
    </row>
    <row r="49" spans="2:13" ht="27.75" customHeight="1" x14ac:dyDescent="0.2">
      <c r="B49" s="1276"/>
      <c r="C49" s="1277"/>
      <c r="D49" s="105"/>
      <c r="E49" s="1280" t="s">
        <v>
39</v>
      </c>
      <c r="F49" s="1280"/>
      <c r="G49" s="1280"/>
      <c r="H49" s="1281"/>
      <c r="I49" s="106" t="s">
        <v>
509</v>
      </c>
      <c r="J49" s="107" t="s">
        <v>
509</v>
      </c>
      <c r="K49" s="107" t="s">
        <v>
509</v>
      </c>
      <c r="L49" s="107" t="s">
        <v>
509</v>
      </c>
      <c r="M49" s="108" t="s">
        <v>
509</v>
      </c>
    </row>
    <row r="50" spans="2:13" ht="27.75" customHeight="1" x14ac:dyDescent="0.2">
      <c r="B50" s="1285" t="s">
        <v>
40</v>
      </c>
      <c r="C50" s="1286"/>
      <c r="D50" s="111"/>
      <c r="E50" s="1280" t="s">
        <v>
41</v>
      </c>
      <c r="F50" s="1280"/>
      <c r="G50" s="1280"/>
      <c r="H50" s="1281"/>
      <c r="I50" s="106">
        <v>
10737</v>
      </c>
      <c r="J50" s="107">
        <v>
14582</v>
      </c>
      <c r="K50" s="107">
        <v>
17739</v>
      </c>
      <c r="L50" s="107">
        <v>
18936</v>
      </c>
      <c r="M50" s="108">
        <v>
18377</v>
      </c>
    </row>
    <row r="51" spans="2:13" ht="27.75" customHeight="1" x14ac:dyDescent="0.2">
      <c r="B51" s="1274"/>
      <c r="C51" s="1275"/>
      <c r="D51" s="105"/>
      <c r="E51" s="1280" t="s">
        <v>
42</v>
      </c>
      <c r="F51" s="1280"/>
      <c r="G51" s="1280"/>
      <c r="H51" s="1281"/>
      <c r="I51" s="106">
        <v>
20331</v>
      </c>
      <c r="J51" s="107">
        <v>
20806</v>
      </c>
      <c r="K51" s="107">
        <v>
21060</v>
      </c>
      <c r="L51" s="107">
        <v>
20860</v>
      </c>
      <c r="M51" s="108">
        <v>
22874</v>
      </c>
    </row>
    <row r="52" spans="2:13" ht="27.75" customHeight="1" x14ac:dyDescent="0.2">
      <c r="B52" s="1276"/>
      <c r="C52" s="1277"/>
      <c r="D52" s="105"/>
      <c r="E52" s="1280" t="s">
        <v>
43</v>
      </c>
      <c r="F52" s="1280"/>
      <c r="G52" s="1280"/>
      <c r="H52" s="1281"/>
      <c r="I52" s="106">
        <v>
24208</v>
      </c>
      <c r="J52" s="107">
        <v>
22148</v>
      </c>
      <c r="K52" s="107">
        <v>
20281</v>
      </c>
      <c r="L52" s="107">
        <v>
18350</v>
      </c>
      <c r="M52" s="108">
        <v>
16351</v>
      </c>
    </row>
    <row r="53" spans="2:13" ht="27.75" customHeight="1" thickBot="1" x14ac:dyDescent="0.25">
      <c r="B53" s="1287" t="s">
        <v>
44</v>
      </c>
      <c r="C53" s="1288"/>
      <c r="D53" s="112"/>
      <c r="E53" s="1289" t="s">
        <v>
45</v>
      </c>
      <c r="F53" s="1289"/>
      <c r="G53" s="1289"/>
      <c r="H53" s="1290"/>
      <c r="I53" s="113">
        <v>
1676</v>
      </c>
      <c r="J53" s="114">
        <v>
-1336</v>
      </c>
      <c r="K53" s="114">
        <v>
-1531</v>
      </c>
      <c r="L53" s="114">
        <v>
314</v>
      </c>
      <c r="M53" s="115">
        <v>
3078</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4f9zgHph0eJwm1wUjIWVJamXXspkAXE0kaNd9AXSqxlf/BQBlpM14pikVst4LYMU42WqhddrqRG+0+Cm4iflA==" saltValue="P9kXN5chtbJbPoWavOvm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553</v>
      </c>
      <c r="G54" s="124" t="s">
        <v>
554</v>
      </c>
      <c r="H54" s="125" t="s">
        <v>
555</v>
      </c>
    </row>
    <row r="55" spans="2:8" ht="52.5" customHeight="1" x14ac:dyDescent="0.2">
      <c r="B55" s="126"/>
      <c r="C55" s="1299" t="s">
        <v>
48</v>
      </c>
      <c r="D55" s="1299"/>
      <c r="E55" s="1300"/>
      <c r="F55" s="127">
        <v>
5133</v>
      </c>
      <c r="G55" s="127">
        <v>
5701</v>
      </c>
      <c r="H55" s="128">
        <v>
3601</v>
      </c>
    </row>
    <row r="56" spans="2:8" ht="52.5" customHeight="1" x14ac:dyDescent="0.2">
      <c r="B56" s="129"/>
      <c r="C56" s="1301" t="s">
        <v>
49</v>
      </c>
      <c r="D56" s="1301"/>
      <c r="E56" s="1302"/>
      <c r="F56" s="130">
        <v>
43</v>
      </c>
      <c r="G56" s="130">
        <v>
43</v>
      </c>
      <c r="H56" s="131">
        <v>
43</v>
      </c>
    </row>
    <row r="57" spans="2:8" ht="53.25" customHeight="1" x14ac:dyDescent="0.2">
      <c r="B57" s="129"/>
      <c r="C57" s="1303" t="s">
        <v>
50</v>
      </c>
      <c r="D57" s="1303"/>
      <c r="E57" s="1304"/>
      <c r="F57" s="132">
        <v>
11148</v>
      </c>
      <c r="G57" s="132">
        <v>
11658</v>
      </c>
      <c r="H57" s="133">
        <v>
13252</v>
      </c>
    </row>
    <row r="58" spans="2:8" ht="45.75" customHeight="1" x14ac:dyDescent="0.2">
      <c r="B58" s="134"/>
      <c r="C58" s="1291" t="s">
        <v>
603</v>
      </c>
      <c r="D58" s="1292"/>
      <c r="E58" s="1293"/>
      <c r="F58" s="135">
        <v>
7007</v>
      </c>
      <c r="G58" s="135">
        <v>
7183</v>
      </c>
      <c r="H58" s="136">
        <v>
7882</v>
      </c>
    </row>
    <row r="59" spans="2:8" ht="45.75" customHeight="1" x14ac:dyDescent="0.2">
      <c r="B59" s="134"/>
      <c r="C59" s="1291" t="s">
        <v>
604</v>
      </c>
      <c r="D59" s="1292"/>
      <c r="E59" s="1293"/>
      <c r="F59" s="135">
        <v>
2005</v>
      </c>
      <c r="G59" s="135">
        <v>
2087</v>
      </c>
      <c r="H59" s="136">
        <v>
2091</v>
      </c>
    </row>
    <row r="60" spans="2:8" ht="45.75" customHeight="1" x14ac:dyDescent="0.2">
      <c r="B60" s="134"/>
      <c r="C60" s="1291" t="s">
        <v>
605</v>
      </c>
      <c r="D60" s="1292"/>
      <c r="E60" s="1293"/>
      <c r="F60" s="135">
        <v>
1589</v>
      </c>
      <c r="G60" s="135">
        <v>
1744</v>
      </c>
      <c r="H60" s="136">
        <v>
1829</v>
      </c>
    </row>
    <row r="61" spans="2:8" ht="45.75" customHeight="1" x14ac:dyDescent="0.2">
      <c r="B61" s="134"/>
      <c r="C61" s="1291" t="s">
        <v>
606</v>
      </c>
      <c r="D61" s="1292"/>
      <c r="E61" s="1293"/>
      <c r="F61" s="135">
        <v>
229</v>
      </c>
      <c r="G61" s="135">
        <v>
237</v>
      </c>
      <c r="H61" s="136">
        <v>
1053</v>
      </c>
    </row>
    <row r="62" spans="2:8" ht="45.75" customHeight="1" thickBot="1" x14ac:dyDescent="0.25">
      <c r="B62" s="137"/>
      <c r="C62" s="1294" t="s">
        <v>
607</v>
      </c>
      <c r="D62" s="1295"/>
      <c r="E62" s="1296"/>
      <c r="F62" s="138">
        <v>
100</v>
      </c>
      <c r="G62" s="138">
        <v>
196</v>
      </c>
      <c r="H62" s="139">
        <v>
218</v>
      </c>
    </row>
    <row r="63" spans="2:8" ht="52.5" customHeight="1" thickBot="1" x14ac:dyDescent="0.25">
      <c r="B63" s="140"/>
      <c r="C63" s="1297" t="s">
        <v>
51</v>
      </c>
      <c r="D63" s="1297"/>
      <c r="E63" s="1298"/>
      <c r="F63" s="141">
        <v>
16324</v>
      </c>
      <c r="G63" s="141">
        <v>
17403</v>
      </c>
      <c r="H63" s="142">
        <v>
16896</v>
      </c>
    </row>
    <row r="64" spans="2:8" ht="15" customHeight="1" x14ac:dyDescent="0.2"/>
    <row r="65" ht="0" hidden="1" customHeight="1" x14ac:dyDescent="0.2"/>
    <row r="66" ht="0" hidden="1" customHeight="1" x14ac:dyDescent="0.2"/>
  </sheetData>
  <sheetProtection algorithmName="SHA-512" hashValue="5aa2zSPB3IUSzdkk6Vz197ezAXxvsLhlmS3huCKdk11pvVPXWoM6Dsx+xiAG8A5WeZfFcWgT6eaqMq8pBZSvWA==" saltValue="M+cccl/IRkw6sJlXU7Ia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608</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608</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7" t="s">
        <v>
625</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ht="13.2" x14ac:dyDescent="0.2">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ht="13.2" x14ac:dyDescent="0.2">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ht="13.2" x14ac:dyDescent="0.2">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ht="13.2" x14ac:dyDescent="0.2">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611</v>
      </c>
    </row>
    <row r="50" spans="1:109" ht="13.2" x14ac:dyDescent="0.2">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
551</v>
      </c>
      <c r="BQ50" s="1320"/>
      <c r="BR50" s="1320"/>
      <c r="BS50" s="1320"/>
      <c r="BT50" s="1320"/>
      <c r="BU50" s="1320"/>
      <c r="BV50" s="1320"/>
      <c r="BW50" s="1320"/>
      <c r="BX50" s="1320" t="s">
        <v>
552</v>
      </c>
      <c r="BY50" s="1320"/>
      <c r="BZ50" s="1320"/>
      <c r="CA50" s="1320"/>
      <c r="CB50" s="1320"/>
      <c r="CC50" s="1320"/>
      <c r="CD50" s="1320"/>
      <c r="CE50" s="1320"/>
      <c r="CF50" s="1320" t="s">
        <v>
553</v>
      </c>
      <c r="CG50" s="1320"/>
      <c r="CH50" s="1320"/>
      <c r="CI50" s="1320"/>
      <c r="CJ50" s="1320"/>
      <c r="CK50" s="1320"/>
      <c r="CL50" s="1320"/>
      <c r="CM50" s="1320"/>
      <c r="CN50" s="1320" t="s">
        <v>
554</v>
      </c>
      <c r="CO50" s="1320"/>
      <c r="CP50" s="1320"/>
      <c r="CQ50" s="1320"/>
      <c r="CR50" s="1320"/>
      <c r="CS50" s="1320"/>
      <c r="CT50" s="1320"/>
      <c r="CU50" s="1320"/>
      <c r="CV50" s="1320" t="s">
        <v>
555</v>
      </c>
      <c r="CW50" s="1320"/>
      <c r="CX50" s="1320"/>
      <c r="CY50" s="1320"/>
      <c r="CZ50" s="1320"/>
      <c r="DA50" s="1320"/>
      <c r="DB50" s="1320"/>
      <c r="DC50" s="1320"/>
    </row>
    <row r="51" spans="1:109" ht="13.5" customHeight="1" x14ac:dyDescent="0.2">
      <c r="B51" s="394"/>
      <c r="G51" s="1321"/>
      <c r="H51" s="1321"/>
      <c r="I51" s="1324"/>
      <c r="J51" s="1324"/>
      <c r="K51" s="1322"/>
      <c r="L51" s="1322"/>
      <c r="M51" s="1322"/>
      <c r="N51" s="1322"/>
      <c r="AM51" s="403"/>
      <c r="AN51" s="1323" t="s">
        <v>
612</v>
      </c>
      <c r="AO51" s="1323"/>
      <c r="AP51" s="1323"/>
      <c r="AQ51" s="1323"/>
      <c r="AR51" s="1323"/>
      <c r="AS51" s="1323"/>
      <c r="AT51" s="1323"/>
      <c r="AU51" s="1323"/>
      <c r="AV51" s="1323"/>
      <c r="AW51" s="1323"/>
      <c r="AX51" s="1323"/>
      <c r="AY51" s="1323"/>
      <c r="AZ51" s="1323"/>
      <c r="BA51" s="1323"/>
      <c r="BB51" s="1323" t="s">
        <v>
613</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6"/>
      <c r="CG51" s="1306"/>
      <c r="CH51" s="1306"/>
      <c r="CI51" s="1306"/>
      <c r="CJ51" s="1306"/>
      <c r="CK51" s="1306"/>
      <c r="CL51" s="1306"/>
      <c r="CM51" s="1306"/>
      <c r="CN51" s="1306">
        <v>
0.7</v>
      </c>
      <c r="CO51" s="1306"/>
      <c r="CP51" s="1306"/>
      <c r="CQ51" s="1306"/>
      <c r="CR51" s="1306"/>
      <c r="CS51" s="1306"/>
      <c r="CT51" s="1306"/>
      <c r="CU51" s="1306"/>
      <c r="CV51" s="1306">
        <v>
6.8</v>
      </c>
      <c r="CW51" s="1306"/>
      <c r="CX51" s="1306"/>
      <c r="CY51" s="1306"/>
      <c r="CZ51" s="1306"/>
      <c r="DA51" s="1306"/>
      <c r="DB51" s="1306"/>
      <c r="DC51" s="1306"/>
    </row>
    <row r="52" spans="1:109" ht="13.2" x14ac:dyDescent="0.2">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2" x14ac:dyDescent="0.2">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
614</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6">
        <v>
62.8</v>
      </c>
      <c r="CG53" s="1306"/>
      <c r="CH53" s="1306"/>
      <c r="CI53" s="1306"/>
      <c r="CJ53" s="1306"/>
      <c r="CK53" s="1306"/>
      <c r="CL53" s="1306"/>
      <c r="CM53" s="1306"/>
      <c r="CN53" s="1306">
        <v>
63.2</v>
      </c>
      <c r="CO53" s="1306"/>
      <c r="CP53" s="1306"/>
      <c r="CQ53" s="1306"/>
      <c r="CR53" s="1306"/>
      <c r="CS53" s="1306"/>
      <c r="CT53" s="1306"/>
      <c r="CU53" s="1306"/>
      <c r="CV53" s="1306">
        <v>
63.1</v>
      </c>
      <c r="CW53" s="1306"/>
      <c r="CX53" s="1306"/>
      <c r="CY53" s="1306"/>
      <c r="CZ53" s="1306"/>
      <c r="DA53" s="1306"/>
      <c r="DB53" s="1306"/>
      <c r="DC53" s="1306"/>
    </row>
    <row r="54" spans="1:109" ht="13.2" x14ac:dyDescent="0.2">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2" x14ac:dyDescent="0.2">
      <c r="A55" s="402"/>
      <c r="B55" s="394"/>
      <c r="G55" s="1316"/>
      <c r="H55" s="1316"/>
      <c r="I55" s="1316"/>
      <c r="J55" s="1316"/>
      <c r="K55" s="1322"/>
      <c r="L55" s="1322"/>
      <c r="M55" s="1322"/>
      <c r="N55" s="1322"/>
      <c r="AN55" s="1320" t="s">
        <v>
615</v>
      </c>
      <c r="AO55" s="1320"/>
      <c r="AP55" s="1320"/>
      <c r="AQ55" s="1320"/>
      <c r="AR55" s="1320"/>
      <c r="AS55" s="1320"/>
      <c r="AT55" s="1320"/>
      <c r="AU55" s="1320"/>
      <c r="AV55" s="1320"/>
      <c r="AW55" s="1320"/>
      <c r="AX55" s="1320"/>
      <c r="AY55" s="1320"/>
      <c r="AZ55" s="1320"/>
      <c r="BA55" s="1320"/>
      <c r="BB55" s="1323" t="s">
        <v>
616</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6">
        <v>
27.1</v>
      </c>
      <c r="CG55" s="1306"/>
      <c r="CH55" s="1306"/>
      <c r="CI55" s="1306"/>
      <c r="CJ55" s="1306"/>
      <c r="CK55" s="1306"/>
      <c r="CL55" s="1306"/>
      <c r="CM55" s="1306"/>
      <c r="CN55" s="1306">
        <v>
24.5</v>
      </c>
      <c r="CO55" s="1306"/>
      <c r="CP55" s="1306"/>
      <c r="CQ55" s="1306"/>
      <c r="CR55" s="1306"/>
      <c r="CS55" s="1306"/>
      <c r="CT55" s="1306"/>
      <c r="CU55" s="1306"/>
      <c r="CV55" s="1306">
        <v>
23.9</v>
      </c>
      <c r="CW55" s="1306"/>
      <c r="CX55" s="1306"/>
      <c r="CY55" s="1306"/>
      <c r="CZ55" s="1306"/>
      <c r="DA55" s="1306"/>
      <c r="DB55" s="1306"/>
      <c r="DC55" s="1306"/>
    </row>
    <row r="56" spans="1:109" ht="13.2" x14ac:dyDescent="0.2">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ht="13.2" x14ac:dyDescent="0.2">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
617</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6">
        <v>
58.7</v>
      </c>
      <c r="CG57" s="1306"/>
      <c r="CH57" s="1306"/>
      <c r="CI57" s="1306"/>
      <c r="CJ57" s="1306"/>
      <c r="CK57" s="1306"/>
      <c r="CL57" s="1306"/>
      <c r="CM57" s="1306"/>
      <c r="CN57" s="1306">
        <v>
59.6</v>
      </c>
      <c r="CO57" s="1306"/>
      <c r="CP57" s="1306"/>
      <c r="CQ57" s="1306"/>
      <c r="CR57" s="1306"/>
      <c r="CS57" s="1306"/>
      <c r="CT57" s="1306"/>
      <c r="CU57" s="1306"/>
      <c r="CV57" s="1306">
        <v>
58.5</v>
      </c>
      <c r="CW57" s="1306"/>
      <c r="CX57" s="1306"/>
      <c r="CY57" s="1306"/>
      <c r="CZ57" s="1306"/>
      <c r="DA57" s="1306"/>
      <c r="DB57" s="1306"/>
      <c r="DC57" s="1306"/>
      <c r="DD57" s="407"/>
      <c r="DE57" s="406"/>
    </row>
    <row r="58" spans="1:109" s="402" customFormat="1" ht="13.2" x14ac:dyDescent="0.2">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618</v>
      </c>
    </row>
    <row r="64" spans="1:109" ht="13.2" x14ac:dyDescent="0.2">
      <c r="B64" s="394"/>
      <c r="G64" s="401"/>
      <c r="I64" s="414"/>
      <c r="J64" s="414"/>
      <c r="K64" s="414"/>
      <c r="L64" s="414"/>
      <c r="M64" s="414"/>
      <c r="N64" s="415"/>
      <c r="AM64" s="401"/>
      <c r="AN64" s="401" t="s">
        <v>
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7" t="s">
        <v>
626</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ht="13.2" x14ac:dyDescent="0.2">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ht="13.2" x14ac:dyDescent="0.2">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ht="13.2" x14ac:dyDescent="0.2">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ht="13.2" x14ac:dyDescent="0.2">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611</v>
      </c>
    </row>
    <row r="72" spans="2:107" ht="13.2" x14ac:dyDescent="0.2">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
551</v>
      </c>
      <c r="BQ72" s="1320"/>
      <c r="BR72" s="1320"/>
      <c r="BS72" s="1320"/>
      <c r="BT72" s="1320"/>
      <c r="BU72" s="1320"/>
      <c r="BV72" s="1320"/>
      <c r="BW72" s="1320"/>
      <c r="BX72" s="1320" t="s">
        <v>
552</v>
      </c>
      <c r="BY72" s="1320"/>
      <c r="BZ72" s="1320"/>
      <c r="CA72" s="1320"/>
      <c r="CB72" s="1320"/>
      <c r="CC72" s="1320"/>
      <c r="CD72" s="1320"/>
      <c r="CE72" s="1320"/>
      <c r="CF72" s="1320" t="s">
        <v>
553</v>
      </c>
      <c r="CG72" s="1320"/>
      <c r="CH72" s="1320"/>
      <c r="CI72" s="1320"/>
      <c r="CJ72" s="1320"/>
      <c r="CK72" s="1320"/>
      <c r="CL72" s="1320"/>
      <c r="CM72" s="1320"/>
      <c r="CN72" s="1320" t="s">
        <v>
554</v>
      </c>
      <c r="CO72" s="1320"/>
      <c r="CP72" s="1320"/>
      <c r="CQ72" s="1320"/>
      <c r="CR72" s="1320"/>
      <c r="CS72" s="1320"/>
      <c r="CT72" s="1320"/>
      <c r="CU72" s="1320"/>
      <c r="CV72" s="1320" t="s">
        <v>
555</v>
      </c>
      <c r="CW72" s="1320"/>
      <c r="CX72" s="1320"/>
      <c r="CY72" s="1320"/>
      <c r="CZ72" s="1320"/>
      <c r="DA72" s="1320"/>
      <c r="DB72" s="1320"/>
      <c r="DC72" s="1320"/>
    </row>
    <row r="73" spans="2:107" ht="13.2" x14ac:dyDescent="0.2">
      <c r="B73" s="394"/>
      <c r="G73" s="1321"/>
      <c r="H73" s="1321"/>
      <c r="I73" s="1321"/>
      <c r="J73" s="1321"/>
      <c r="K73" s="1326"/>
      <c r="L73" s="1326"/>
      <c r="M73" s="1326"/>
      <c r="N73" s="1326"/>
      <c r="AM73" s="403"/>
      <c r="AN73" s="1323" t="s">
        <v>
612</v>
      </c>
      <c r="AO73" s="1323"/>
      <c r="AP73" s="1323"/>
      <c r="AQ73" s="1323"/>
      <c r="AR73" s="1323"/>
      <c r="AS73" s="1323"/>
      <c r="AT73" s="1323"/>
      <c r="AU73" s="1323"/>
      <c r="AV73" s="1323"/>
      <c r="AW73" s="1323"/>
      <c r="AX73" s="1323"/>
      <c r="AY73" s="1323"/>
      <c r="AZ73" s="1323"/>
      <c r="BA73" s="1323"/>
      <c r="BB73" s="1323" t="s">
        <v>
619</v>
      </c>
      <c r="BC73" s="1323"/>
      <c r="BD73" s="1323"/>
      <c r="BE73" s="1323"/>
      <c r="BF73" s="1323"/>
      <c r="BG73" s="1323"/>
      <c r="BH73" s="1323"/>
      <c r="BI73" s="1323"/>
      <c r="BJ73" s="1323"/>
      <c r="BK73" s="1323"/>
      <c r="BL73" s="1323"/>
      <c r="BM73" s="1323"/>
      <c r="BN73" s="1323"/>
      <c r="BO73" s="1323"/>
      <c r="BP73" s="1306">
        <v>
3.9</v>
      </c>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v>
0.7</v>
      </c>
      <c r="CO73" s="1306"/>
      <c r="CP73" s="1306"/>
      <c r="CQ73" s="1306"/>
      <c r="CR73" s="1306"/>
      <c r="CS73" s="1306"/>
      <c r="CT73" s="1306"/>
      <c r="CU73" s="1306"/>
      <c r="CV73" s="1306">
        <v>
6.8</v>
      </c>
      <c r="CW73" s="1306"/>
      <c r="CX73" s="1306"/>
      <c r="CY73" s="1306"/>
      <c r="CZ73" s="1306"/>
      <c r="DA73" s="1306"/>
      <c r="DB73" s="1306"/>
      <c r="DC73" s="1306"/>
    </row>
    <row r="74" spans="2:107" ht="13.2" x14ac:dyDescent="0.2">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2" x14ac:dyDescent="0.2">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
620</v>
      </c>
      <c r="BC75" s="1323"/>
      <c r="BD75" s="1323"/>
      <c r="BE75" s="1323"/>
      <c r="BF75" s="1323"/>
      <c r="BG75" s="1323"/>
      <c r="BH75" s="1323"/>
      <c r="BI75" s="1323"/>
      <c r="BJ75" s="1323"/>
      <c r="BK75" s="1323"/>
      <c r="BL75" s="1323"/>
      <c r="BM75" s="1323"/>
      <c r="BN75" s="1323"/>
      <c r="BO75" s="1323"/>
      <c r="BP75" s="1306">
        <v>
2.2999999999999998</v>
      </c>
      <c r="BQ75" s="1306"/>
      <c r="BR75" s="1306"/>
      <c r="BS75" s="1306"/>
      <c r="BT75" s="1306"/>
      <c r="BU75" s="1306"/>
      <c r="BV75" s="1306"/>
      <c r="BW75" s="1306"/>
      <c r="BX75" s="1306">
        <v>
1.8</v>
      </c>
      <c r="BY75" s="1306"/>
      <c r="BZ75" s="1306"/>
      <c r="CA75" s="1306"/>
      <c r="CB75" s="1306"/>
      <c r="CC75" s="1306"/>
      <c r="CD75" s="1306"/>
      <c r="CE75" s="1306"/>
      <c r="CF75" s="1306">
        <v>
1.3</v>
      </c>
      <c r="CG75" s="1306"/>
      <c r="CH75" s="1306"/>
      <c r="CI75" s="1306"/>
      <c r="CJ75" s="1306"/>
      <c r="CK75" s="1306"/>
      <c r="CL75" s="1306"/>
      <c r="CM75" s="1306"/>
      <c r="CN75" s="1306">
        <v>
0.7</v>
      </c>
      <c r="CO75" s="1306"/>
      <c r="CP75" s="1306"/>
      <c r="CQ75" s="1306"/>
      <c r="CR75" s="1306"/>
      <c r="CS75" s="1306"/>
      <c r="CT75" s="1306"/>
      <c r="CU75" s="1306"/>
      <c r="CV75" s="1306">
        <v>
0.5</v>
      </c>
      <c r="CW75" s="1306"/>
      <c r="CX75" s="1306"/>
      <c r="CY75" s="1306"/>
      <c r="CZ75" s="1306"/>
      <c r="DA75" s="1306"/>
      <c r="DB75" s="1306"/>
      <c r="DC75" s="1306"/>
    </row>
    <row r="76" spans="2:107" ht="13.2" x14ac:dyDescent="0.2">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2" x14ac:dyDescent="0.2">
      <c r="B77" s="394"/>
      <c r="G77" s="1316"/>
      <c r="H77" s="1316"/>
      <c r="I77" s="1316"/>
      <c r="J77" s="1316"/>
      <c r="K77" s="1326"/>
      <c r="L77" s="1326"/>
      <c r="M77" s="1326"/>
      <c r="N77" s="1326"/>
      <c r="AN77" s="1320" t="s">
        <v>
621</v>
      </c>
      <c r="AO77" s="1320"/>
      <c r="AP77" s="1320"/>
      <c r="AQ77" s="1320"/>
      <c r="AR77" s="1320"/>
      <c r="AS77" s="1320"/>
      <c r="AT77" s="1320"/>
      <c r="AU77" s="1320"/>
      <c r="AV77" s="1320"/>
      <c r="AW77" s="1320"/>
      <c r="AX77" s="1320"/>
      <c r="AY77" s="1320"/>
      <c r="AZ77" s="1320"/>
      <c r="BA77" s="1320"/>
      <c r="BB77" s="1323" t="s">
        <v>
619</v>
      </c>
      <c r="BC77" s="1323"/>
      <c r="BD77" s="1323"/>
      <c r="BE77" s="1323"/>
      <c r="BF77" s="1323"/>
      <c r="BG77" s="1323"/>
      <c r="BH77" s="1323"/>
      <c r="BI77" s="1323"/>
      <c r="BJ77" s="1323"/>
      <c r="BK77" s="1323"/>
      <c r="BL77" s="1323"/>
      <c r="BM77" s="1323"/>
      <c r="BN77" s="1323"/>
      <c r="BO77" s="1323"/>
      <c r="BP77" s="1306">
        <v>
30.5</v>
      </c>
      <c r="BQ77" s="1306"/>
      <c r="BR77" s="1306"/>
      <c r="BS77" s="1306"/>
      <c r="BT77" s="1306"/>
      <c r="BU77" s="1306"/>
      <c r="BV77" s="1306"/>
      <c r="BW77" s="1306"/>
      <c r="BX77" s="1306">
        <v>
21.2</v>
      </c>
      <c r="BY77" s="1306"/>
      <c r="BZ77" s="1306"/>
      <c r="CA77" s="1306"/>
      <c r="CB77" s="1306"/>
      <c r="CC77" s="1306"/>
      <c r="CD77" s="1306"/>
      <c r="CE77" s="1306"/>
      <c r="CF77" s="1306">
        <v>
27.1</v>
      </c>
      <c r="CG77" s="1306"/>
      <c r="CH77" s="1306"/>
      <c r="CI77" s="1306"/>
      <c r="CJ77" s="1306"/>
      <c r="CK77" s="1306"/>
      <c r="CL77" s="1306"/>
      <c r="CM77" s="1306"/>
      <c r="CN77" s="1306">
        <v>
24.5</v>
      </c>
      <c r="CO77" s="1306"/>
      <c r="CP77" s="1306"/>
      <c r="CQ77" s="1306"/>
      <c r="CR77" s="1306"/>
      <c r="CS77" s="1306"/>
      <c r="CT77" s="1306"/>
      <c r="CU77" s="1306"/>
      <c r="CV77" s="1306">
        <v>
23.9</v>
      </c>
      <c r="CW77" s="1306"/>
      <c r="CX77" s="1306"/>
      <c r="CY77" s="1306"/>
      <c r="CZ77" s="1306"/>
      <c r="DA77" s="1306"/>
      <c r="DB77" s="1306"/>
      <c r="DC77" s="1306"/>
    </row>
    <row r="78" spans="2:107" ht="13.2" x14ac:dyDescent="0.2">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2" x14ac:dyDescent="0.2">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
622</v>
      </c>
      <c r="BC79" s="1323"/>
      <c r="BD79" s="1323"/>
      <c r="BE79" s="1323"/>
      <c r="BF79" s="1323"/>
      <c r="BG79" s="1323"/>
      <c r="BH79" s="1323"/>
      <c r="BI79" s="1323"/>
      <c r="BJ79" s="1323"/>
      <c r="BK79" s="1323"/>
      <c r="BL79" s="1323"/>
      <c r="BM79" s="1323"/>
      <c r="BN79" s="1323"/>
      <c r="BO79" s="1323"/>
      <c r="BP79" s="1306">
        <v>
5.2</v>
      </c>
      <c r="BQ79" s="1306"/>
      <c r="BR79" s="1306"/>
      <c r="BS79" s="1306"/>
      <c r="BT79" s="1306"/>
      <c r="BU79" s="1306"/>
      <c r="BV79" s="1306"/>
      <c r="BW79" s="1306"/>
      <c r="BX79" s="1306">
        <v>
4.0999999999999996</v>
      </c>
      <c r="BY79" s="1306"/>
      <c r="BZ79" s="1306"/>
      <c r="CA79" s="1306"/>
      <c r="CB79" s="1306"/>
      <c r="CC79" s="1306"/>
      <c r="CD79" s="1306"/>
      <c r="CE79" s="1306"/>
      <c r="CF79" s="1306">
        <v>
5.2</v>
      </c>
      <c r="CG79" s="1306"/>
      <c r="CH79" s="1306"/>
      <c r="CI79" s="1306"/>
      <c r="CJ79" s="1306"/>
      <c r="CK79" s="1306"/>
      <c r="CL79" s="1306"/>
      <c r="CM79" s="1306"/>
      <c r="CN79" s="1306">
        <v>
5</v>
      </c>
      <c r="CO79" s="1306"/>
      <c r="CP79" s="1306"/>
      <c r="CQ79" s="1306"/>
      <c r="CR79" s="1306"/>
      <c r="CS79" s="1306"/>
      <c r="CT79" s="1306"/>
      <c r="CU79" s="1306"/>
      <c r="CV79" s="1306">
        <v>
4.5999999999999996</v>
      </c>
      <c r="CW79" s="1306"/>
      <c r="CX79" s="1306"/>
      <c r="CY79" s="1306"/>
      <c r="CZ79" s="1306"/>
      <c r="DA79" s="1306"/>
      <c r="DB79" s="1306"/>
      <c r="DC79" s="1306"/>
    </row>
    <row r="80" spans="2:107" ht="13.2" x14ac:dyDescent="0.2">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h+NUu1TxuN7289wQdNA7r5Z0OlQW0JlF2VDocmD72yL0RAY8M+FOnwRG7H+4qz3wN3qqlkwBLIhQa036JaqVHw==" saltValue="RcIox8mXpltK6sAiIa5ZZ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623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fAWuA3snnHLgx68j+fC2CRlJmiVR1RPIJyU1H+qA8rvOViFX3ykmHxYUhqvwUho45wbg8gGahPtmddHBvEW6A==" saltValue="Q0dJ46TNJlhVYycyxcmsl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624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DcegR7ORiVgssogZHUmJElk8JVjCEbqZsLMKkov3CNYDB4/7C6sVN1vWnKiDCTt6k8Qw1ZNeHEFrrj3CnkaFA==" saltValue="cPu3un/6MowMm8opGLKzH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52</v>
      </c>
      <c r="E2" s="154"/>
      <c r="F2" s="155" t="s">
        <v>
548</v>
      </c>
      <c r="G2" s="156"/>
      <c r="H2" s="157"/>
    </row>
    <row r="3" spans="1:8" x14ac:dyDescent="0.2">
      <c r="A3" s="153" t="s">
        <v>
541</v>
      </c>
      <c r="B3" s="158"/>
      <c r="C3" s="159"/>
      <c r="D3" s="160">
        <v>
45450</v>
      </c>
      <c r="E3" s="161"/>
      <c r="F3" s="162">
        <v>
45117</v>
      </c>
      <c r="G3" s="163"/>
      <c r="H3" s="164"/>
    </row>
    <row r="4" spans="1:8" x14ac:dyDescent="0.2">
      <c r="A4" s="165"/>
      <c r="B4" s="166"/>
      <c r="C4" s="167"/>
      <c r="D4" s="168">
        <v>
22464</v>
      </c>
      <c r="E4" s="169"/>
      <c r="F4" s="170">
        <v>
25589</v>
      </c>
      <c r="G4" s="171"/>
      <c r="H4" s="172"/>
    </row>
    <row r="5" spans="1:8" x14ac:dyDescent="0.2">
      <c r="A5" s="153" t="s">
        <v>
543</v>
      </c>
      <c r="B5" s="158"/>
      <c r="C5" s="159"/>
      <c r="D5" s="160">
        <v>
44987</v>
      </c>
      <c r="E5" s="161"/>
      <c r="F5" s="162">
        <v>
43532</v>
      </c>
      <c r="G5" s="163"/>
      <c r="H5" s="164"/>
    </row>
    <row r="6" spans="1:8" x14ac:dyDescent="0.2">
      <c r="A6" s="165"/>
      <c r="B6" s="166"/>
      <c r="C6" s="167"/>
      <c r="D6" s="168">
        <v>
23215</v>
      </c>
      <c r="E6" s="169"/>
      <c r="F6" s="170">
        <v>
25435</v>
      </c>
      <c r="G6" s="171"/>
      <c r="H6" s="172"/>
    </row>
    <row r="7" spans="1:8" x14ac:dyDescent="0.2">
      <c r="A7" s="153" t="s">
        <v>
544</v>
      </c>
      <c r="B7" s="158"/>
      <c r="C7" s="159"/>
      <c r="D7" s="160">
        <v>
45658</v>
      </c>
      <c r="E7" s="161"/>
      <c r="F7" s="162">
        <v>
47673</v>
      </c>
      <c r="G7" s="163"/>
      <c r="H7" s="164"/>
    </row>
    <row r="8" spans="1:8" x14ac:dyDescent="0.2">
      <c r="A8" s="165"/>
      <c r="B8" s="166"/>
      <c r="C8" s="167"/>
      <c r="D8" s="168">
        <v>
32763</v>
      </c>
      <c r="E8" s="169"/>
      <c r="F8" s="170">
        <v>
28383</v>
      </c>
      <c r="G8" s="171"/>
      <c r="H8" s="172"/>
    </row>
    <row r="9" spans="1:8" x14ac:dyDescent="0.2">
      <c r="A9" s="153" t="s">
        <v>
545</v>
      </c>
      <c r="B9" s="158"/>
      <c r="C9" s="159"/>
      <c r="D9" s="160">
        <v>
48312</v>
      </c>
      <c r="E9" s="161"/>
      <c r="F9" s="162">
        <v>
54233</v>
      </c>
      <c r="G9" s="163"/>
      <c r="H9" s="164"/>
    </row>
    <row r="10" spans="1:8" x14ac:dyDescent="0.2">
      <c r="A10" s="165"/>
      <c r="B10" s="166"/>
      <c r="C10" s="167"/>
      <c r="D10" s="168">
        <v>
29613</v>
      </c>
      <c r="E10" s="169"/>
      <c r="F10" s="170">
        <v>
26058</v>
      </c>
      <c r="G10" s="171"/>
      <c r="H10" s="172"/>
    </row>
    <row r="11" spans="1:8" x14ac:dyDescent="0.2">
      <c r="A11" s="153" t="s">
        <v>
546</v>
      </c>
      <c r="B11" s="158"/>
      <c r="C11" s="159"/>
      <c r="D11" s="160">
        <v>
49512</v>
      </c>
      <c r="E11" s="161"/>
      <c r="F11" s="162">
        <v>
44366</v>
      </c>
      <c r="G11" s="163"/>
      <c r="H11" s="164"/>
    </row>
    <row r="12" spans="1:8" x14ac:dyDescent="0.2">
      <c r="A12" s="165"/>
      <c r="B12" s="166"/>
      <c r="C12" s="173"/>
      <c r="D12" s="168">
        <v>
29902</v>
      </c>
      <c r="E12" s="169"/>
      <c r="F12" s="170">
        <v>
23234</v>
      </c>
      <c r="G12" s="171"/>
      <c r="H12" s="172"/>
    </row>
    <row r="13" spans="1:8" x14ac:dyDescent="0.2">
      <c r="A13" s="153"/>
      <c r="B13" s="158"/>
      <c r="C13" s="174"/>
      <c r="D13" s="175">
        <v>
46784</v>
      </c>
      <c r="E13" s="176"/>
      <c r="F13" s="177">
        <v>
46984</v>
      </c>
      <c r="G13" s="178"/>
      <c r="H13" s="164"/>
    </row>
    <row r="14" spans="1:8" x14ac:dyDescent="0.2">
      <c r="A14" s="165"/>
      <c r="B14" s="166"/>
      <c r="C14" s="167"/>
      <c r="D14" s="168">
        <v>
27591</v>
      </c>
      <c r="E14" s="169"/>
      <c r="F14" s="170">
        <v>
25740</v>
      </c>
      <c r="G14" s="171"/>
      <c r="H14" s="172"/>
    </row>
    <row r="17" spans="1:11" x14ac:dyDescent="0.2">
      <c r="A17" s="149" t="s">
        <v>
53</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54</v>
      </c>
      <c r="B19" s="179">
        <f>
ROUND(VALUE(SUBSTITUTE(実質収支比率等に係る経年分析!F$48,"▲","-")),2)</f>
        <v>
12.21</v>
      </c>
      <c r="C19" s="179">
        <f>
ROUND(VALUE(SUBSTITUTE(実質収支比率等に係る経年分析!G$48,"▲","-")),2)</f>
        <v>
11.02</v>
      </c>
      <c r="D19" s="179">
        <f>
ROUND(VALUE(SUBSTITUTE(実質収支比率等に係る経年分析!H$48,"▲","-")),2)</f>
        <v>
6.79</v>
      </c>
      <c r="E19" s="179">
        <f>
ROUND(VALUE(SUBSTITUTE(実質収支比率等に係る経年分析!I$48,"▲","-")),2)</f>
        <v>
8.16</v>
      </c>
      <c r="F19" s="179">
        <f>
ROUND(VALUE(SUBSTITUTE(実質収支比率等に係る経年分析!J$48,"▲","-")),2)</f>
        <v>
7.41</v>
      </c>
    </row>
    <row r="20" spans="1:11" x14ac:dyDescent="0.2">
      <c r="A20" s="179" t="s">
        <v>
55</v>
      </c>
      <c r="B20" s="179">
        <f>
ROUND(VALUE(SUBSTITUTE(実質収支比率等に係る経年分析!F$47,"▲","-")),2)</f>
        <v>
9.61</v>
      </c>
      <c r="C20" s="179">
        <f>
ROUND(VALUE(SUBSTITUTE(実質収支比率等に係る経年分析!G$47,"▲","-")),2)</f>
        <v>
10.86</v>
      </c>
      <c r="D20" s="179">
        <f>
ROUND(VALUE(SUBSTITUTE(実質収支比率等に係る経年分析!H$47,"▲","-")),2)</f>
        <v>
10.45</v>
      </c>
      <c r="E20" s="179">
        <f>
ROUND(VALUE(SUBSTITUTE(実質収支比率等に係る経年分析!I$47,"▲","-")),2)</f>
        <v>
12.12</v>
      </c>
      <c r="F20" s="179">
        <f>
ROUND(VALUE(SUBSTITUTE(実質収支比率等に係る経年分析!J$47,"▲","-")),2)</f>
        <v>
7.65</v>
      </c>
    </row>
    <row r="21" spans="1:11" x14ac:dyDescent="0.2">
      <c r="A21" s="179" t="s">
        <v>
56</v>
      </c>
      <c r="B21" s="179">
        <f>
IF(ISNUMBER(VALUE(SUBSTITUTE(実質収支比率等に係る経年分析!F$49,"▲","-"))),ROUND(VALUE(SUBSTITUTE(実質収支比率等に係る経年分析!F$49,"▲","-")),2),NA())</f>
        <v>
5.21</v>
      </c>
      <c r="C21" s="179">
        <f>
IF(ISNUMBER(VALUE(SUBSTITUTE(実質収支比率等に係る経年分析!G$49,"▲","-"))),ROUND(VALUE(SUBSTITUTE(実質収支比率等に係る経年分析!G$49,"▲","-")),2),NA())</f>
        <v>
1.37</v>
      </c>
      <c r="D21" s="179">
        <f>
IF(ISNUMBER(VALUE(SUBSTITUTE(実質収支比率等に係る経年分析!H$49,"▲","-"))),ROUND(VALUE(SUBSTITUTE(実質収支比率等に係る経年分析!H$49,"▲","-")),2),NA())</f>
        <v>
-4.4400000000000004</v>
      </c>
      <c r="E21" s="179">
        <f>
IF(ISNUMBER(VALUE(SUBSTITUTE(実質収支比率等に係る経年分析!I$49,"▲","-"))),ROUND(VALUE(SUBSTITUTE(実質収支比率等に係る経年分析!I$49,"▲","-")),2),NA())</f>
        <v>
2.2799999999999998</v>
      </c>
      <c r="F21" s="179">
        <f>
IF(ISNUMBER(VALUE(SUBSTITUTE(実質収支比率等に係る経年分析!J$49,"▲","-"))),ROUND(VALUE(SUBSTITUTE(実質収支比率等に係る経年分析!J$49,"▲","-")),2),NA())</f>
        <v>
-5.22</v>
      </c>
    </row>
    <row r="24" spans="1:11" x14ac:dyDescent="0.2">
      <c r="A24" s="149" t="s">
        <v>
57</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58</v>
      </c>
      <c r="C26" s="180" t="s">
        <v>
59</v>
      </c>
      <c r="D26" s="180" t="s">
        <v>
58</v>
      </c>
      <c r="E26" s="180" t="s">
        <v>
59</v>
      </c>
      <c r="F26" s="180" t="s">
        <v>
58</v>
      </c>
      <c r="G26" s="180" t="s">
        <v>
59</v>
      </c>
      <c r="H26" s="180" t="s">
        <v>
58</v>
      </c>
      <c r="I26" s="180" t="s">
        <v>
59</v>
      </c>
      <c r="J26" s="180" t="s">
        <v>
58</v>
      </c>
      <c r="K26" s="180" t="s">
        <v>
59</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str">
        <f>
IF(連結実質赤字比率に係る赤字・黒字の構成分析!C$39="",NA(),連結実質赤字比率に係る赤字・黒字の構成分析!C$39)</f>
        <v>
用地特別会計</v>
      </c>
      <c r="B31" s="180" t="e">
        <f>
IF(ROUND(VALUE(SUBSTITUTE(連結実質赤字比率に係る赤字・黒字の構成分析!F$39,"▲", "-")), 2) &lt; 0, ABS(ROUND(VALUE(SUBSTITUTE(連結実質赤字比率に係る赤字・黒字の構成分析!F$39,"▲", "-")), 2)), NA())</f>
        <v>
#N/A</v>
      </c>
      <c r="C31" s="180">
        <f>
IF(ROUND(VALUE(SUBSTITUTE(連結実質赤字比率に係る赤字・黒字の構成分析!F$39,"▲", "-")), 2) &gt;= 0, ABS(ROUND(VALUE(SUBSTITUTE(連結実質赤字比率に係る赤字・黒字の構成分析!F$39,"▲", "-")), 2)), NA())</f>
        <v>
0</v>
      </c>
      <c r="D31" s="180" t="e">
        <f>
IF(ROUND(VALUE(SUBSTITUTE(連結実質赤字比率に係る赤字・黒字の構成分析!G$39,"▲", "-")), 2) &lt; 0, ABS(ROUND(VALUE(SUBSTITUTE(連結実質赤字比率に係る赤字・黒字の構成分析!G$39,"▲", "-")), 2)), NA())</f>
        <v>
#N/A</v>
      </c>
      <c r="E31" s="180">
        <f>
IF(ROUND(VALUE(SUBSTITUTE(連結実質赤字比率に係る赤字・黒字の構成分析!G$39,"▲", "-")), 2) &gt;= 0, ABS(ROUND(VALUE(SUBSTITUTE(連結実質赤字比率に係る赤字・黒字の構成分析!G$39,"▲", "-")), 2)), NA())</f>
        <v>
0</v>
      </c>
      <c r="F31" s="180" t="e">
        <f>
IF(ROUND(VALUE(SUBSTITUTE(連結実質赤字比率に係る赤字・黒字の構成分析!H$39,"▲", "-")), 2) &lt; 0, ABS(ROUND(VALUE(SUBSTITUTE(連結実質赤字比率に係る赤字・黒字の構成分析!H$39,"▲", "-")), 2)), NA())</f>
        <v>
#N/A</v>
      </c>
      <c r="G31" s="180">
        <f>
IF(ROUND(VALUE(SUBSTITUTE(連結実質赤字比率に係る赤字・黒字の構成分析!H$39,"▲", "-")), 2) &gt;= 0, ABS(ROUND(VALUE(SUBSTITUTE(連結実質赤字比率に係る赤字・黒字の構成分析!H$39,"▲", "-")), 2)), NA())</f>
        <v>
0</v>
      </c>
      <c r="H31" s="180" t="e">
        <f>
IF(ROUND(VALUE(SUBSTITUTE(連結実質赤字比率に係る赤字・黒字の構成分析!I$39,"▲", "-")), 2) &lt; 0, ABS(ROUND(VALUE(SUBSTITUTE(連結実質赤字比率に係る赤字・黒字の構成分析!I$39,"▲", "-")), 2)), NA())</f>
        <v>
#N/A</v>
      </c>
      <c r="I31" s="180">
        <f>
IF(ROUND(VALUE(SUBSTITUTE(連結実質赤字比率に係る赤字・黒字の構成分析!I$39,"▲", "-")), 2) &gt;= 0, ABS(ROUND(VALUE(SUBSTITUTE(連結実質赤字比率に係る赤字・黒字の構成分析!I$39,"▲", "-")), 2)), NA())</f>
        <v>
0</v>
      </c>
      <c r="J31" s="180" t="e">
        <f>
IF(ROUND(VALUE(SUBSTITUTE(連結実質赤字比率に係る赤字・黒字の構成分析!J$39,"▲", "-")), 2) &lt; 0, ABS(ROUND(VALUE(SUBSTITUTE(連結実質赤字比率に係る赤字・黒字の構成分析!J$39,"▲", "-")), 2)), NA())</f>
        <v>
#N/A</v>
      </c>
      <c r="K31" s="180">
        <f>
IF(ROUND(VALUE(SUBSTITUTE(連結実質赤字比率に係る赤字・黒字の構成分析!J$39,"▲", "-")), 2) &gt;= 0, ABS(ROUND(VALUE(SUBSTITUTE(連結実質赤字比率に係る赤字・黒字の構成分析!J$39,"▲", "-")), 2)), NA())</f>
        <v>
0</v>
      </c>
    </row>
    <row r="32" spans="1:11" x14ac:dyDescent="0.2">
      <c r="A32" s="180" t="str">
        <f>
IF(連結実質赤字比率に係る赤字・黒字の構成分析!C$38="",NA(),連結実質赤字比率に係る赤字・黒字の構成分析!C$38)</f>
        <v>
後期高齢者医療特別会計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0.02</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0.04</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0.03</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0.02</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0.03</v>
      </c>
    </row>
    <row r="33" spans="1:16" x14ac:dyDescent="0.2">
      <c r="A33" s="180" t="str">
        <f>
IF(連結実質赤字比率に係る赤字・黒字の構成分析!C$37="",NA(),連結実質赤字比率に係る赤字・黒字の構成分析!C$37)</f>
        <v>
下水道事業特別会計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0.17</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0.04</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0.17</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0.13</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0.1</v>
      </c>
    </row>
    <row r="34" spans="1:16" x14ac:dyDescent="0.2">
      <c r="A34" s="180" t="str">
        <f>
IF(連結実質赤字比率に係る赤字・黒字の構成分析!C$36="",NA(),連結実質赤字比率に係る赤字・黒字の構成分析!C$36)</f>
        <v>
国民健康保険事業特別会計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0.11</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0.2</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0.15</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0.1</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0.14000000000000001</v>
      </c>
    </row>
    <row r="35" spans="1:16" x14ac:dyDescent="0.2">
      <c r="A35" s="180" t="str">
        <f>
IF(連結実質赤字比率に係る赤字・黒字の構成分析!C$35="",NA(),連結実質赤字比率に係る赤字・黒字の構成分析!C$35)</f>
        <v>
介護保険事業特別会計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0.49</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1.06</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0.7</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0.52</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1.1299999999999999</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12.21</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11.02</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6.78</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8.16</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7.4</v>
      </c>
    </row>
    <row r="39" spans="1:16" x14ac:dyDescent="0.2">
      <c r="A39" s="149" t="s">
        <v>
60</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61</v>
      </c>
      <c r="C41" s="181"/>
      <c r="D41" s="181" t="s">
        <v>
62</v>
      </c>
      <c r="E41" s="181" t="s">
        <v>
61</v>
      </c>
      <c r="F41" s="181"/>
      <c r="G41" s="181" t="s">
        <v>
62</v>
      </c>
      <c r="H41" s="181" t="s">
        <v>
61</v>
      </c>
      <c r="I41" s="181"/>
      <c r="J41" s="181" t="s">
        <v>
62</v>
      </c>
      <c r="K41" s="181" t="s">
        <v>
61</v>
      </c>
      <c r="L41" s="181"/>
      <c r="M41" s="181" t="s">
        <v>
62</v>
      </c>
      <c r="N41" s="181" t="s">
        <v>
61</v>
      </c>
      <c r="O41" s="181"/>
      <c r="P41" s="181" t="s">
        <v>
62</v>
      </c>
    </row>
    <row r="42" spans="1:16" x14ac:dyDescent="0.2">
      <c r="A42" s="181" t="s">
        <v>
63</v>
      </c>
      <c r="B42" s="181"/>
      <c r="C42" s="181"/>
      <c r="D42" s="181">
        <f>
'実質公債費比率（分子）の構造'!K$52</f>
        <v>
4349</v>
      </c>
      <c r="E42" s="181"/>
      <c r="F42" s="181"/>
      <c r="G42" s="181">
        <f>
'実質公債費比率（分子）の構造'!L$52</f>
        <v>
3925</v>
      </c>
      <c r="H42" s="181"/>
      <c r="I42" s="181"/>
      <c r="J42" s="181">
        <f>
'実質公債費比率（分子）の構造'!M$52</f>
        <v>
3970</v>
      </c>
      <c r="K42" s="181"/>
      <c r="L42" s="181"/>
      <c r="M42" s="181">
        <f>
'実質公債費比率（分子）の構造'!N$52</f>
        <v>
3991</v>
      </c>
      <c r="N42" s="181"/>
      <c r="O42" s="181"/>
      <c r="P42" s="181">
        <f>
'実質公債費比率（分子）の構造'!O$52</f>
        <v>
3963</v>
      </c>
    </row>
    <row r="43" spans="1:16" x14ac:dyDescent="0.2">
      <c r="A43" s="181" t="s">
        <v>
64</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65</v>
      </c>
      <c r="B44" s="181">
        <f>
'実質公債費比率（分子）の構造'!K$50</f>
        <v>
604</v>
      </c>
      <c r="C44" s="181"/>
      <c r="D44" s="181"/>
      <c r="E44" s="181">
        <f>
'実質公債費比率（分子）の構造'!L$50</f>
        <v>
304</v>
      </c>
      <c r="F44" s="181"/>
      <c r="G44" s="181"/>
      <c r="H44" s="181">
        <f>
'実質公債費比率（分子）の構造'!M$50</f>
        <v>
316</v>
      </c>
      <c r="I44" s="181"/>
      <c r="J44" s="181"/>
      <c r="K44" s="181">
        <f>
'実質公債費比率（分子）の構造'!N$50</f>
        <v>
55</v>
      </c>
      <c r="L44" s="181"/>
      <c r="M44" s="181"/>
      <c r="N44" s="181">
        <f>
'実質公債費比率（分子）の構造'!O$50</f>
        <v>
58</v>
      </c>
      <c r="O44" s="181"/>
      <c r="P44" s="181"/>
    </row>
    <row r="45" spans="1:16" x14ac:dyDescent="0.2">
      <c r="A45" s="181" t="s">
        <v>
66</v>
      </c>
      <c r="B45" s="181">
        <f>
'実質公債費比率（分子）の構造'!K$49</f>
        <v>
89</v>
      </c>
      <c r="C45" s="181"/>
      <c r="D45" s="181"/>
      <c r="E45" s="181">
        <f>
'実質公債費比率（分子）の構造'!L$49</f>
        <v>
149</v>
      </c>
      <c r="F45" s="181"/>
      <c r="G45" s="181"/>
      <c r="H45" s="181">
        <f>
'実質公債費比率（分子）の構造'!M$49</f>
        <v>
204</v>
      </c>
      <c r="I45" s="181"/>
      <c r="J45" s="181"/>
      <c r="K45" s="181">
        <f>
'実質公債費比率（分子）の構造'!N$49</f>
        <v>
188</v>
      </c>
      <c r="L45" s="181"/>
      <c r="M45" s="181"/>
      <c r="N45" s="181">
        <f>
'実質公債費比率（分子）の構造'!O$49</f>
        <v>
170</v>
      </c>
      <c r="O45" s="181"/>
      <c r="P45" s="181"/>
    </row>
    <row r="46" spans="1:16" x14ac:dyDescent="0.2">
      <c r="A46" s="181" t="s">
        <v>
67</v>
      </c>
      <c r="B46" s="181">
        <f>
'実質公債費比率（分子）の構造'!K$48</f>
        <v>
167</v>
      </c>
      <c r="C46" s="181"/>
      <c r="D46" s="181"/>
      <c r="E46" s="181">
        <f>
'実質公債費比率（分子）の構造'!L$48</f>
        <v>
212</v>
      </c>
      <c r="F46" s="181"/>
      <c r="G46" s="181"/>
      <c r="H46" s="181">
        <f>
'実質公債費比率（分子）の構造'!M$48</f>
        <v>
244</v>
      </c>
      <c r="I46" s="181"/>
      <c r="J46" s="181"/>
      <c r="K46" s="181">
        <f>
'実質公債費比率（分子）の構造'!N$48</f>
        <v>
295</v>
      </c>
      <c r="L46" s="181"/>
      <c r="M46" s="181"/>
      <c r="N46" s="181">
        <f>
'実質公債費比率（分子）の構造'!O$48</f>
        <v>
324</v>
      </c>
      <c r="O46" s="181"/>
      <c r="P46" s="181"/>
    </row>
    <row r="47" spans="1:16" x14ac:dyDescent="0.2">
      <c r="A47" s="181" t="s">
        <v>
68</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69</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70</v>
      </c>
      <c r="B49" s="181">
        <f>
'実質公債費比率（分子）の構造'!K$45</f>
        <v>
4423</v>
      </c>
      <c r="C49" s="181"/>
      <c r="D49" s="181"/>
      <c r="E49" s="181">
        <f>
'実質公債費比率（分子）の構造'!L$45</f>
        <v>
3731</v>
      </c>
      <c r="F49" s="181"/>
      <c r="G49" s="181"/>
      <c r="H49" s="181">
        <f>
'実質公債費比率（分子）の構造'!M$45</f>
        <v>
3585</v>
      </c>
      <c r="I49" s="181"/>
      <c r="J49" s="181"/>
      <c r="K49" s="181">
        <f>
'実質公債費比率（分子）の構造'!N$45</f>
        <v>
3651</v>
      </c>
      <c r="L49" s="181"/>
      <c r="M49" s="181"/>
      <c r="N49" s="181">
        <f>
'実質公債費比率（分子）の構造'!O$45</f>
        <v>
3581</v>
      </c>
      <c r="O49" s="181"/>
      <c r="P49" s="181"/>
    </row>
    <row r="50" spans="1:16" x14ac:dyDescent="0.2">
      <c r="A50" s="181" t="s">
        <v>
71</v>
      </c>
      <c r="B50" s="181" t="e">
        <f>
NA()</f>
        <v>
#N/A</v>
      </c>
      <c r="C50" s="181">
        <f>
IF(ISNUMBER('実質公債費比率（分子）の構造'!K$53),'実質公債費比率（分子）の構造'!K$53,NA())</f>
        <v>
934</v>
      </c>
      <c r="D50" s="181" t="e">
        <f>
NA()</f>
        <v>
#N/A</v>
      </c>
      <c r="E50" s="181" t="e">
        <f>
NA()</f>
        <v>
#N/A</v>
      </c>
      <c r="F50" s="181">
        <f>
IF(ISNUMBER('実質公債費比率（分子）の構造'!L$53),'実質公債費比率（分子）の構造'!L$53,NA())</f>
        <v>
471</v>
      </c>
      <c r="G50" s="181" t="e">
        <f>
NA()</f>
        <v>
#N/A</v>
      </c>
      <c r="H50" s="181" t="e">
        <f>
NA()</f>
        <v>
#N/A</v>
      </c>
      <c r="I50" s="181">
        <f>
IF(ISNUMBER('実質公債費比率（分子）の構造'!M$53),'実質公債費比率（分子）の構造'!M$53,NA())</f>
        <v>
379</v>
      </c>
      <c r="J50" s="181" t="e">
        <f>
NA()</f>
        <v>
#N/A</v>
      </c>
      <c r="K50" s="181" t="e">
        <f>
NA()</f>
        <v>
#N/A</v>
      </c>
      <c r="L50" s="181">
        <f>
IF(ISNUMBER('実質公債費比率（分子）の構造'!N$53),'実質公債費比率（分子）の構造'!N$53,NA())</f>
        <v>
198</v>
      </c>
      <c r="M50" s="181" t="e">
        <f>
NA()</f>
        <v>
#N/A</v>
      </c>
      <c r="N50" s="181" t="e">
        <f>
NA()</f>
        <v>
#N/A</v>
      </c>
      <c r="O50" s="181">
        <f>
IF(ISNUMBER('実質公債費比率（分子）の構造'!O$53),'実質公債費比率（分子）の構造'!O$53,NA())</f>
        <v>
170</v>
      </c>
      <c r="P50" s="181" t="e">
        <f>
NA()</f>
        <v>
#N/A</v>
      </c>
    </row>
    <row r="53" spans="1:16" x14ac:dyDescent="0.2">
      <c r="A53" s="149" t="s">
        <v>
72</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73</v>
      </c>
      <c r="C55" s="180"/>
      <c r="D55" s="180" t="s">
        <v>
74</v>
      </c>
      <c r="E55" s="180" t="s">
        <v>
73</v>
      </c>
      <c r="F55" s="180"/>
      <c r="G55" s="180" t="s">
        <v>
74</v>
      </c>
      <c r="H55" s="180" t="s">
        <v>
73</v>
      </c>
      <c r="I55" s="180"/>
      <c r="J55" s="180" t="s">
        <v>
74</v>
      </c>
      <c r="K55" s="180" t="s">
        <v>
73</v>
      </c>
      <c r="L55" s="180"/>
      <c r="M55" s="180" t="s">
        <v>
74</v>
      </c>
      <c r="N55" s="180" t="s">
        <v>
73</v>
      </c>
      <c r="O55" s="180"/>
      <c r="P55" s="180" t="s">
        <v>
74</v>
      </c>
    </row>
    <row r="56" spans="1:16" x14ac:dyDescent="0.2">
      <c r="A56" s="180" t="s">
        <v>
43</v>
      </c>
      <c r="B56" s="180"/>
      <c r="C56" s="180"/>
      <c r="D56" s="180">
        <f>
'将来負担比率（分子）の構造'!I$52</f>
        <v>
24208</v>
      </c>
      <c r="E56" s="180"/>
      <c r="F56" s="180"/>
      <c r="G56" s="180">
        <f>
'将来負担比率（分子）の構造'!J$52</f>
        <v>
22148</v>
      </c>
      <c r="H56" s="180"/>
      <c r="I56" s="180"/>
      <c r="J56" s="180">
        <f>
'将来負担比率（分子）の構造'!K$52</f>
        <v>
20281</v>
      </c>
      <c r="K56" s="180"/>
      <c r="L56" s="180"/>
      <c r="M56" s="180">
        <f>
'将来負担比率（分子）の構造'!L$52</f>
        <v>
18350</v>
      </c>
      <c r="N56" s="180"/>
      <c r="O56" s="180"/>
      <c r="P56" s="180">
        <f>
'将来負担比率（分子）の構造'!M$52</f>
        <v>
16351</v>
      </c>
    </row>
    <row r="57" spans="1:16" x14ac:dyDescent="0.2">
      <c r="A57" s="180" t="s">
        <v>
42</v>
      </c>
      <c r="B57" s="180"/>
      <c r="C57" s="180"/>
      <c r="D57" s="180">
        <f>
'将来負担比率（分子）の構造'!I$51</f>
        <v>
20331</v>
      </c>
      <c r="E57" s="180"/>
      <c r="F57" s="180"/>
      <c r="G57" s="180">
        <f>
'将来負担比率（分子）の構造'!J$51</f>
        <v>
20806</v>
      </c>
      <c r="H57" s="180"/>
      <c r="I57" s="180"/>
      <c r="J57" s="180">
        <f>
'将来負担比率（分子）の構造'!K$51</f>
        <v>
21060</v>
      </c>
      <c r="K57" s="180"/>
      <c r="L57" s="180"/>
      <c r="M57" s="180">
        <f>
'将来負担比率（分子）の構造'!L$51</f>
        <v>
20860</v>
      </c>
      <c r="N57" s="180"/>
      <c r="O57" s="180"/>
      <c r="P57" s="180">
        <f>
'将来負担比率（分子）の構造'!M$51</f>
        <v>
22874</v>
      </c>
    </row>
    <row r="58" spans="1:16" x14ac:dyDescent="0.2">
      <c r="A58" s="180" t="s">
        <v>
41</v>
      </c>
      <c r="B58" s="180"/>
      <c r="C58" s="180"/>
      <c r="D58" s="180">
        <f>
'将来負担比率（分子）の構造'!I$50</f>
        <v>
10737</v>
      </c>
      <c r="E58" s="180"/>
      <c r="F58" s="180"/>
      <c r="G58" s="180">
        <f>
'将来負担比率（分子）の構造'!J$50</f>
        <v>
14582</v>
      </c>
      <c r="H58" s="180"/>
      <c r="I58" s="180"/>
      <c r="J58" s="180">
        <f>
'将来負担比率（分子）の構造'!K$50</f>
        <v>
17739</v>
      </c>
      <c r="K58" s="180"/>
      <c r="L58" s="180"/>
      <c r="M58" s="180">
        <f>
'将来負担比率（分子）の構造'!L$50</f>
        <v>
18936</v>
      </c>
      <c r="N58" s="180"/>
      <c r="O58" s="180"/>
      <c r="P58" s="180">
        <f>
'将来負担比率（分子）の構造'!M$50</f>
        <v>
18377</v>
      </c>
    </row>
    <row r="59" spans="1:16" x14ac:dyDescent="0.2">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36</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35</v>
      </c>
      <c r="B62" s="180">
        <f>
'将来負担比率（分子）の構造'!I$45</f>
        <v>
8186</v>
      </c>
      <c r="C62" s="180"/>
      <c r="D62" s="180"/>
      <c r="E62" s="180">
        <f>
'将来負担比率（分子）の構造'!J$45</f>
        <v>
8171</v>
      </c>
      <c r="F62" s="180"/>
      <c r="G62" s="180"/>
      <c r="H62" s="180">
        <f>
'将来負担比率（分子）の構造'!K$45</f>
        <v>
8350</v>
      </c>
      <c r="I62" s="180"/>
      <c r="J62" s="180"/>
      <c r="K62" s="180">
        <f>
'将来負担比率（分子）の構造'!L$45</f>
        <v>
8046</v>
      </c>
      <c r="L62" s="180"/>
      <c r="M62" s="180"/>
      <c r="N62" s="180">
        <f>
'将来負担比率（分子）の構造'!M$45</f>
        <v>
7983</v>
      </c>
      <c r="O62" s="180"/>
      <c r="P62" s="180"/>
    </row>
    <row r="63" spans="1:16" x14ac:dyDescent="0.2">
      <c r="A63" s="180" t="s">
        <v>
34</v>
      </c>
      <c r="B63" s="180">
        <f>
'将来負担比率（分子）の構造'!I$44</f>
        <v>
2122</v>
      </c>
      <c r="C63" s="180"/>
      <c r="D63" s="180"/>
      <c r="E63" s="180">
        <f>
'将来負担比率（分子）の構造'!J$44</f>
        <v>
1965</v>
      </c>
      <c r="F63" s="180"/>
      <c r="G63" s="180"/>
      <c r="H63" s="180">
        <f>
'将来負担比率（分子）の構造'!K$44</f>
        <v>
1759</v>
      </c>
      <c r="I63" s="180"/>
      <c r="J63" s="180"/>
      <c r="K63" s="180">
        <f>
'将来負担比率（分子）の構造'!L$44</f>
        <v>
1507</v>
      </c>
      <c r="L63" s="180"/>
      <c r="M63" s="180"/>
      <c r="N63" s="180">
        <f>
'将来負担比率（分子）の構造'!M$44</f>
        <v>
1301</v>
      </c>
      <c r="O63" s="180"/>
      <c r="P63" s="180"/>
    </row>
    <row r="64" spans="1:16" x14ac:dyDescent="0.2">
      <c r="A64" s="180" t="s">
        <v>
33</v>
      </c>
      <c r="B64" s="180">
        <f>
'将来負担比率（分子）の構造'!I$43</f>
        <v>
3206</v>
      </c>
      <c r="C64" s="180"/>
      <c r="D64" s="180"/>
      <c r="E64" s="180">
        <f>
'将来負担比率（分子）の構造'!J$43</f>
        <v>
4145</v>
      </c>
      <c r="F64" s="180"/>
      <c r="G64" s="180"/>
      <c r="H64" s="180">
        <f>
'将来負担比率（分子）の構造'!K$43</f>
        <v>
4986</v>
      </c>
      <c r="I64" s="180"/>
      <c r="J64" s="180"/>
      <c r="K64" s="180">
        <f>
'将来負担比率（分子）の構造'!L$43</f>
        <v>
5886</v>
      </c>
      <c r="L64" s="180"/>
      <c r="M64" s="180"/>
      <c r="N64" s="180">
        <f>
'将来負担比率（分子）の構造'!M$43</f>
        <v>
6521</v>
      </c>
      <c r="O64" s="180"/>
      <c r="P64" s="180"/>
    </row>
    <row r="65" spans="1:16" x14ac:dyDescent="0.2">
      <c r="A65" s="180" t="s">
        <v>
32</v>
      </c>
      <c r="B65" s="180">
        <f>
'将来負担比率（分子）の構造'!I$42</f>
        <v>
3712</v>
      </c>
      <c r="C65" s="180"/>
      <c r="D65" s="180"/>
      <c r="E65" s="180">
        <f>
'将来負担比率（分子）の構造'!J$42</f>
        <v>
2890</v>
      </c>
      <c r="F65" s="180"/>
      <c r="G65" s="180"/>
      <c r="H65" s="180">
        <f>
'将来負担比率（分子）の構造'!K$42</f>
        <v>
2878</v>
      </c>
      <c r="I65" s="180"/>
      <c r="J65" s="180"/>
      <c r="K65" s="180">
        <f>
'将来負担比率（分子）の構造'!L$42</f>
        <v>
3536</v>
      </c>
      <c r="L65" s="180"/>
      <c r="M65" s="180"/>
      <c r="N65" s="180">
        <f>
'将来負担比率（分子）の構造'!M$42</f>
        <v>
4061</v>
      </c>
      <c r="O65" s="180"/>
      <c r="P65" s="180"/>
    </row>
    <row r="66" spans="1:16" x14ac:dyDescent="0.2">
      <c r="A66" s="180" t="s">
        <v>
31</v>
      </c>
      <c r="B66" s="180">
        <f>
'将来負担比率（分子）の構造'!I$41</f>
        <v>
39725</v>
      </c>
      <c r="C66" s="180"/>
      <c r="D66" s="180"/>
      <c r="E66" s="180">
        <f>
'将来負担比率（分子）の構造'!J$41</f>
        <v>
39028</v>
      </c>
      <c r="F66" s="180"/>
      <c r="G66" s="180"/>
      <c r="H66" s="180">
        <f>
'将来負担比率（分子）の構造'!K$41</f>
        <v>
39576</v>
      </c>
      <c r="I66" s="180"/>
      <c r="J66" s="180"/>
      <c r="K66" s="180">
        <f>
'将来負担比率（分子）の構造'!L$41</f>
        <v>
39484</v>
      </c>
      <c r="L66" s="180"/>
      <c r="M66" s="180"/>
      <c r="N66" s="180">
        <f>
'将来負担比率（分子）の構造'!M$41</f>
        <v>
40815</v>
      </c>
      <c r="O66" s="180"/>
      <c r="P66" s="180"/>
    </row>
    <row r="67" spans="1:16" x14ac:dyDescent="0.2">
      <c r="A67" s="180" t="s">
        <v>
75</v>
      </c>
      <c r="B67" s="180" t="e">
        <f>
NA()</f>
        <v>
#N/A</v>
      </c>
      <c r="C67" s="180">
        <f>
IF(ISNUMBER('将来負担比率（分子）の構造'!I$53), IF('将来負担比率（分子）の構造'!I$53 &lt; 0, 0, '将来負担比率（分子）の構造'!I$53), NA())</f>
        <v>
1676</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314</v>
      </c>
      <c r="M67" s="180" t="e">
        <f>
NA()</f>
        <v>
#N/A</v>
      </c>
      <c r="N67" s="180" t="e">
        <f>
NA()</f>
        <v>
#N/A</v>
      </c>
      <c r="O67" s="180">
        <f>
IF(ISNUMBER('将来負担比率（分子）の構造'!M$53), IF('将来負担比率（分子）の構造'!M$53 &lt; 0, 0, '将来負担比率（分子）の構造'!M$53), NA())</f>
        <v>
3078</v>
      </c>
      <c r="P67" s="180" t="e">
        <f>
NA()</f>
        <v>
#N/A</v>
      </c>
    </row>
    <row r="70" spans="1:16" x14ac:dyDescent="0.2">
      <c r="A70" s="182" t="s">
        <v>
76</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77</v>
      </c>
      <c r="B72" s="184">
        <f>
基金残高に係る経年分析!F55</f>
        <v>
5133</v>
      </c>
      <c r="C72" s="184">
        <f>
基金残高に係る経年分析!G55</f>
        <v>
5701</v>
      </c>
      <c r="D72" s="184">
        <f>
基金残高に係る経年分析!H55</f>
        <v>
3601</v>
      </c>
    </row>
    <row r="73" spans="1:16" x14ac:dyDescent="0.2">
      <c r="A73" s="183" t="s">
        <v>
78</v>
      </c>
      <c r="B73" s="184">
        <f>
基金残高に係る経年分析!F56</f>
        <v>
43</v>
      </c>
      <c r="C73" s="184">
        <f>
基金残高に係る経年分析!G56</f>
        <v>
43</v>
      </c>
      <c r="D73" s="184">
        <f>
基金残高に係る経年分析!H56</f>
        <v>
43</v>
      </c>
    </row>
    <row r="74" spans="1:16" x14ac:dyDescent="0.2">
      <c r="A74" s="183" t="s">
        <v>
79</v>
      </c>
      <c r="B74" s="184">
        <f>
基金残高に係る経年分析!F57</f>
        <v>
11148</v>
      </c>
      <c r="C74" s="184">
        <f>
基金残高に係る経年分析!G57</f>
        <v>
11658</v>
      </c>
      <c r="D74" s="184">
        <f>
基金残高に係る経年分析!H57</f>
        <v>
13252</v>
      </c>
    </row>
  </sheetData>
  <sheetProtection algorithmName="SHA-512" hashValue="AFREyMV8KJA2ed8nMc0AzX8EzseBMjjuGKF7kC9EfMKc74i67Yo2kg7Q6AC6goeLj8UX5tessnRM0akjNAbJ9w==" saltValue="o7UGTiy+75YvJuUNKXIeG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
215</v>
      </c>
      <c r="DI1" s="656"/>
      <c r="DJ1" s="656"/>
      <c r="DK1" s="656"/>
      <c r="DL1" s="656"/>
      <c r="DM1" s="656"/>
      <c r="DN1" s="657"/>
      <c r="DO1" s="225"/>
      <c r="DP1" s="655" t="s">
        <v>
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
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
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
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
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
1</v>
      </c>
      <c r="C4" s="659"/>
      <c r="D4" s="659"/>
      <c r="E4" s="659"/>
      <c r="F4" s="659"/>
      <c r="G4" s="659"/>
      <c r="H4" s="659"/>
      <c r="I4" s="659"/>
      <c r="J4" s="659"/>
      <c r="K4" s="659"/>
      <c r="L4" s="659"/>
      <c r="M4" s="659"/>
      <c r="N4" s="659"/>
      <c r="O4" s="659"/>
      <c r="P4" s="659"/>
      <c r="Q4" s="660"/>
      <c r="R4" s="658" t="s">
        <v>
221</v>
      </c>
      <c r="S4" s="659"/>
      <c r="T4" s="659"/>
      <c r="U4" s="659"/>
      <c r="V4" s="659"/>
      <c r="W4" s="659"/>
      <c r="X4" s="659"/>
      <c r="Y4" s="660"/>
      <c r="Z4" s="658" t="s">
        <v>
222</v>
      </c>
      <c r="AA4" s="659"/>
      <c r="AB4" s="659"/>
      <c r="AC4" s="660"/>
      <c r="AD4" s="658" t="s">
        <v>
223</v>
      </c>
      <c r="AE4" s="659"/>
      <c r="AF4" s="659"/>
      <c r="AG4" s="659"/>
      <c r="AH4" s="659"/>
      <c r="AI4" s="659"/>
      <c r="AJ4" s="659"/>
      <c r="AK4" s="660"/>
      <c r="AL4" s="658" t="s">
        <v>
222</v>
      </c>
      <c r="AM4" s="659"/>
      <c r="AN4" s="659"/>
      <c r="AO4" s="660"/>
      <c r="AP4" s="664" t="s">
        <v>
224</v>
      </c>
      <c r="AQ4" s="664"/>
      <c r="AR4" s="664"/>
      <c r="AS4" s="664"/>
      <c r="AT4" s="664"/>
      <c r="AU4" s="664"/>
      <c r="AV4" s="664"/>
      <c r="AW4" s="664"/>
      <c r="AX4" s="664"/>
      <c r="AY4" s="664"/>
      <c r="AZ4" s="664"/>
      <c r="BA4" s="664"/>
      <c r="BB4" s="664"/>
      <c r="BC4" s="664"/>
      <c r="BD4" s="664"/>
      <c r="BE4" s="664"/>
      <c r="BF4" s="664"/>
      <c r="BG4" s="664" t="s">
        <v>
225</v>
      </c>
      <c r="BH4" s="664"/>
      <c r="BI4" s="664"/>
      <c r="BJ4" s="664"/>
      <c r="BK4" s="664"/>
      <c r="BL4" s="664"/>
      <c r="BM4" s="664"/>
      <c r="BN4" s="664"/>
      <c r="BO4" s="664" t="s">
        <v>
222</v>
      </c>
      <c r="BP4" s="664"/>
      <c r="BQ4" s="664"/>
      <c r="BR4" s="664"/>
      <c r="BS4" s="664" t="s">
        <v>
226</v>
      </c>
      <c r="BT4" s="664"/>
      <c r="BU4" s="664"/>
      <c r="BV4" s="664"/>
      <c r="BW4" s="664"/>
      <c r="BX4" s="664"/>
      <c r="BY4" s="664"/>
      <c r="BZ4" s="664"/>
      <c r="CA4" s="664"/>
      <c r="CB4" s="664"/>
      <c r="CD4" s="661" t="s">
        <v>
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
228</v>
      </c>
      <c r="C5" s="666"/>
      <c r="D5" s="666"/>
      <c r="E5" s="666"/>
      <c r="F5" s="666"/>
      <c r="G5" s="666"/>
      <c r="H5" s="666"/>
      <c r="I5" s="666"/>
      <c r="J5" s="666"/>
      <c r="K5" s="666"/>
      <c r="L5" s="666"/>
      <c r="M5" s="666"/>
      <c r="N5" s="666"/>
      <c r="O5" s="666"/>
      <c r="P5" s="666"/>
      <c r="Q5" s="667"/>
      <c r="R5" s="668">
        <v>
44352156</v>
      </c>
      <c r="S5" s="669"/>
      <c r="T5" s="669"/>
      <c r="U5" s="669"/>
      <c r="V5" s="669"/>
      <c r="W5" s="669"/>
      <c r="X5" s="669"/>
      <c r="Y5" s="670"/>
      <c r="Z5" s="671">
        <v>
46.6</v>
      </c>
      <c r="AA5" s="671"/>
      <c r="AB5" s="671"/>
      <c r="AC5" s="671"/>
      <c r="AD5" s="672">
        <v>
41131335</v>
      </c>
      <c r="AE5" s="672"/>
      <c r="AF5" s="672"/>
      <c r="AG5" s="672"/>
      <c r="AH5" s="672"/>
      <c r="AI5" s="672"/>
      <c r="AJ5" s="672"/>
      <c r="AK5" s="672"/>
      <c r="AL5" s="673">
        <v>
88</v>
      </c>
      <c r="AM5" s="674"/>
      <c r="AN5" s="674"/>
      <c r="AO5" s="675"/>
      <c r="AP5" s="665" t="s">
        <v>
229</v>
      </c>
      <c r="AQ5" s="666"/>
      <c r="AR5" s="666"/>
      <c r="AS5" s="666"/>
      <c r="AT5" s="666"/>
      <c r="AU5" s="666"/>
      <c r="AV5" s="666"/>
      <c r="AW5" s="666"/>
      <c r="AX5" s="666"/>
      <c r="AY5" s="666"/>
      <c r="AZ5" s="666"/>
      <c r="BA5" s="666"/>
      <c r="BB5" s="666"/>
      <c r="BC5" s="666"/>
      <c r="BD5" s="666"/>
      <c r="BE5" s="666"/>
      <c r="BF5" s="667"/>
      <c r="BG5" s="679">
        <v>
41131335</v>
      </c>
      <c r="BH5" s="680"/>
      <c r="BI5" s="680"/>
      <c r="BJ5" s="680"/>
      <c r="BK5" s="680"/>
      <c r="BL5" s="680"/>
      <c r="BM5" s="680"/>
      <c r="BN5" s="681"/>
      <c r="BO5" s="682">
        <v>
92.7</v>
      </c>
      <c r="BP5" s="682"/>
      <c r="BQ5" s="682"/>
      <c r="BR5" s="682"/>
      <c r="BS5" s="683">
        <v>
269199</v>
      </c>
      <c r="BT5" s="683"/>
      <c r="BU5" s="683"/>
      <c r="BV5" s="683"/>
      <c r="BW5" s="683"/>
      <c r="BX5" s="683"/>
      <c r="BY5" s="683"/>
      <c r="BZ5" s="683"/>
      <c r="CA5" s="683"/>
      <c r="CB5" s="687"/>
      <c r="CD5" s="661" t="s">
        <v>
224</v>
      </c>
      <c r="CE5" s="662"/>
      <c r="CF5" s="662"/>
      <c r="CG5" s="662"/>
      <c r="CH5" s="662"/>
      <c r="CI5" s="662"/>
      <c r="CJ5" s="662"/>
      <c r="CK5" s="662"/>
      <c r="CL5" s="662"/>
      <c r="CM5" s="662"/>
      <c r="CN5" s="662"/>
      <c r="CO5" s="662"/>
      <c r="CP5" s="662"/>
      <c r="CQ5" s="663"/>
      <c r="CR5" s="661" t="s">
        <v>
230</v>
      </c>
      <c r="CS5" s="662"/>
      <c r="CT5" s="662"/>
      <c r="CU5" s="662"/>
      <c r="CV5" s="662"/>
      <c r="CW5" s="662"/>
      <c r="CX5" s="662"/>
      <c r="CY5" s="663"/>
      <c r="CZ5" s="661" t="s">
        <v>
222</v>
      </c>
      <c r="DA5" s="662"/>
      <c r="DB5" s="662"/>
      <c r="DC5" s="663"/>
      <c r="DD5" s="661" t="s">
        <v>
231</v>
      </c>
      <c r="DE5" s="662"/>
      <c r="DF5" s="662"/>
      <c r="DG5" s="662"/>
      <c r="DH5" s="662"/>
      <c r="DI5" s="662"/>
      <c r="DJ5" s="662"/>
      <c r="DK5" s="662"/>
      <c r="DL5" s="662"/>
      <c r="DM5" s="662"/>
      <c r="DN5" s="662"/>
      <c r="DO5" s="662"/>
      <c r="DP5" s="663"/>
      <c r="DQ5" s="661" t="s">
        <v>
232</v>
      </c>
      <c r="DR5" s="662"/>
      <c r="DS5" s="662"/>
      <c r="DT5" s="662"/>
      <c r="DU5" s="662"/>
      <c r="DV5" s="662"/>
      <c r="DW5" s="662"/>
      <c r="DX5" s="662"/>
      <c r="DY5" s="662"/>
      <c r="DZ5" s="662"/>
      <c r="EA5" s="662"/>
      <c r="EB5" s="662"/>
      <c r="EC5" s="663"/>
    </row>
    <row r="6" spans="2:143" ht="11.25" customHeight="1" x14ac:dyDescent="0.2">
      <c r="B6" s="676" t="s">
        <v>
233</v>
      </c>
      <c r="C6" s="677"/>
      <c r="D6" s="677"/>
      <c r="E6" s="677"/>
      <c r="F6" s="677"/>
      <c r="G6" s="677"/>
      <c r="H6" s="677"/>
      <c r="I6" s="677"/>
      <c r="J6" s="677"/>
      <c r="K6" s="677"/>
      <c r="L6" s="677"/>
      <c r="M6" s="677"/>
      <c r="N6" s="677"/>
      <c r="O6" s="677"/>
      <c r="P6" s="677"/>
      <c r="Q6" s="678"/>
      <c r="R6" s="679">
        <v>
332846</v>
      </c>
      <c r="S6" s="680"/>
      <c r="T6" s="680"/>
      <c r="U6" s="680"/>
      <c r="V6" s="680"/>
      <c r="W6" s="680"/>
      <c r="X6" s="680"/>
      <c r="Y6" s="681"/>
      <c r="Z6" s="682">
        <v>
0.3</v>
      </c>
      <c r="AA6" s="682"/>
      <c r="AB6" s="682"/>
      <c r="AC6" s="682"/>
      <c r="AD6" s="683">
        <v>
332846</v>
      </c>
      <c r="AE6" s="683"/>
      <c r="AF6" s="683"/>
      <c r="AG6" s="683"/>
      <c r="AH6" s="683"/>
      <c r="AI6" s="683"/>
      <c r="AJ6" s="683"/>
      <c r="AK6" s="683"/>
      <c r="AL6" s="684">
        <v>
0.7</v>
      </c>
      <c r="AM6" s="685"/>
      <c r="AN6" s="685"/>
      <c r="AO6" s="686"/>
      <c r="AP6" s="676" t="s">
        <v>
234</v>
      </c>
      <c r="AQ6" s="677"/>
      <c r="AR6" s="677"/>
      <c r="AS6" s="677"/>
      <c r="AT6" s="677"/>
      <c r="AU6" s="677"/>
      <c r="AV6" s="677"/>
      <c r="AW6" s="677"/>
      <c r="AX6" s="677"/>
      <c r="AY6" s="677"/>
      <c r="AZ6" s="677"/>
      <c r="BA6" s="677"/>
      <c r="BB6" s="677"/>
      <c r="BC6" s="677"/>
      <c r="BD6" s="677"/>
      <c r="BE6" s="677"/>
      <c r="BF6" s="678"/>
      <c r="BG6" s="679">
        <v>
41131335</v>
      </c>
      <c r="BH6" s="680"/>
      <c r="BI6" s="680"/>
      <c r="BJ6" s="680"/>
      <c r="BK6" s="680"/>
      <c r="BL6" s="680"/>
      <c r="BM6" s="680"/>
      <c r="BN6" s="681"/>
      <c r="BO6" s="682">
        <v>
92.7</v>
      </c>
      <c r="BP6" s="682"/>
      <c r="BQ6" s="682"/>
      <c r="BR6" s="682"/>
      <c r="BS6" s="683">
        <v>
269199</v>
      </c>
      <c r="BT6" s="683"/>
      <c r="BU6" s="683"/>
      <c r="BV6" s="683"/>
      <c r="BW6" s="683"/>
      <c r="BX6" s="683"/>
      <c r="BY6" s="683"/>
      <c r="BZ6" s="683"/>
      <c r="CA6" s="683"/>
      <c r="CB6" s="687"/>
      <c r="CD6" s="690" t="s">
        <v>
235</v>
      </c>
      <c r="CE6" s="691"/>
      <c r="CF6" s="691"/>
      <c r="CG6" s="691"/>
      <c r="CH6" s="691"/>
      <c r="CI6" s="691"/>
      <c r="CJ6" s="691"/>
      <c r="CK6" s="691"/>
      <c r="CL6" s="691"/>
      <c r="CM6" s="691"/>
      <c r="CN6" s="691"/>
      <c r="CO6" s="691"/>
      <c r="CP6" s="691"/>
      <c r="CQ6" s="692"/>
      <c r="CR6" s="679">
        <v>
485578</v>
      </c>
      <c r="CS6" s="680"/>
      <c r="CT6" s="680"/>
      <c r="CU6" s="680"/>
      <c r="CV6" s="680"/>
      <c r="CW6" s="680"/>
      <c r="CX6" s="680"/>
      <c r="CY6" s="681"/>
      <c r="CZ6" s="673">
        <v>
0.5</v>
      </c>
      <c r="DA6" s="674"/>
      <c r="DB6" s="674"/>
      <c r="DC6" s="693"/>
      <c r="DD6" s="688" t="s">
        <v>
130</v>
      </c>
      <c r="DE6" s="680"/>
      <c r="DF6" s="680"/>
      <c r="DG6" s="680"/>
      <c r="DH6" s="680"/>
      <c r="DI6" s="680"/>
      <c r="DJ6" s="680"/>
      <c r="DK6" s="680"/>
      <c r="DL6" s="680"/>
      <c r="DM6" s="680"/>
      <c r="DN6" s="680"/>
      <c r="DO6" s="680"/>
      <c r="DP6" s="681"/>
      <c r="DQ6" s="688">
        <v>
485578</v>
      </c>
      <c r="DR6" s="680"/>
      <c r="DS6" s="680"/>
      <c r="DT6" s="680"/>
      <c r="DU6" s="680"/>
      <c r="DV6" s="680"/>
      <c r="DW6" s="680"/>
      <c r="DX6" s="680"/>
      <c r="DY6" s="680"/>
      <c r="DZ6" s="680"/>
      <c r="EA6" s="680"/>
      <c r="EB6" s="680"/>
      <c r="EC6" s="689"/>
    </row>
    <row r="7" spans="2:143" ht="11.25" customHeight="1" x14ac:dyDescent="0.2">
      <c r="B7" s="676" t="s">
        <v>
236</v>
      </c>
      <c r="C7" s="677"/>
      <c r="D7" s="677"/>
      <c r="E7" s="677"/>
      <c r="F7" s="677"/>
      <c r="G7" s="677"/>
      <c r="H7" s="677"/>
      <c r="I7" s="677"/>
      <c r="J7" s="677"/>
      <c r="K7" s="677"/>
      <c r="L7" s="677"/>
      <c r="M7" s="677"/>
      <c r="N7" s="677"/>
      <c r="O7" s="677"/>
      <c r="P7" s="677"/>
      <c r="Q7" s="678"/>
      <c r="R7" s="679">
        <v>
88024</v>
      </c>
      <c r="S7" s="680"/>
      <c r="T7" s="680"/>
      <c r="U7" s="680"/>
      <c r="V7" s="680"/>
      <c r="W7" s="680"/>
      <c r="X7" s="680"/>
      <c r="Y7" s="681"/>
      <c r="Z7" s="682">
        <v>
0.1</v>
      </c>
      <c r="AA7" s="682"/>
      <c r="AB7" s="682"/>
      <c r="AC7" s="682"/>
      <c r="AD7" s="683">
        <v>
88024</v>
      </c>
      <c r="AE7" s="683"/>
      <c r="AF7" s="683"/>
      <c r="AG7" s="683"/>
      <c r="AH7" s="683"/>
      <c r="AI7" s="683"/>
      <c r="AJ7" s="683"/>
      <c r="AK7" s="683"/>
      <c r="AL7" s="684">
        <v>
0.2</v>
      </c>
      <c r="AM7" s="685"/>
      <c r="AN7" s="685"/>
      <c r="AO7" s="686"/>
      <c r="AP7" s="676" t="s">
        <v>
237</v>
      </c>
      <c r="AQ7" s="677"/>
      <c r="AR7" s="677"/>
      <c r="AS7" s="677"/>
      <c r="AT7" s="677"/>
      <c r="AU7" s="677"/>
      <c r="AV7" s="677"/>
      <c r="AW7" s="677"/>
      <c r="AX7" s="677"/>
      <c r="AY7" s="677"/>
      <c r="AZ7" s="677"/>
      <c r="BA7" s="677"/>
      <c r="BB7" s="677"/>
      <c r="BC7" s="677"/>
      <c r="BD7" s="677"/>
      <c r="BE7" s="677"/>
      <c r="BF7" s="678"/>
      <c r="BG7" s="679">
        <v>
22874351</v>
      </c>
      <c r="BH7" s="680"/>
      <c r="BI7" s="680"/>
      <c r="BJ7" s="680"/>
      <c r="BK7" s="680"/>
      <c r="BL7" s="680"/>
      <c r="BM7" s="680"/>
      <c r="BN7" s="681"/>
      <c r="BO7" s="682">
        <v>
51.6</v>
      </c>
      <c r="BP7" s="682"/>
      <c r="BQ7" s="682"/>
      <c r="BR7" s="682"/>
      <c r="BS7" s="683">
        <v>
269199</v>
      </c>
      <c r="BT7" s="683"/>
      <c r="BU7" s="683"/>
      <c r="BV7" s="683"/>
      <c r="BW7" s="683"/>
      <c r="BX7" s="683"/>
      <c r="BY7" s="683"/>
      <c r="BZ7" s="683"/>
      <c r="CA7" s="683"/>
      <c r="CB7" s="687"/>
      <c r="CD7" s="694" t="s">
        <v>
238</v>
      </c>
      <c r="CE7" s="695"/>
      <c r="CF7" s="695"/>
      <c r="CG7" s="695"/>
      <c r="CH7" s="695"/>
      <c r="CI7" s="695"/>
      <c r="CJ7" s="695"/>
      <c r="CK7" s="695"/>
      <c r="CL7" s="695"/>
      <c r="CM7" s="695"/>
      <c r="CN7" s="695"/>
      <c r="CO7" s="695"/>
      <c r="CP7" s="695"/>
      <c r="CQ7" s="696"/>
      <c r="CR7" s="679">
        <v>
10544826</v>
      </c>
      <c r="CS7" s="680"/>
      <c r="CT7" s="680"/>
      <c r="CU7" s="680"/>
      <c r="CV7" s="680"/>
      <c r="CW7" s="680"/>
      <c r="CX7" s="680"/>
      <c r="CY7" s="681"/>
      <c r="CZ7" s="682">
        <v>
11.6</v>
      </c>
      <c r="DA7" s="682"/>
      <c r="DB7" s="682"/>
      <c r="DC7" s="682"/>
      <c r="DD7" s="688">
        <v>
496019</v>
      </c>
      <c r="DE7" s="680"/>
      <c r="DF7" s="680"/>
      <c r="DG7" s="680"/>
      <c r="DH7" s="680"/>
      <c r="DI7" s="680"/>
      <c r="DJ7" s="680"/>
      <c r="DK7" s="680"/>
      <c r="DL7" s="680"/>
      <c r="DM7" s="680"/>
      <c r="DN7" s="680"/>
      <c r="DO7" s="680"/>
      <c r="DP7" s="681"/>
      <c r="DQ7" s="688">
        <v>
9422400</v>
      </c>
      <c r="DR7" s="680"/>
      <c r="DS7" s="680"/>
      <c r="DT7" s="680"/>
      <c r="DU7" s="680"/>
      <c r="DV7" s="680"/>
      <c r="DW7" s="680"/>
      <c r="DX7" s="680"/>
      <c r="DY7" s="680"/>
      <c r="DZ7" s="680"/>
      <c r="EA7" s="680"/>
      <c r="EB7" s="680"/>
      <c r="EC7" s="689"/>
    </row>
    <row r="8" spans="2:143" ht="11.25" customHeight="1" x14ac:dyDescent="0.2">
      <c r="B8" s="676" t="s">
        <v>
239</v>
      </c>
      <c r="C8" s="677"/>
      <c r="D8" s="677"/>
      <c r="E8" s="677"/>
      <c r="F8" s="677"/>
      <c r="G8" s="677"/>
      <c r="H8" s="677"/>
      <c r="I8" s="677"/>
      <c r="J8" s="677"/>
      <c r="K8" s="677"/>
      <c r="L8" s="677"/>
      <c r="M8" s="677"/>
      <c r="N8" s="677"/>
      <c r="O8" s="677"/>
      <c r="P8" s="677"/>
      <c r="Q8" s="678"/>
      <c r="R8" s="679">
        <v>
293393</v>
      </c>
      <c r="S8" s="680"/>
      <c r="T8" s="680"/>
      <c r="U8" s="680"/>
      <c r="V8" s="680"/>
      <c r="W8" s="680"/>
      <c r="X8" s="680"/>
      <c r="Y8" s="681"/>
      <c r="Z8" s="682">
        <v>
0.3</v>
      </c>
      <c r="AA8" s="682"/>
      <c r="AB8" s="682"/>
      <c r="AC8" s="682"/>
      <c r="AD8" s="683">
        <v>
293393</v>
      </c>
      <c r="AE8" s="683"/>
      <c r="AF8" s="683"/>
      <c r="AG8" s="683"/>
      <c r="AH8" s="683"/>
      <c r="AI8" s="683"/>
      <c r="AJ8" s="683"/>
      <c r="AK8" s="683"/>
      <c r="AL8" s="684">
        <v>
0.6</v>
      </c>
      <c r="AM8" s="685"/>
      <c r="AN8" s="685"/>
      <c r="AO8" s="686"/>
      <c r="AP8" s="676" t="s">
        <v>
240</v>
      </c>
      <c r="AQ8" s="677"/>
      <c r="AR8" s="677"/>
      <c r="AS8" s="677"/>
      <c r="AT8" s="677"/>
      <c r="AU8" s="677"/>
      <c r="AV8" s="677"/>
      <c r="AW8" s="677"/>
      <c r="AX8" s="677"/>
      <c r="AY8" s="677"/>
      <c r="AZ8" s="677"/>
      <c r="BA8" s="677"/>
      <c r="BB8" s="677"/>
      <c r="BC8" s="677"/>
      <c r="BD8" s="677"/>
      <c r="BE8" s="677"/>
      <c r="BF8" s="678"/>
      <c r="BG8" s="679">
        <v>
439664</v>
      </c>
      <c r="BH8" s="680"/>
      <c r="BI8" s="680"/>
      <c r="BJ8" s="680"/>
      <c r="BK8" s="680"/>
      <c r="BL8" s="680"/>
      <c r="BM8" s="680"/>
      <c r="BN8" s="681"/>
      <c r="BO8" s="682">
        <v>
1</v>
      </c>
      <c r="BP8" s="682"/>
      <c r="BQ8" s="682"/>
      <c r="BR8" s="682"/>
      <c r="BS8" s="688" t="s">
        <v>
130</v>
      </c>
      <c r="BT8" s="680"/>
      <c r="BU8" s="680"/>
      <c r="BV8" s="680"/>
      <c r="BW8" s="680"/>
      <c r="BX8" s="680"/>
      <c r="BY8" s="680"/>
      <c r="BZ8" s="680"/>
      <c r="CA8" s="680"/>
      <c r="CB8" s="689"/>
      <c r="CD8" s="694" t="s">
        <v>
241</v>
      </c>
      <c r="CE8" s="695"/>
      <c r="CF8" s="695"/>
      <c r="CG8" s="695"/>
      <c r="CH8" s="695"/>
      <c r="CI8" s="695"/>
      <c r="CJ8" s="695"/>
      <c r="CK8" s="695"/>
      <c r="CL8" s="695"/>
      <c r="CM8" s="695"/>
      <c r="CN8" s="695"/>
      <c r="CO8" s="695"/>
      <c r="CP8" s="695"/>
      <c r="CQ8" s="696"/>
      <c r="CR8" s="679">
        <v>
45038721</v>
      </c>
      <c r="CS8" s="680"/>
      <c r="CT8" s="680"/>
      <c r="CU8" s="680"/>
      <c r="CV8" s="680"/>
      <c r="CW8" s="680"/>
      <c r="CX8" s="680"/>
      <c r="CY8" s="681"/>
      <c r="CZ8" s="682">
        <v>
49.7</v>
      </c>
      <c r="DA8" s="682"/>
      <c r="DB8" s="682"/>
      <c r="DC8" s="682"/>
      <c r="DD8" s="688">
        <v>
832543</v>
      </c>
      <c r="DE8" s="680"/>
      <c r="DF8" s="680"/>
      <c r="DG8" s="680"/>
      <c r="DH8" s="680"/>
      <c r="DI8" s="680"/>
      <c r="DJ8" s="680"/>
      <c r="DK8" s="680"/>
      <c r="DL8" s="680"/>
      <c r="DM8" s="680"/>
      <c r="DN8" s="680"/>
      <c r="DO8" s="680"/>
      <c r="DP8" s="681"/>
      <c r="DQ8" s="688">
        <v>
22115106</v>
      </c>
      <c r="DR8" s="680"/>
      <c r="DS8" s="680"/>
      <c r="DT8" s="680"/>
      <c r="DU8" s="680"/>
      <c r="DV8" s="680"/>
      <c r="DW8" s="680"/>
      <c r="DX8" s="680"/>
      <c r="DY8" s="680"/>
      <c r="DZ8" s="680"/>
      <c r="EA8" s="680"/>
      <c r="EB8" s="680"/>
      <c r="EC8" s="689"/>
    </row>
    <row r="9" spans="2:143" ht="11.25" customHeight="1" x14ac:dyDescent="0.2">
      <c r="B9" s="676" t="s">
        <v>
242</v>
      </c>
      <c r="C9" s="677"/>
      <c r="D9" s="677"/>
      <c r="E9" s="677"/>
      <c r="F9" s="677"/>
      <c r="G9" s="677"/>
      <c r="H9" s="677"/>
      <c r="I9" s="677"/>
      <c r="J9" s="677"/>
      <c r="K9" s="677"/>
      <c r="L9" s="677"/>
      <c r="M9" s="677"/>
      <c r="N9" s="677"/>
      <c r="O9" s="677"/>
      <c r="P9" s="677"/>
      <c r="Q9" s="678"/>
      <c r="R9" s="679">
        <v>
239648</v>
      </c>
      <c r="S9" s="680"/>
      <c r="T9" s="680"/>
      <c r="U9" s="680"/>
      <c r="V9" s="680"/>
      <c r="W9" s="680"/>
      <c r="X9" s="680"/>
      <c r="Y9" s="681"/>
      <c r="Z9" s="682">
        <v>
0.3</v>
      </c>
      <c r="AA9" s="682"/>
      <c r="AB9" s="682"/>
      <c r="AC9" s="682"/>
      <c r="AD9" s="683">
        <v>
239648</v>
      </c>
      <c r="AE9" s="683"/>
      <c r="AF9" s="683"/>
      <c r="AG9" s="683"/>
      <c r="AH9" s="683"/>
      <c r="AI9" s="683"/>
      <c r="AJ9" s="683"/>
      <c r="AK9" s="683"/>
      <c r="AL9" s="684">
        <v>
0.5</v>
      </c>
      <c r="AM9" s="685"/>
      <c r="AN9" s="685"/>
      <c r="AO9" s="686"/>
      <c r="AP9" s="676" t="s">
        <v>
243</v>
      </c>
      <c r="AQ9" s="677"/>
      <c r="AR9" s="677"/>
      <c r="AS9" s="677"/>
      <c r="AT9" s="677"/>
      <c r="AU9" s="677"/>
      <c r="AV9" s="677"/>
      <c r="AW9" s="677"/>
      <c r="AX9" s="677"/>
      <c r="AY9" s="677"/>
      <c r="AZ9" s="677"/>
      <c r="BA9" s="677"/>
      <c r="BB9" s="677"/>
      <c r="BC9" s="677"/>
      <c r="BD9" s="677"/>
      <c r="BE9" s="677"/>
      <c r="BF9" s="678"/>
      <c r="BG9" s="679">
        <v>
19893381</v>
      </c>
      <c r="BH9" s="680"/>
      <c r="BI9" s="680"/>
      <c r="BJ9" s="680"/>
      <c r="BK9" s="680"/>
      <c r="BL9" s="680"/>
      <c r="BM9" s="680"/>
      <c r="BN9" s="681"/>
      <c r="BO9" s="682">
        <v>
44.9</v>
      </c>
      <c r="BP9" s="682"/>
      <c r="BQ9" s="682"/>
      <c r="BR9" s="682"/>
      <c r="BS9" s="688" t="s">
        <v>
130</v>
      </c>
      <c r="BT9" s="680"/>
      <c r="BU9" s="680"/>
      <c r="BV9" s="680"/>
      <c r="BW9" s="680"/>
      <c r="BX9" s="680"/>
      <c r="BY9" s="680"/>
      <c r="BZ9" s="680"/>
      <c r="CA9" s="680"/>
      <c r="CB9" s="689"/>
      <c r="CD9" s="694" t="s">
        <v>
244</v>
      </c>
      <c r="CE9" s="695"/>
      <c r="CF9" s="695"/>
      <c r="CG9" s="695"/>
      <c r="CH9" s="695"/>
      <c r="CI9" s="695"/>
      <c r="CJ9" s="695"/>
      <c r="CK9" s="695"/>
      <c r="CL9" s="695"/>
      <c r="CM9" s="695"/>
      <c r="CN9" s="695"/>
      <c r="CO9" s="695"/>
      <c r="CP9" s="695"/>
      <c r="CQ9" s="696"/>
      <c r="CR9" s="679">
        <v>
6461421</v>
      </c>
      <c r="CS9" s="680"/>
      <c r="CT9" s="680"/>
      <c r="CU9" s="680"/>
      <c r="CV9" s="680"/>
      <c r="CW9" s="680"/>
      <c r="CX9" s="680"/>
      <c r="CY9" s="681"/>
      <c r="CZ9" s="682">
        <v>
7.1</v>
      </c>
      <c r="DA9" s="682"/>
      <c r="DB9" s="682"/>
      <c r="DC9" s="682"/>
      <c r="DD9" s="688">
        <v>
1384415</v>
      </c>
      <c r="DE9" s="680"/>
      <c r="DF9" s="680"/>
      <c r="DG9" s="680"/>
      <c r="DH9" s="680"/>
      <c r="DI9" s="680"/>
      <c r="DJ9" s="680"/>
      <c r="DK9" s="680"/>
      <c r="DL9" s="680"/>
      <c r="DM9" s="680"/>
      <c r="DN9" s="680"/>
      <c r="DO9" s="680"/>
      <c r="DP9" s="681"/>
      <c r="DQ9" s="688">
        <v>
3987890</v>
      </c>
      <c r="DR9" s="680"/>
      <c r="DS9" s="680"/>
      <c r="DT9" s="680"/>
      <c r="DU9" s="680"/>
      <c r="DV9" s="680"/>
      <c r="DW9" s="680"/>
      <c r="DX9" s="680"/>
      <c r="DY9" s="680"/>
      <c r="DZ9" s="680"/>
      <c r="EA9" s="680"/>
      <c r="EB9" s="680"/>
      <c r="EC9" s="689"/>
    </row>
    <row r="10" spans="2:143" ht="11.25" customHeight="1" x14ac:dyDescent="0.2">
      <c r="B10" s="676" t="s">
        <v>
245</v>
      </c>
      <c r="C10" s="677"/>
      <c r="D10" s="677"/>
      <c r="E10" s="677"/>
      <c r="F10" s="677"/>
      <c r="G10" s="677"/>
      <c r="H10" s="677"/>
      <c r="I10" s="677"/>
      <c r="J10" s="677"/>
      <c r="K10" s="677"/>
      <c r="L10" s="677"/>
      <c r="M10" s="677"/>
      <c r="N10" s="677"/>
      <c r="O10" s="677"/>
      <c r="P10" s="677"/>
      <c r="Q10" s="678"/>
      <c r="R10" s="679" t="s">
        <v>
130</v>
      </c>
      <c r="S10" s="680"/>
      <c r="T10" s="680"/>
      <c r="U10" s="680"/>
      <c r="V10" s="680"/>
      <c r="W10" s="680"/>
      <c r="X10" s="680"/>
      <c r="Y10" s="681"/>
      <c r="Z10" s="682" t="s">
        <v>
130</v>
      </c>
      <c r="AA10" s="682"/>
      <c r="AB10" s="682"/>
      <c r="AC10" s="682"/>
      <c r="AD10" s="683" t="s">
        <v>
130</v>
      </c>
      <c r="AE10" s="683"/>
      <c r="AF10" s="683"/>
      <c r="AG10" s="683"/>
      <c r="AH10" s="683"/>
      <c r="AI10" s="683"/>
      <c r="AJ10" s="683"/>
      <c r="AK10" s="683"/>
      <c r="AL10" s="684" t="s">
        <v>
246</v>
      </c>
      <c r="AM10" s="685"/>
      <c r="AN10" s="685"/>
      <c r="AO10" s="686"/>
      <c r="AP10" s="676" t="s">
        <v>
247</v>
      </c>
      <c r="AQ10" s="677"/>
      <c r="AR10" s="677"/>
      <c r="AS10" s="677"/>
      <c r="AT10" s="677"/>
      <c r="AU10" s="677"/>
      <c r="AV10" s="677"/>
      <c r="AW10" s="677"/>
      <c r="AX10" s="677"/>
      <c r="AY10" s="677"/>
      <c r="AZ10" s="677"/>
      <c r="BA10" s="677"/>
      <c r="BB10" s="677"/>
      <c r="BC10" s="677"/>
      <c r="BD10" s="677"/>
      <c r="BE10" s="677"/>
      <c r="BF10" s="678"/>
      <c r="BG10" s="679">
        <v>
645974</v>
      </c>
      <c r="BH10" s="680"/>
      <c r="BI10" s="680"/>
      <c r="BJ10" s="680"/>
      <c r="BK10" s="680"/>
      <c r="BL10" s="680"/>
      <c r="BM10" s="680"/>
      <c r="BN10" s="681"/>
      <c r="BO10" s="682">
        <v>
1.5</v>
      </c>
      <c r="BP10" s="682"/>
      <c r="BQ10" s="682"/>
      <c r="BR10" s="682"/>
      <c r="BS10" s="688" t="s">
        <v>
130</v>
      </c>
      <c r="BT10" s="680"/>
      <c r="BU10" s="680"/>
      <c r="BV10" s="680"/>
      <c r="BW10" s="680"/>
      <c r="BX10" s="680"/>
      <c r="BY10" s="680"/>
      <c r="BZ10" s="680"/>
      <c r="CA10" s="680"/>
      <c r="CB10" s="689"/>
      <c r="CD10" s="694" t="s">
        <v>
248</v>
      </c>
      <c r="CE10" s="695"/>
      <c r="CF10" s="695"/>
      <c r="CG10" s="695"/>
      <c r="CH10" s="695"/>
      <c r="CI10" s="695"/>
      <c r="CJ10" s="695"/>
      <c r="CK10" s="695"/>
      <c r="CL10" s="695"/>
      <c r="CM10" s="695"/>
      <c r="CN10" s="695"/>
      <c r="CO10" s="695"/>
      <c r="CP10" s="695"/>
      <c r="CQ10" s="696"/>
      <c r="CR10" s="679">
        <v>
299922</v>
      </c>
      <c r="CS10" s="680"/>
      <c r="CT10" s="680"/>
      <c r="CU10" s="680"/>
      <c r="CV10" s="680"/>
      <c r="CW10" s="680"/>
      <c r="CX10" s="680"/>
      <c r="CY10" s="681"/>
      <c r="CZ10" s="682">
        <v>
0.3</v>
      </c>
      <c r="DA10" s="682"/>
      <c r="DB10" s="682"/>
      <c r="DC10" s="682"/>
      <c r="DD10" s="688" t="s">
        <v>
246</v>
      </c>
      <c r="DE10" s="680"/>
      <c r="DF10" s="680"/>
      <c r="DG10" s="680"/>
      <c r="DH10" s="680"/>
      <c r="DI10" s="680"/>
      <c r="DJ10" s="680"/>
      <c r="DK10" s="680"/>
      <c r="DL10" s="680"/>
      <c r="DM10" s="680"/>
      <c r="DN10" s="680"/>
      <c r="DO10" s="680"/>
      <c r="DP10" s="681"/>
      <c r="DQ10" s="688">
        <v>
263454</v>
      </c>
      <c r="DR10" s="680"/>
      <c r="DS10" s="680"/>
      <c r="DT10" s="680"/>
      <c r="DU10" s="680"/>
      <c r="DV10" s="680"/>
      <c r="DW10" s="680"/>
      <c r="DX10" s="680"/>
      <c r="DY10" s="680"/>
      <c r="DZ10" s="680"/>
      <c r="EA10" s="680"/>
      <c r="EB10" s="680"/>
      <c r="EC10" s="689"/>
    </row>
    <row r="11" spans="2:143" ht="11.25" customHeight="1" x14ac:dyDescent="0.2">
      <c r="B11" s="676" t="s">
        <v>
249</v>
      </c>
      <c r="C11" s="677"/>
      <c r="D11" s="677"/>
      <c r="E11" s="677"/>
      <c r="F11" s="677"/>
      <c r="G11" s="677"/>
      <c r="H11" s="677"/>
      <c r="I11" s="677"/>
      <c r="J11" s="677"/>
      <c r="K11" s="677"/>
      <c r="L11" s="677"/>
      <c r="M11" s="677"/>
      <c r="N11" s="677"/>
      <c r="O11" s="677"/>
      <c r="P11" s="677"/>
      <c r="Q11" s="678"/>
      <c r="R11" s="679" t="s">
        <v>
130</v>
      </c>
      <c r="S11" s="680"/>
      <c r="T11" s="680"/>
      <c r="U11" s="680"/>
      <c r="V11" s="680"/>
      <c r="W11" s="680"/>
      <c r="X11" s="680"/>
      <c r="Y11" s="681"/>
      <c r="Z11" s="682" t="s">
        <v>
246</v>
      </c>
      <c r="AA11" s="682"/>
      <c r="AB11" s="682"/>
      <c r="AC11" s="682"/>
      <c r="AD11" s="683" t="s">
        <v>
130</v>
      </c>
      <c r="AE11" s="683"/>
      <c r="AF11" s="683"/>
      <c r="AG11" s="683"/>
      <c r="AH11" s="683"/>
      <c r="AI11" s="683"/>
      <c r="AJ11" s="683"/>
      <c r="AK11" s="683"/>
      <c r="AL11" s="684" t="s">
        <v>
246</v>
      </c>
      <c r="AM11" s="685"/>
      <c r="AN11" s="685"/>
      <c r="AO11" s="686"/>
      <c r="AP11" s="676" t="s">
        <v>
250</v>
      </c>
      <c r="AQ11" s="677"/>
      <c r="AR11" s="677"/>
      <c r="AS11" s="677"/>
      <c r="AT11" s="677"/>
      <c r="AU11" s="677"/>
      <c r="AV11" s="677"/>
      <c r="AW11" s="677"/>
      <c r="AX11" s="677"/>
      <c r="AY11" s="677"/>
      <c r="AZ11" s="677"/>
      <c r="BA11" s="677"/>
      <c r="BB11" s="677"/>
      <c r="BC11" s="677"/>
      <c r="BD11" s="677"/>
      <c r="BE11" s="677"/>
      <c r="BF11" s="678"/>
      <c r="BG11" s="679">
        <v>
1895332</v>
      </c>
      <c r="BH11" s="680"/>
      <c r="BI11" s="680"/>
      <c r="BJ11" s="680"/>
      <c r="BK11" s="680"/>
      <c r="BL11" s="680"/>
      <c r="BM11" s="680"/>
      <c r="BN11" s="681"/>
      <c r="BO11" s="682">
        <v>
4.3</v>
      </c>
      <c r="BP11" s="682"/>
      <c r="BQ11" s="682"/>
      <c r="BR11" s="682"/>
      <c r="BS11" s="688">
        <v>
269199</v>
      </c>
      <c r="BT11" s="680"/>
      <c r="BU11" s="680"/>
      <c r="BV11" s="680"/>
      <c r="BW11" s="680"/>
      <c r="BX11" s="680"/>
      <c r="BY11" s="680"/>
      <c r="BZ11" s="680"/>
      <c r="CA11" s="680"/>
      <c r="CB11" s="689"/>
      <c r="CD11" s="694" t="s">
        <v>
251</v>
      </c>
      <c r="CE11" s="695"/>
      <c r="CF11" s="695"/>
      <c r="CG11" s="695"/>
      <c r="CH11" s="695"/>
      <c r="CI11" s="695"/>
      <c r="CJ11" s="695"/>
      <c r="CK11" s="695"/>
      <c r="CL11" s="695"/>
      <c r="CM11" s="695"/>
      <c r="CN11" s="695"/>
      <c r="CO11" s="695"/>
      <c r="CP11" s="695"/>
      <c r="CQ11" s="696"/>
      <c r="CR11" s="679">
        <v>
137025</v>
      </c>
      <c r="CS11" s="680"/>
      <c r="CT11" s="680"/>
      <c r="CU11" s="680"/>
      <c r="CV11" s="680"/>
      <c r="CW11" s="680"/>
      <c r="CX11" s="680"/>
      <c r="CY11" s="681"/>
      <c r="CZ11" s="682">
        <v>
0.2</v>
      </c>
      <c r="DA11" s="682"/>
      <c r="DB11" s="682"/>
      <c r="DC11" s="682"/>
      <c r="DD11" s="688" t="s">
        <v>
246</v>
      </c>
      <c r="DE11" s="680"/>
      <c r="DF11" s="680"/>
      <c r="DG11" s="680"/>
      <c r="DH11" s="680"/>
      <c r="DI11" s="680"/>
      <c r="DJ11" s="680"/>
      <c r="DK11" s="680"/>
      <c r="DL11" s="680"/>
      <c r="DM11" s="680"/>
      <c r="DN11" s="680"/>
      <c r="DO11" s="680"/>
      <c r="DP11" s="681"/>
      <c r="DQ11" s="688">
        <v>
91641</v>
      </c>
      <c r="DR11" s="680"/>
      <c r="DS11" s="680"/>
      <c r="DT11" s="680"/>
      <c r="DU11" s="680"/>
      <c r="DV11" s="680"/>
      <c r="DW11" s="680"/>
      <c r="DX11" s="680"/>
      <c r="DY11" s="680"/>
      <c r="DZ11" s="680"/>
      <c r="EA11" s="680"/>
      <c r="EB11" s="680"/>
      <c r="EC11" s="689"/>
    </row>
    <row r="12" spans="2:143" ht="11.25" customHeight="1" x14ac:dyDescent="0.2">
      <c r="B12" s="676" t="s">
        <v>
252</v>
      </c>
      <c r="C12" s="677"/>
      <c r="D12" s="677"/>
      <c r="E12" s="677"/>
      <c r="F12" s="677"/>
      <c r="G12" s="677"/>
      <c r="H12" s="677"/>
      <c r="I12" s="677"/>
      <c r="J12" s="677"/>
      <c r="K12" s="677"/>
      <c r="L12" s="677"/>
      <c r="M12" s="677"/>
      <c r="N12" s="677"/>
      <c r="O12" s="677"/>
      <c r="P12" s="677"/>
      <c r="Q12" s="678"/>
      <c r="R12" s="679">
        <v>
3968225</v>
      </c>
      <c r="S12" s="680"/>
      <c r="T12" s="680"/>
      <c r="U12" s="680"/>
      <c r="V12" s="680"/>
      <c r="W12" s="680"/>
      <c r="X12" s="680"/>
      <c r="Y12" s="681"/>
      <c r="Z12" s="682">
        <v>
4.2</v>
      </c>
      <c r="AA12" s="682"/>
      <c r="AB12" s="682"/>
      <c r="AC12" s="682"/>
      <c r="AD12" s="683">
        <v>
3968225</v>
      </c>
      <c r="AE12" s="683"/>
      <c r="AF12" s="683"/>
      <c r="AG12" s="683"/>
      <c r="AH12" s="683"/>
      <c r="AI12" s="683"/>
      <c r="AJ12" s="683"/>
      <c r="AK12" s="683"/>
      <c r="AL12" s="684">
        <v>
8.5</v>
      </c>
      <c r="AM12" s="685"/>
      <c r="AN12" s="685"/>
      <c r="AO12" s="686"/>
      <c r="AP12" s="676" t="s">
        <v>
253</v>
      </c>
      <c r="AQ12" s="677"/>
      <c r="AR12" s="677"/>
      <c r="AS12" s="677"/>
      <c r="AT12" s="677"/>
      <c r="AU12" s="677"/>
      <c r="AV12" s="677"/>
      <c r="AW12" s="677"/>
      <c r="AX12" s="677"/>
      <c r="AY12" s="677"/>
      <c r="AZ12" s="677"/>
      <c r="BA12" s="677"/>
      <c r="BB12" s="677"/>
      <c r="BC12" s="677"/>
      <c r="BD12" s="677"/>
      <c r="BE12" s="677"/>
      <c r="BF12" s="678"/>
      <c r="BG12" s="679">
        <v>
16917987</v>
      </c>
      <c r="BH12" s="680"/>
      <c r="BI12" s="680"/>
      <c r="BJ12" s="680"/>
      <c r="BK12" s="680"/>
      <c r="BL12" s="680"/>
      <c r="BM12" s="680"/>
      <c r="BN12" s="681"/>
      <c r="BO12" s="682">
        <v>
38.1</v>
      </c>
      <c r="BP12" s="682"/>
      <c r="BQ12" s="682"/>
      <c r="BR12" s="682"/>
      <c r="BS12" s="688" t="s">
        <v>
175</v>
      </c>
      <c r="BT12" s="680"/>
      <c r="BU12" s="680"/>
      <c r="BV12" s="680"/>
      <c r="BW12" s="680"/>
      <c r="BX12" s="680"/>
      <c r="BY12" s="680"/>
      <c r="BZ12" s="680"/>
      <c r="CA12" s="680"/>
      <c r="CB12" s="689"/>
      <c r="CD12" s="694" t="s">
        <v>
254</v>
      </c>
      <c r="CE12" s="695"/>
      <c r="CF12" s="695"/>
      <c r="CG12" s="695"/>
      <c r="CH12" s="695"/>
      <c r="CI12" s="695"/>
      <c r="CJ12" s="695"/>
      <c r="CK12" s="695"/>
      <c r="CL12" s="695"/>
      <c r="CM12" s="695"/>
      <c r="CN12" s="695"/>
      <c r="CO12" s="695"/>
      <c r="CP12" s="695"/>
      <c r="CQ12" s="696"/>
      <c r="CR12" s="679">
        <v>
335158</v>
      </c>
      <c r="CS12" s="680"/>
      <c r="CT12" s="680"/>
      <c r="CU12" s="680"/>
      <c r="CV12" s="680"/>
      <c r="CW12" s="680"/>
      <c r="CX12" s="680"/>
      <c r="CY12" s="681"/>
      <c r="CZ12" s="682">
        <v>
0.4</v>
      </c>
      <c r="DA12" s="682"/>
      <c r="DB12" s="682"/>
      <c r="DC12" s="682"/>
      <c r="DD12" s="688" t="s">
        <v>
130</v>
      </c>
      <c r="DE12" s="680"/>
      <c r="DF12" s="680"/>
      <c r="DG12" s="680"/>
      <c r="DH12" s="680"/>
      <c r="DI12" s="680"/>
      <c r="DJ12" s="680"/>
      <c r="DK12" s="680"/>
      <c r="DL12" s="680"/>
      <c r="DM12" s="680"/>
      <c r="DN12" s="680"/>
      <c r="DO12" s="680"/>
      <c r="DP12" s="681"/>
      <c r="DQ12" s="688">
        <v>
307486</v>
      </c>
      <c r="DR12" s="680"/>
      <c r="DS12" s="680"/>
      <c r="DT12" s="680"/>
      <c r="DU12" s="680"/>
      <c r="DV12" s="680"/>
      <c r="DW12" s="680"/>
      <c r="DX12" s="680"/>
      <c r="DY12" s="680"/>
      <c r="DZ12" s="680"/>
      <c r="EA12" s="680"/>
      <c r="EB12" s="680"/>
      <c r="EC12" s="689"/>
    </row>
    <row r="13" spans="2:143" ht="11.25" customHeight="1" x14ac:dyDescent="0.2">
      <c r="B13" s="676" t="s">
        <v>
255</v>
      </c>
      <c r="C13" s="677"/>
      <c r="D13" s="677"/>
      <c r="E13" s="677"/>
      <c r="F13" s="677"/>
      <c r="G13" s="677"/>
      <c r="H13" s="677"/>
      <c r="I13" s="677"/>
      <c r="J13" s="677"/>
      <c r="K13" s="677"/>
      <c r="L13" s="677"/>
      <c r="M13" s="677"/>
      <c r="N13" s="677"/>
      <c r="O13" s="677"/>
      <c r="P13" s="677"/>
      <c r="Q13" s="678"/>
      <c r="R13" s="679">
        <v>
10202</v>
      </c>
      <c r="S13" s="680"/>
      <c r="T13" s="680"/>
      <c r="U13" s="680"/>
      <c r="V13" s="680"/>
      <c r="W13" s="680"/>
      <c r="X13" s="680"/>
      <c r="Y13" s="681"/>
      <c r="Z13" s="682">
        <v>
0</v>
      </c>
      <c r="AA13" s="682"/>
      <c r="AB13" s="682"/>
      <c r="AC13" s="682"/>
      <c r="AD13" s="683">
        <v>
10202</v>
      </c>
      <c r="AE13" s="683"/>
      <c r="AF13" s="683"/>
      <c r="AG13" s="683"/>
      <c r="AH13" s="683"/>
      <c r="AI13" s="683"/>
      <c r="AJ13" s="683"/>
      <c r="AK13" s="683"/>
      <c r="AL13" s="684">
        <v>
0</v>
      </c>
      <c r="AM13" s="685"/>
      <c r="AN13" s="685"/>
      <c r="AO13" s="686"/>
      <c r="AP13" s="676" t="s">
        <v>
256</v>
      </c>
      <c r="AQ13" s="677"/>
      <c r="AR13" s="677"/>
      <c r="AS13" s="677"/>
      <c r="AT13" s="677"/>
      <c r="AU13" s="677"/>
      <c r="AV13" s="677"/>
      <c r="AW13" s="677"/>
      <c r="AX13" s="677"/>
      <c r="AY13" s="677"/>
      <c r="AZ13" s="677"/>
      <c r="BA13" s="677"/>
      <c r="BB13" s="677"/>
      <c r="BC13" s="677"/>
      <c r="BD13" s="677"/>
      <c r="BE13" s="677"/>
      <c r="BF13" s="678"/>
      <c r="BG13" s="679">
        <v>
15979292</v>
      </c>
      <c r="BH13" s="680"/>
      <c r="BI13" s="680"/>
      <c r="BJ13" s="680"/>
      <c r="BK13" s="680"/>
      <c r="BL13" s="680"/>
      <c r="BM13" s="680"/>
      <c r="BN13" s="681"/>
      <c r="BO13" s="682">
        <v>
36</v>
      </c>
      <c r="BP13" s="682"/>
      <c r="BQ13" s="682"/>
      <c r="BR13" s="682"/>
      <c r="BS13" s="688" t="s">
        <v>
130</v>
      </c>
      <c r="BT13" s="680"/>
      <c r="BU13" s="680"/>
      <c r="BV13" s="680"/>
      <c r="BW13" s="680"/>
      <c r="BX13" s="680"/>
      <c r="BY13" s="680"/>
      <c r="BZ13" s="680"/>
      <c r="CA13" s="680"/>
      <c r="CB13" s="689"/>
      <c r="CD13" s="694" t="s">
        <v>
257</v>
      </c>
      <c r="CE13" s="695"/>
      <c r="CF13" s="695"/>
      <c r="CG13" s="695"/>
      <c r="CH13" s="695"/>
      <c r="CI13" s="695"/>
      <c r="CJ13" s="695"/>
      <c r="CK13" s="695"/>
      <c r="CL13" s="695"/>
      <c r="CM13" s="695"/>
      <c r="CN13" s="695"/>
      <c r="CO13" s="695"/>
      <c r="CP13" s="695"/>
      <c r="CQ13" s="696"/>
      <c r="CR13" s="679">
        <v>
11111806</v>
      </c>
      <c r="CS13" s="680"/>
      <c r="CT13" s="680"/>
      <c r="CU13" s="680"/>
      <c r="CV13" s="680"/>
      <c r="CW13" s="680"/>
      <c r="CX13" s="680"/>
      <c r="CY13" s="681"/>
      <c r="CZ13" s="682">
        <v>
12.3</v>
      </c>
      <c r="DA13" s="682"/>
      <c r="DB13" s="682"/>
      <c r="DC13" s="682"/>
      <c r="DD13" s="688">
        <v>
6172411</v>
      </c>
      <c r="DE13" s="680"/>
      <c r="DF13" s="680"/>
      <c r="DG13" s="680"/>
      <c r="DH13" s="680"/>
      <c r="DI13" s="680"/>
      <c r="DJ13" s="680"/>
      <c r="DK13" s="680"/>
      <c r="DL13" s="680"/>
      <c r="DM13" s="680"/>
      <c r="DN13" s="680"/>
      <c r="DO13" s="680"/>
      <c r="DP13" s="681"/>
      <c r="DQ13" s="688">
        <v>
4798129</v>
      </c>
      <c r="DR13" s="680"/>
      <c r="DS13" s="680"/>
      <c r="DT13" s="680"/>
      <c r="DU13" s="680"/>
      <c r="DV13" s="680"/>
      <c r="DW13" s="680"/>
      <c r="DX13" s="680"/>
      <c r="DY13" s="680"/>
      <c r="DZ13" s="680"/>
      <c r="EA13" s="680"/>
      <c r="EB13" s="680"/>
      <c r="EC13" s="689"/>
    </row>
    <row r="14" spans="2:143" ht="11.25" customHeight="1" x14ac:dyDescent="0.2">
      <c r="B14" s="676" t="s">
        <v>
258</v>
      </c>
      <c r="C14" s="677"/>
      <c r="D14" s="677"/>
      <c r="E14" s="677"/>
      <c r="F14" s="677"/>
      <c r="G14" s="677"/>
      <c r="H14" s="677"/>
      <c r="I14" s="677"/>
      <c r="J14" s="677"/>
      <c r="K14" s="677"/>
      <c r="L14" s="677"/>
      <c r="M14" s="677"/>
      <c r="N14" s="677"/>
      <c r="O14" s="677"/>
      <c r="P14" s="677"/>
      <c r="Q14" s="678"/>
      <c r="R14" s="679" t="s">
        <v>
130</v>
      </c>
      <c r="S14" s="680"/>
      <c r="T14" s="680"/>
      <c r="U14" s="680"/>
      <c r="V14" s="680"/>
      <c r="W14" s="680"/>
      <c r="X14" s="680"/>
      <c r="Y14" s="681"/>
      <c r="Z14" s="682" t="s">
        <v>
130</v>
      </c>
      <c r="AA14" s="682"/>
      <c r="AB14" s="682"/>
      <c r="AC14" s="682"/>
      <c r="AD14" s="683" t="s">
        <v>
246</v>
      </c>
      <c r="AE14" s="683"/>
      <c r="AF14" s="683"/>
      <c r="AG14" s="683"/>
      <c r="AH14" s="683"/>
      <c r="AI14" s="683"/>
      <c r="AJ14" s="683"/>
      <c r="AK14" s="683"/>
      <c r="AL14" s="684" t="s">
        <v>
130</v>
      </c>
      <c r="AM14" s="685"/>
      <c r="AN14" s="685"/>
      <c r="AO14" s="686"/>
      <c r="AP14" s="676" t="s">
        <v>
259</v>
      </c>
      <c r="AQ14" s="677"/>
      <c r="AR14" s="677"/>
      <c r="AS14" s="677"/>
      <c r="AT14" s="677"/>
      <c r="AU14" s="677"/>
      <c r="AV14" s="677"/>
      <c r="AW14" s="677"/>
      <c r="AX14" s="677"/>
      <c r="AY14" s="677"/>
      <c r="AZ14" s="677"/>
      <c r="BA14" s="677"/>
      <c r="BB14" s="677"/>
      <c r="BC14" s="677"/>
      <c r="BD14" s="677"/>
      <c r="BE14" s="677"/>
      <c r="BF14" s="678"/>
      <c r="BG14" s="679">
        <v>
122857</v>
      </c>
      <c r="BH14" s="680"/>
      <c r="BI14" s="680"/>
      <c r="BJ14" s="680"/>
      <c r="BK14" s="680"/>
      <c r="BL14" s="680"/>
      <c r="BM14" s="680"/>
      <c r="BN14" s="681"/>
      <c r="BO14" s="682">
        <v>
0.3</v>
      </c>
      <c r="BP14" s="682"/>
      <c r="BQ14" s="682"/>
      <c r="BR14" s="682"/>
      <c r="BS14" s="688" t="s">
        <v>
246</v>
      </c>
      <c r="BT14" s="680"/>
      <c r="BU14" s="680"/>
      <c r="BV14" s="680"/>
      <c r="BW14" s="680"/>
      <c r="BX14" s="680"/>
      <c r="BY14" s="680"/>
      <c r="BZ14" s="680"/>
      <c r="CA14" s="680"/>
      <c r="CB14" s="689"/>
      <c r="CD14" s="694" t="s">
        <v>
260</v>
      </c>
      <c r="CE14" s="695"/>
      <c r="CF14" s="695"/>
      <c r="CG14" s="695"/>
      <c r="CH14" s="695"/>
      <c r="CI14" s="695"/>
      <c r="CJ14" s="695"/>
      <c r="CK14" s="695"/>
      <c r="CL14" s="695"/>
      <c r="CM14" s="695"/>
      <c r="CN14" s="695"/>
      <c r="CO14" s="695"/>
      <c r="CP14" s="695"/>
      <c r="CQ14" s="696"/>
      <c r="CR14" s="679">
        <v>
2734936</v>
      </c>
      <c r="CS14" s="680"/>
      <c r="CT14" s="680"/>
      <c r="CU14" s="680"/>
      <c r="CV14" s="680"/>
      <c r="CW14" s="680"/>
      <c r="CX14" s="680"/>
      <c r="CY14" s="681"/>
      <c r="CZ14" s="682">
        <v>
3</v>
      </c>
      <c r="DA14" s="682"/>
      <c r="DB14" s="682"/>
      <c r="DC14" s="682"/>
      <c r="DD14" s="688">
        <v>
192589</v>
      </c>
      <c r="DE14" s="680"/>
      <c r="DF14" s="680"/>
      <c r="DG14" s="680"/>
      <c r="DH14" s="680"/>
      <c r="DI14" s="680"/>
      <c r="DJ14" s="680"/>
      <c r="DK14" s="680"/>
      <c r="DL14" s="680"/>
      <c r="DM14" s="680"/>
      <c r="DN14" s="680"/>
      <c r="DO14" s="680"/>
      <c r="DP14" s="681"/>
      <c r="DQ14" s="688">
        <v>
2470814</v>
      </c>
      <c r="DR14" s="680"/>
      <c r="DS14" s="680"/>
      <c r="DT14" s="680"/>
      <c r="DU14" s="680"/>
      <c r="DV14" s="680"/>
      <c r="DW14" s="680"/>
      <c r="DX14" s="680"/>
      <c r="DY14" s="680"/>
      <c r="DZ14" s="680"/>
      <c r="EA14" s="680"/>
      <c r="EB14" s="680"/>
      <c r="EC14" s="689"/>
    </row>
    <row r="15" spans="2:143" ht="11.25" customHeight="1" x14ac:dyDescent="0.2">
      <c r="B15" s="676" t="s">
        <v>
261</v>
      </c>
      <c r="C15" s="677"/>
      <c r="D15" s="677"/>
      <c r="E15" s="677"/>
      <c r="F15" s="677"/>
      <c r="G15" s="677"/>
      <c r="H15" s="677"/>
      <c r="I15" s="677"/>
      <c r="J15" s="677"/>
      <c r="K15" s="677"/>
      <c r="L15" s="677"/>
      <c r="M15" s="677"/>
      <c r="N15" s="677"/>
      <c r="O15" s="677"/>
      <c r="P15" s="677"/>
      <c r="Q15" s="678"/>
      <c r="R15" s="679">
        <v>
197392</v>
      </c>
      <c r="S15" s="680"/>
      <c r="T15" s="680"/>
      <c r="U15" s="680"/>
      <c r="V15" s="680"/>
      <c r="W15" s="680"/>
      <c r="X15" s="680"/>
      <c r="Y15" s="681"/>
      <c r="Z15" s="682">
        <v>
0.2</v>
      </c>
      <c r="AA15" s="682"/>
      <c r="AB15" s="682"/>
      <c r="AC15" s="682"/>
      <c r="AD15" s="683">
        <v>
197392</v>
      </c>
      <c r="AE15" s="683"/>
      <c r="AF15" s="683"/>
      <c r="AG15" s="683"/>
      <c r="AH15" s="683"/>
      <c r="AI15" s="683"/>
      <c r="AJ15" s="683"/>
      <c r="AK15" s="683"/>
      <c r="AL15" s="684">
        <v>
0.4</v>
      </c>
      <c r="AM15" s="685"/>
      <c r="AN15" s="685"/>
      <c r="AO15" s="686"/>
      <c r="AP15" s="676" t="s">
        <v>
262</v>
      </c>
      <c r="AQ15" s="677"/>
      <c r="AR15" s="677"/>
      <c r="AS15" s="677"/>
      <c r="AT15" s="677"/>
      <c r="AU15" s="677"/>
      <c r="AV15" s="677"/>
      <c r="AW15" s="677"/>
      <c r="AX15" s="677"/>
      <c r="AY15" s="677"/>
      <c r="AZ15" s="677"/>
      <c r="BA15" s="677"/>
      <c r="BB15" s="677"/>
      <c r="BC15" s="677"/>
      <c r="BD15" s="677"/>
      <c r="BE15" s="677"/>
      <c r="BF15" s="678"/>
      <c r="BG15" s="679">
        <v>
1216140</v>
      </c>
      <c r="BH15" s="680"/>
      <c r="BI15" s="680"/>
      <c r="BJ15" s="680"/>
      <c r="BK15" s="680"/>
      <c r="BL15" s="680"/>
      <c r="BM15" s="680"/>
      <c r="BN15" s="681"/>
      <c r="BO15" s="682">
        <v>
2.7</v>
      </c>
      <c r="BP15" s="682"/>
      <c r="BQ15" s="682"/>
      <c r="BR15" s="682"/>
      <c r="BS15" s="688" t="s">
        <v>
130</v>
      </c>
      <c r="BT15" s="680"/>
      <c r="BU15" s="680"/>
      <c r="BV15" s="680"/>
      <c r="BW15" s="680"/>
      <c r="BX15" s="680"/>
      <c r="BY15" s="680"/>
      <c r="BZ15" s="680"/>
      <c r="CA15" s="680"/>
      <c r="CB15" s="689"/>
      <c r="CD15" s="694" t="s">
        <v>
263</v>
      </c>
      <c r="CE15" s="695"/>
      <c r="CF15" s="695"/>
      <c r="CG15" s="695"/>
      <c r="CH15" s="695"/>
      <c r="CI15" s="695"/>
      <c r="CJ15" s="695"/>
      <c r="CK15" s="695"/>
      <c r="CL15" s="695"/>
      <c r="CM15" s="695"/>
      <c r="CN15" s="695"/>
      <c r="CO15" s="695"/>
      <c r="CP15" s="695"/>
      <c r="CQ15" s="696"/>
      <c r="CR15" s="679">
        <v>
9935382</v>
      </c>
      <c r="CS15" s="680"/>
      <c r="CT15" s="680"/>
      <c r="CU15" s="680"/>
      <c r="CV15" s="680"/>
      <c r="CW15" s="680"/>
      <c r="CX15" s="680"/>
      <c r="CY15" s="681"/>
      <c r="CZ15" s="682">
        <v>
11</v>
      </c>
      <c r="DA15" s="682"/>
      <c r="DB15" s="682"/>
      <c r="DC15" s="682"/>
      <c r="DD15" s="688">
        <v>
2565638</v>
      </c>
      <c r="DE15" s="680"/>
      <c r="DF15" s="680"/>
      <c r="DG15" s="680"/>
      <c r="DH15" s="680"/>
      <c r="DI15" s="680"/>
      <c r="DJ15" s="680"/>
      <c r="DK15" s="680"/>
      <c r="DL15" s="680"/>
      <c r="DM15" s="680"/>
      <c r="DN15" s="680"/>
      <c r="DO15" s="680"/>
      <c r="DP15" s="681"/>
      <c r="DQ15" s="688">
        <v>
6984827</v>
      </c>
      <c r="DR15" s="680"/>
      <c r="DS15" s="680"/>
      <c r="DT15" s="680"/>
      <c r="DU15" s="680"/>
      <c r="DV15" s="680"/>
      <c r="DW15" s="680"/>
      <c r="DX15" s="680"/>
      <c r="DY15" s="680"/>
      <c r="DZ15" s="680"/>
      <c r="EA15" s="680"/>
      <c r="EB15" s="680"/>
      <c r="EC15" s="689"/>
    </row>
    <row r="16" spans="2:143" ht="11.25" customHeight="1" x14ac:dyDescent="0.2">
      <c r="B16" s="676" t="s">
        <v>
264</v>
      </c>
      <c r="C16" s="677"/>
      <c r="D16" s="677"/>
      <c r="E16" s="677"/>
      <c r="F16" s="677"/>
      <c r="G16" s="677"/>
      <c r="H16" s="677"/>
      <c r="I16" s="677"/>
      <c r="J16" s="677"/>
      <c r="K16" s="677"/>
      <c r="L16" s="677"/>
      <c r="M16" s="677"/>
      <c r="N16" s="677"/>
      <c r="O16" s="677"/>
      <c r="P16" s="677"/>
      <c r="Q16" s="678"/>
      <c r="R16" s="679" t="s">
        <v>
130</v>
      </c>
      <c r="S16" s="680"/>
      <c r="T16" s="680"/>
      <c r="U16" s="680"/>
      <c r="V16" s="680"/>
      <c r="W16" s="680"/>
      <c r="X16" s="680"/>
      <c r="Y16" s="681"/>
      <c r="Z16" s="682" t="s">
        <v>
130</v>
      </c>
      <c r="AA16" s="682"/>
      <c r="AB16" s="682"/>
      <c r="AC16" s="682"/>
      <c r="AD16" s="683" t="s">
        <v>
130</v>
      </c>
      <c r="AE16" s="683"/>
      <c r="AF16" s="683"/>
      <c r="AG16" s="683"/>
      <c r="AH16" s="683"/>
      <c r="AI16" s="683"/>
      <c r="AJ16" s="683"/>
      <c r="AK16" s="683"/>
      <c r="AL16" s="684" t="s">
        <v>
130</v>
      </c>
      <c r="AM16" s="685"/>
      <c r="AN16" s="685"/>
      <c r="AO16" s="686"/>
      <c r="AP16" s="676" t="s">
        <v>
265</v>
      </c>
      <c r="AQ16" s="677"/>
      <c r="AR16" s="677"/>
      <c r="AS16" s="677"/>
      <c r="AT16" s="677"/>
      <c r="AU16" s="677"/>
      <c r="AV16" s="677"/>
      <c r="AW16" s="677"/>
      <c r="AX16" s="677"/>
      <c r="AY16" s="677"/>
      <c r="AZ16" s="677"/>
      <c r="BA16" s="677"/>
      <c r="BB16" s="677"/>
      <c r="BC16" s="677"/>
      <c r="BD16" s="677"/>
      <c r="BE16" s="677"/>
      <c r="BF16" s="678"/>
      <c r="BG16" s="679" t="s">
        <v>
246</v>
      </c>
      <c r="BH16" s="680"/>
      <c r="BI16" s="680"/>
      <c r="BJ16" s="680"/>
      <c r="BK16" s="680"/>
      <c r="BL16" s="680"/>
      <c r="BM16" s="680"/>
      <c r="BN16" s="681"/>
      <c r="BO16" s="682" t="s">
        <v>
130</v>
      </c>
      <c r="BP16" s="682"/>
      <c r="BQ16" s="682"/>
      <c r="BR16" s="682"/>
      <c r="BS16" s="688" t="s">
        <v>
246</v>
      </c>
      <c r="BT16" s="680"/>
      <c r="BU16" s="680"/>
      <c r="BV16" s="680"/>
      <c r="BW16" s="680"/>
      <c r="BX16" s="680"/>
      <c r="BY16" s="680"/>
      <c r="BZ16" s="680"/>
      <c r="CA16" s="680"/>
      <c r="CB16" s="689"/>
      <c r="CD16" s="694" t="s">
        <v>
266</v>
      </c>
      <c r="CE16" s="695"/>
      <c r="CF16" s="695"/>
      <c r="CG16" s="695"/>
      <c r="CH16" s="695"/>
      <c r="CI16" s="695"/>
      <c r="CJ16" s="695"/>
      <c r="CK16" s="695"/>
      <c r="CL16" s="695"/>
      <c r="CM16" s="695"/>
      <c r="CN16" s="695"/>
      <c r="CO16" s="695"/>
      <c r="CP16" s="695"/>
      <c r="CQ16" s="696"/>
      <c r="CR16" s="679" t="s">
        <v>
246</v>
      </c>
      <c r="CS16" s="680"/>
      <c r="CT16" s="680"/>
      <c r="CU16" s="680"/>
      <c r="CV16" s="680"/>
      <c r="CW16" s="680"/>
      <c r="CX16" s="680"/>
      <c r="CY16" s="681"/>
      <c r="CZ16" s="682" t="s">
        <v>
130</v>
      </c>
      <c r="DA16" s="682"/>
      <c r="DB16" s="682"/>
      <c r="DC16" s="682"/>
      <c r="DD16" s="688" t="s">
        <v>
130</v>
      </c>
      <c r="DE16" s="680"/>
      <c r="DF16" s="680"/>
      <c r="DG16" s="680"/>
      <c r="DH16" s="680"/>
      <c r="DI16" s="680"/>
      <c r="DJ16" s="680"/>
      <c r="DK16" s="680"/>
      <c r="DL16" s="680"/>
      <c r="DM16" s="680"/>
      <c r="DN16" s="680"/>
      <c r="DO16" s="680"/>
      <c r="DP16" s="681"/>
      <c r="DQ16" s="688" t="s">
        <v>
130</v>
      </c>
      <c r="DR16" s="680"/>
      <c r="DS16" s="680"/>
      <c r="DT16" s="680"/>
      <c r="DU16" s="680"/>
      <c r="DV16" s="680"/>
      <c r="DW16" s="680"/>
      <c r="DX16" s="680"/>
      <c r="DY16" s="680"/>
      <c r="DZ16" s="680"/>
      <c r="EA16" s="680"/>
      <c r="EB16" s="680"/>
      <c r="EC16" s="689"/>
    </row>
    <row r="17" spans="2:133" ht="11.25" customHeight="1" x14ac:dyDescent="0.2">
      <c r="B17" s="676" t="s">
        <v>
267</v>
      </c>
      <c r="C17" s="677"/>
      <c r="D17" s="677"/>
      <c r="E17" s="677"/>
      <c r="F17" s="677"/>
      <c r="G17" s="677"/>
      <c r="H17" s="677"/>
      <c r="I17" s="677"/>
      <c r="J17" s="677"/>
      <c r="K17" s="677"/>
      <c r="L17" s="677"/>
      <c r="M17" s="677"/>
      <c r="N17" s="677"/>
      <c r="O17" s="677"/>
      <c r="P17" s="677"/>
      <c r="Q17" s="678"/>
      <c r="R17" s="679">
        <v>
189451</v>
      </c>
      <c r="S17" s="680"/>
      <c r="T17" s="680"/>
      <c r="U17" s="680"/>
      <c r="V17" s="680"/>
      <c r="W17" s="680"/>
      <c r="X17" s="680"/>
      <c r="Y17" s="681"/>
      <c r="Z17" s="682">
        <v>
0.2</v>
      </c>
      <c r="AA17" s="682"/>
      <c r="AB17" s="682"/>
      <c r="AC17" s="682"/>
      <c r="AD17" s="683">
        <v>
189451</v>
      </c>
      <c r="AE17" s="683"/>
      <c r="AF17" s="683"/>
      <c r="AG17" s="683"/>
      <c r="AH17" s="683"/>
      <c r="AI17" s="683"/>
      <c r="AJ17" s="683"/>
      <c r="AK17" s="683"/>
      <c r="AL17" s="684">
        <v>
0.4</v>
      </c>
      <c r="AM17" s="685"/>
      <c r="AN17" s="685"/>
      <c r="AO17" s="686"/>
      <c r="AP17" s="676" t="s">
        <v>
268</v>
      </c>
      <c r="AQ17" s="677"/>
      <c r="AR17" s="677"/>
      <c r="AS17" s="677"/>
      <c r="AT17" s="677"/>
      <c r="AU17" s="677"/>
      <c r="AV17" s="677"/>
      <c r="AW17" s="677"/>
      <c r="AX17" s="677"/>
      <c r="AY17" s="677"/>
      <c r="AZ17" s="677"/>
      <c r="BA17" s="677"/>
      <c r="BB17" s="677"/>
      <c r="BC17" s="677"/>
      <c r="BD17" s="677"/>
      <c r="BE17" s="677"/>
      <c r="BF17" s="678"/>
      <c r="BG17" s="679" t="s">
        <v>
130</v>
      </c>
      <c r="BH17" s="680"/>
      <c r="BI17" s="680"/>
      <c r="BJ17" s="680"/>
      <c r="BK17" s="680"/>
      <c r="BL17" s="680"/>
      <c r="BM17" s="680"/>
      <c r="BN17" s="681"/>
      <c r="BO17" s="682" t="s">
        <v>
130</v>
      </c>
      <c r="BP17" s="682"/>
      <c r="BQ17" s="682"/>
      <c r="BR17" s="682"/>
      <c r="BS17" s="688" t="s">
        <v>
130</v>
      </c>
      <c r="BT17" s="680"/>
      <c r="BU17" s="680"/>
      <c r="BV17" s="680"/>
      <c r="BW17" s="680"/>
      <c r="BX17" s="680"/>
      <c r="BY17" s="680"/>
      <c r="BZ17" s="680"/>
      <c r="CA17" s="680"/>
      <c r="CB17" s="689"/>
      <c r="CD17" s="694" t="s">
        <v>
269</v>
      </c>
      <c r="CE17" s="695"/>
      <c r="CF17" s="695"/>
      <c r="CG17" s="695"/>
      <c r="CH17" s="695"/>
      <c r="CI17" s="695"/>
      <c r="CJ17" s="695"/>
      <c r="CK17" s="695"/>
      <c r="CL17" s="695"/>
      <c r="CM17" s="695"/>
      <c r="CN17" s="695"/>
      <c r="CO17" s="695"/>
      <c r="CP17" s="695"/>
      <c r="CQ17" s="696"/>
      <c r="CR17" s="679">
        <v>
3565601</v>
      </c>
      <c r="CS17" s="680"/>
      <c r="CT17" s="680"/>
      <c r="CU17" s="680"/>
      <c r="CV17" s="680"/>
      <c r="CW17" s="680"/>
      <c r="CX17" s="680"/>
      <c r="CY17" s="681"/>
      <c r="CZ17" s="682">
        <v>
3.9</v>
      </c>
      <c r="DA17" s="682"/>
      <c r="DB17" s="682"/>
      <c r="DC17" s="682"/>
      <c r="DD17" s="688" t="s">
        <v>
246</v>
      </c>
      <c r="DE17" s="680"/>
      <c r="DF17" s="680"/>
      <c r="DG17" s="680"/>
      <c r="DH17" s="680"/>
      <c r="DI17" s="680"/>
      <c r="DJ17" s="680"/>
      <c r="DK17" s="680"/>
      <c r="DL17" s="680"/>
      <c r="DM17" s="680"/>
      <c r="DN17" s="680"/>
      <c r="DO17" s="680"/>
      <c r="DP17" s="681"/>
      <c r="DQ17" s="688">
        <v>
3554601</v>
      </c>
      <c r="DR17" s="680"/>
      <c r="DS17" s="680"/>
      <c r="DT17" s="680"/>
      <c r="DU17" s="680"/>
      <c r="DV17" s="680"/>
      <c r="DW17" s="680"/>
      <c r="DX17" s="680"/>
      <c r="DY17" s="680"/>
      <c r="DZ17" s="680"/>
      <c r="EA17" s="680"/>
      <c r="EB17" s="680"/>
      <c r="EC17" s="689"/>
    </row>
    <row r="18" spans="2:133" ht="11.25" customHeight="1" x14ac:dyDescent="0.2">
      <c r="B18" s="676" t="s">
        <v>
270</v>
      </c>
      <c r="C18" s="677"/>
      <c r="D18" s="677"/>
      <c r="E18" s="677"/>
      <c r="F18" s="677"/>
      <c r="G18" s="677"/>
      <c r="H18" s="677"/>
      <c r="I18" s="677"/>
      <c r="J18" s="677"/>
      <c r="K18" s="677"/>
      <c r="L18" s="677"/>
      <c r="M18" s="677"/>
      <c r="N18" s="677"/>
      <c r="O18" s="677"/>
      <c r="P18" s="677"/>
      <c r="Q18" s="678"/>
      <c r="R18" s="679">
        <v>
51273</v>
      </c>
      <c r="S18" s="680"/>
      <c r="T18" s="680"/>
      <c r="U18" s="680"/>
      <c r="V18" s="680"/>
      <c r="W18" s="680"/>
      <c r="X18" s="680"/>
      <c r="Y18" s="681"/>
      <c r="Z18" s="682">
        <v>
0.1</v>
      </c>
      <c r="AA18" s="682"/>
      <c r="AB18" s="682"/>
      <c r="AC18" s="682"/>
      <c r="AD18" s="683" t="s">
        <v>
130</v>
      </c>
      <c r="AE18" s="683"/>
      <c r="AF18" s="683"/>
      <c r="AG18" s="683"/>
      <c r="AH18" s="683"/>
      <c r="AI18" s="683"/>
      <c r="AJ18" s="683"/>
      <c r="AK18" s="683"/>
      <c r="AL18" s="684" t="s">
        <v>
130</v>
      </c>
      <c r="AM18" s="685"/>
      <c r="AN18" s="685"/>
      <c r="AO18" s="686"/>
      <c r="AP18" s="676" t="s">
        <v>
271</v>
      </c>
      <c r="AQ18" s="677"/>
      <c r="AR18" s="677"/>
      <c r="AS18" s="677"/>
      <c r="AT18" s="677"/>
      <c r="AU18" s="677"/>
      <c r="AV18" s="677"/>
      <c r="AW18" s="677"/>
      <c r="AX18" s="677"/>
      <c r="AY18" s="677"/>
      <c r="AZ18" s="677"/>
      <c r="BA18" s="677"/>
      <c r="BB18" s="677"/>
      <c r="BC18" s="677"/>
      <c r="BD18" s="677"/>
      <c r="BE18" s="677"/>
      <c r="BF18" s="678"/>
      <c r="BG18" s="679" t="s">
        <v>
130</v>
      </c>
      <c r="BH18" s="680"/>
      <c r="BI18" s="680"/>
      <c r="BJ18" s="680"/>
      <c r="BK18" s="680"/>
      <c r="BL18" s="680"/>
      <c r="BM18" s="680"/>
      <c r="BN18" s="681"/>
      <c r="BO18" s="682" t="s">
        <v>
130</v>
      </c>
      <c r="BP18" s="682"/>
      <c r="BQ18" s="682"/>
      <c r="BR18" s="682"/>
      <c r="BS18" s="688" t="s">
        <v>
130</v>
      </c>
      <c r="BT18" s="680"/>
      <c r="BU18" s="680"/>
      <c r="BV18" s="680"/>
      <c r="BW18" s="680"/>
      <c r="BX18" s="680"/>
      <c r="BY18" s="680"/>
      <c r="BZ18" s="680"/>
      <c r="CA18" s="680"/>
      <c r="CB18" s="689"/>
      <c r="CD18" s="694" t="s">
        <v>
272</v>
      </c>
      <c r="CE18" s="695"/>
      <c r="CF18" s="695"/>
      <c r="CG18" s="695"/>
      <c r="CH18" s="695"/>
      <c r="CI18" s="695"/>
      <c r="CJ18" s="695"/>
      <c r="CK18" s="695"/>
      <c r="CL18" s="695"/>
      <c r="CM18" s="695"/>
      <c r="CN18" s="695"/>
      <c r="CO18" s="695"/>
      <c r="CP18" s="695"/>
      <c r="CQ18" s="696"/>
      <c r="CR18" s="679" t="s">
        <v>
130</v>
      </c>
      <c r="CS18" s="680"/>
      <c r="CT18" s="680"/>
      <c r="CU18" s="680"/>
      <c r="CV18" s="680"/>
      <c r="CW18" s="680"/>
      <c r="CX18" s="680"/>
      <c r="CY18" s="681"/>
      <c r="CZ18" s="682" t="s">
        <v>
130</v>
      </c>
      <c r="DA18" s="682"/>
      <c r="DB18" s="682"/>
      <c r="DC18" s="682"/>
      <c r="DD18" s="688" t="s">
        <v>
130</v>
      </c>
      <c r="DE18" s="680"/>
      <c r="DF18" s="680"/>
      <c r="DG18" s="680"/>
      <c r="DH18" s="680"/>
      <c r="DI18" s="680"/>
      <c r="DJ18" s="680"/>
      <c r="DK18" s="680"/>
      <c r="DL18" s="680"/>
      <c r="DM18" s="680"/>
      <c r="DN18" s="680"/>
      <c r="DO18" s="680"/>
      <c r="DP18" s="681"/>
      <c r="DQ18" s="688" t="s">
        <v>
130</v>
      </c>
      <c r="DR18" s="680"/>
      <c r="DS18" s="680"/>
      <c r="DT18" s="680"/>
      <c r="DU18" s="680"/>
      <c r="DV18" s="680"/>
      <c r="DW18" s="680"/>
      <c r="DX18" s="680"/>
      <c r="DY18" s="680"/>
      <c r="DZ18" s="680"/>
      <c r="EA18" s="680"/>
      <c r="EB18" s="680"/>
      <c r="EC18" s="689"/>
    </row>
    <row r="19" spans="2:133" ht="11.25" customHeight="1" x14ac:dyDescent="0.2">
      <c r="B19" s="676" t="s">
        <v>
273</v>
      </c>
      <c r="C19" s="677"/>
      <c r="D19" s="677"/>
      <c r="E19" s="677"/>
      <c r="F19" s="677"/>
      <c r="G19" s="677"/>
      <c r="H19" s="677"/>
      <c r="I19" s="677"/>
      <c r="J19" s="677"/>
      <c r="K19" s="677"/>
      <c r="L19" s="677"/>
      <c r="M19" s="677"/>
      <c r="N19" s="677"/>
      <c r="O19" s="677"/>
      <c r="P19" s="677"/>
      <c r="Q19" s="678"/>
      <c r="R19" s="679" t="s">
        <v>
130</v>
      </c>
      <c r="S19" s="680"/>
      <c r="T19" s="680"/>
      <c r="U19" s="680"/>
      <c r="V19" s="680"/>
      <c r="W19" s="680"/>
      <c r="X19" s="680"/>
      <c r="Y19" s="681"/>
      <c r="Z19" s="682" t="s">
        <v>
130</v>
      </c>
      <c r="AA19" s="682"/>
      <c r="AB19" s="682"/>
      <c r="AC19" s="682"/>
      <c r="AD19" s="683" t="s">
        <v>
130</v>
      </c>
      <c r="AE19" s="683"/>
      <c r="AF19" s="683"/>
      <c r="AG19" s="683"/>
      <c r="AH19" s="683"/>
      <c r="AI19" s="683"/>
      <c r="AJ19" s="683"/>
      <c r="AK19" s="683"/>
      <c r="AL19" s="684" t="s">
        <v>
175</v>
      </c>
      <c r="AM19" s="685"/>
      <c r="AN19" s="685"/>
      <c r="AO19" s="686"/>
      <c r="AP19" s="676" t="s">
        <v>
274</v>
      </c>
      <c r="AQ19" s="677"/>
      <c r="AR19" s="677"/>
      <c r="AS19" s="677"/>
      <c r="AT19" s="677"/>
      <c r="AU19" s="677"/>
      <c r="AV19" s="677"/>
      <c r="AW19" s="677"/>
      <c r="AX19" s="677"/>
      <c r="AY19" s="677"/>
      <c r="AZ19" s="677"/>
      <c r="BA19" s="677"/>
      <c r="BB19" s="677"/>
      <c r="BC19" s="677"/>
      <c r="BD19" s="677"/>
      <c r="BE19" s="677"/>
      <c r="BF19" s="678"/>
      <c r="BG19" s="679">
        <v>
3220821</v>
      </c>
      <c r="BH19" s="680"/>
      <c r="BI19" s="680"/>
      <c r="BJ19" s="680"/>
      <c r="BK19" s="680"/>
      <c r="BL19" s="680"/>
      <c r="BM19" s="680"/>
      <c r="BN19" s="681"/>
      <c r="BO19" s="682">
        <v>
7.3</v>
      </c>
      <c r="BP19" s="682"/>
      <c r="BQ19" s="682"/>
      <c r="BR19" s="682"/>
      <c r="BS19" s="688" t="s">
        <v>
246</v>
      </c>
      <c r="BT19" s="680"/>
      <c r="BU19" s="680"/>
      <c r="BV19" s="680"/>
      <c r="BW19" s="680"/>
      <c r="BX19" s="680"/>
      <c r="BY19" s="680"/>
      <c r="BZ19" s="680"/>
      <c r="CA19" s="680"/>
      <c r="CB19" s="689"/>
      <c r="CD19" s="694" t="s">
        <v>
275</v>
      </c>
      <c r="CE19" s="695"/>
      <c r="CF19" s="695"/>
      <c r="CG19" s="695"/>
      <c r="CH19" s="695"/>
      <c r="CI19" s="695"/>
      <c r="CJ19" s="695"/>
      <c r="CK19" s="695"/>
      <c r="CL19" s="695"/>
      <c r="CM19" s="695"/>
      <c r="CN19" s="695"/>
      <c r="CO19" s="695"/>
      <c r="CP19" s="695"/>
      <c r="CQ19" s="696"/>
      <c r="CR19" s="679" t="s">
        <v>
246</v>
      </c>
      <c r="CS19" s="680"/>
      <c r="CT19" s="680"/>
      <c r="CU19" s="680"/>
      <c r="CV19" s="680"/>
      <c r="CW19" s="680"/>
      <c r="CX19" s="680"/>
      <c r="CY19" s="681"/>
      <c r="CZ19" s="682" t="s">
        <v>
130</v>
      </c>
      <c r="DA19" s="682"/>
      <c r="DB19" s="682"/>
      <c r="DC19" s="682"/>
      <c r="DD19" s="688" t="s">
        <v>
130</v>
      </c>
      <c r="DE19" s="680"/>
      <c r="DF19" s="680"/>
      <c r="DG19" s="680"/>
      <c r="DH19" s="680"/>
      <c r="DI19" s="680"/>
      <c r="DJ19" s="680"/>
      <c r="DK19" s="680"/>
      <c r="DL19" s="680"/>
      <c r="DM19" s="680"/>
      <c r="DN19" s="680"/>
      <c r="DO19" s="680"/>
      <c r="DP19" s="681"/>
      <c r="DQ19" s="688" t="s">
        <v>
130</v>
      </c>
      <c r="DR19" s="680"/>
      <c r="DS19" s="680"/>
      <c r="DT19" s="680"/>
      <c r="DU19" s="680"/>
      <c r="DV19" s="680"/>
      <c r="DW19" s="680"/>
      <c r="DX19" s="680"/>
      <c r="DY19" s="680"/>
      <c r="DZ19" s="680"/>
      <c r="EA19" s="680"/>
      <c r="EB19" s="680"/>
      <c r="EC19" s="689"/>
    </row>
    <row r="20" spans="2:133" ht="11.25" customHeight="1" x14ac:dyDescent="0.2">
      <c r="B20" s="676" t="s">
        <v>
276</v>
      </c>
      <c r="C20" s="677"/>
      <c r="D20" s="677"/>
      <c r="E20" s="677"/>
      <c r="F20" s="677"/>
      <c r="G20" s="677"/>
      <c r="H20" s="677"/>
      <c r="I20" s="677"/>
      <c r="J20" s="677"/>
      <c r="K20" s="677"/>
      <c r="L20" s="677"/>
      <c r="M20" s="677"/>
      <c r="N20" s="677"/>
      <c r="O20" s="677"/>
      <c r="P20" s="677"/>
      <c r="Q20" s="678"/>
      <c r="R20" s="679">
        <v>
50991</v>
      </c>
      <c r="S20" s="680"/>
      <c r="T20" s="680"/>
      <c r="U20" s="680"/>
      <c r="V20" s="680"/>
      <c r="W20" s="680"/>
      <c r="X20" s="680"/>
      <c r="Y20" s="681"/>
      <c r="Z20" s="682">
        <v>
0.1</v>
      </c>
      <c r="AA20" s="682"/>
      <c r="AB20" s="682"/>
      <c r="AC20" s="682"/>
      <c r="AD20" s="683" t="s">
        <v>
246</v>
      </c>
      <c r="AE20" s="683"/>
      <c r="AF20" s="683"/>
      <c r="AG20" s="683"/>
      <c r="AH20" s="683"/>
      <c r="AI20" s="683"/>
      <c r="AJ20" s="683"/>
      <c r="AK20" s="683"/>
      <c r="AL20" s="684" t="s">
        <v>
246</v>
      </c>
      <c r="AM20" s="685"/>
      <c r="AN20" s="685"/>
      <c r="AO20" s="686"/>
      <c r="AP20" s="676" t="s">
        <v>
277</v>
      </c>
      <c r="AQ20" s="677"/>
      <c r="AR20" s="677"/>
      <c r="AS20" s="677"/>
      <c r="AT20" s="677"/>
      <c r="AU20" s="677"/>
      <c r="AV20" s="677"/>
      <c r="AW20" s="677"/>
      <c r="AX20" s="677"/>
      <c r="AY20" s="677"/>
      <c r="AZ20" s="677"/>
      <c r="BA20" s="677"/>
      <c r="BB20" s="677"/>
      <c r="BC20" s="677"/>
      <c r="BD20" s="677"/>
      <c r="BE20" s="677"/>
      <c r="BF20" s="678"/>
      <c r="BG20" s="679">
        <v>
3220821</v>
      </c>
      <c r="BH20" s="680"/>
      <c r="BI20" s="680"/>
      <c r="BJ20" s="680"/>
      <c r="BK20" s="680"/>
      <c r="BL20" s="680"/>
      <c r="BM20" s="680"/>
      <c r="BN20" s="681"/>
      <c r="BO20" s="682">
        <v>
7.3</v>
      </c>
      <c r="BP20" s="682"/>
      <c r="BQ20" s="682"/>
      <c r="BR20" s="682"/>
      <c r="BS20" s="688" t="s">
        <v>
246</v>
      </c>
      <c r="BT20" s="680"/>
      <c r="BU20" s="680"/>
      <c r="BV20" s="680"/>
      <c r="BW20" s="680"/>
      <c r="BX20" s="680"/>
      <c r="BY20" s="680"/>
      <c r="BZ20" s="680"/>
      <c r="CA20" s="680"/>
      <c r="CB20" s="689"/>
      <c r="CD20" s="694" t="s">
        <v>
278</v>
      </c>
      <c r="CE20" s="695"/>
      <c r="CF20" s="695"/>
      <c r="CG20" s="695"/>
      <c r="CH20" s="695"/>
      <c r="CI20" s="695"/>
      <c r="CJ20" s="695"/>
      <c r="CK20" s="695"/>
      <c r="CL20" s="695"/>
      <c r="CM20" s="695"/>
      <c r="CN20" s="695"/>
      <c r="CO20" s="695"/>
      <c r="CP20" s="695"/>
      <c r="CQ20" s="696"/>
      <c r="CR20" s="679">
        <v>
90650376</v>
      </c>
      <c r="CS20" s="680"/>
      <c r="CT20" s="680"/>
      <c r="CU20" s="680"/>
      <c r="CV20" s="680"/>
      <c r="CW20" s="680"/>
      <c r="CX20" s="680"/>
      <c r="CY20" s="681"/>
      <c r="CZ20" s="682">
        <v>
100</v>
      </c>
      <c r="DA20" s="682"/>
      <c r="DB20" s="682"/>
      <c r="DC20" s="682"/>
      <c r="DD20" s="688">
        <v>
11643615</v>
      </c>
      <c r="DE20" s="680"/>
      <c r="DF20" s="680"/>
      <c r="DG20" s="680"/>
      <c r="DH20" s="680"/>
      <c r="DI20" s="680"/>
      <c r="DJ20" s="680"/>
      <c r="DK20" s="680"/>
      <c r="DL20" s="680"/>
      <c r="DM20" s="680"/>
      <c r="DN20" s="680"/>
      <c r="DO20" s="680"/>
      <c r="DP20" s="681"/>
      <c r="DQ20" s="688">
        <v>
54481926</v>
      </c>
      <c r="DR20" s="680"/>
      <c r="DS20" s="680"/>
      <c r="DT20" s="680"/>
      <c r="DU20" s="680"/>
      <c r="DV20" s="680"/>
      <c r="DW20" s="680"/>
      <c r="DX20" s="680"/>
      <c r="DY20" s="680"/>
      <c r="DZ20" s="680"/>
      <c r="EA20" s="680"/>
      <c r="EB20" s="680"/>
      <c r="EC20" s="689"/>
    </row>
    <row r="21" spans="2:133" ht="11.25" customHeight="1" x14ac:dyDescent="0.2">
      <c r="B21" s="676" t="s">
        <v>
279</v>
      </c>
      <c r="C21" s="677"/>
      <c r="D21" s="677"/>
      <c r="E21" s="677"/>
      <c r="F21" s="677"/>
      <c r="G21" s="677"/>
      <c r="H21" s="677"/>
      <c r="I21" s="677"/>
      <c r="J21" s="677"/>
      <c r="K21" s="677"/>
      <c r="L21" s="677"/>
      <c r="M21" s="677"/>
      <c r="N21" s="677"/>
      <c r="O21" s="677"/>
      <c r="P21" s="677"/>
      <c r="Q21" s="678"/>
      <c r="R21" s="679">
        <v>
282</v>
      </c>
      <c r="S21" s="680"/>
      <c r="T21" s="680"/>
      <c r="U21" s="680"/>
      <c r="V21" s="680"/>
      <c r="W21" s="680"/>
      <c r="X21" s="680"/>
      <c r="Y21" s="681"/>
      <c r="Z21" s="682">
        <v>
0</v>
      </c>
      <c r="AA21" s="682"/>
      <c r="AB21" s="682"/>
      <c r="AC21" s="682"/>
      <c r="AD21" s="683" t="s">
        <v>
130</v>
      </c>
      <c r="AE21" s="683"/>
      <c r="AF21" s="683"/>
      <c r="AG21" s="683"/>
      <c r="AH21" s="683"/>
      <c r="AI21" s="683"/>
      <c r="AJ21" s="683"/>
      <c r="AK21" s="683"/>
      <c r="AL21" s="684" t="s">
        <v>
130</v>
      </c>
      <c r="AM21" s="685"/>
      <c r="AN21" s="685"/>
      <c r="AO21" s="686"/>
      <c r="AP21" s="697" t="s">
        <v>
280</v>
      </c>
      <c r="AQ21" s="698"/>
      <c r="AR21" s="698"/>
      <c r="AS21" s="698"/>
      <c r="AT21" s="698"/>
      <c r="AU21" s="698"/>
      <c r="AV21" s="698"/>
      <c r="AW21" s="698"/>
      <c r="AX21" s="698"/>
      <c r="AY21" s="698"/>
      <c r="AZ21" s="698"/>
      <c r="BA21" s="698"/>
      <c r="BB21" s="698"/>
      <c r="BC21" s="698"/>
      <c r="BD21" s="698"/>
      <c r="BE21" s="698"/>
      <c r="BF21" s="699"/>
      <c r="BG21" s="679" t="s">
        <v>
130</v>
      </c>
      <c r="BH21" s="680"/>
      <c r="BI21" s="680"/>
      <c r="BJ21" s="680"/>
      <c r="BK21" s="680"/>
      <c r="BL21" s="680"/>
      <c r="BM21" s="680"/>
      <c r="BN21" s="681"/>
      <c r="BO21" s="682" t="s">
        <v>
130</v>
      </c>
      <c r="BP21" s="682"/>
      <c r="BQ21" s="682"/>
      <c r="BR21" s="682"/>
      <c r="BS21" s="688" t="s">
        <v>
246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
281</v>
      </c>
      <c r="C22" s="677"/>
      <c r="D22" s="677"/>
      <c r="E22" s="677"/>
      <c r="F22" s="677"/>
      <c r="G22" s="677"/>
      <c r="H22" s="677"/>
      <c r="I22" s="677"/>
      <c r="J22" s="677"/>
      <c r="K22" s="677"/>
      <c r="L22" s="677"/>
      <c r="M22" s="677"/>
      <c r="N22" s="677"/>
      <c r="O22" s="677"/>
      <c r="P22" s="677"/>
      <c r="Q22" s="678"/>
      <c r="R22" s="679">
        <v>
49722610</v>
      </c>
      <c r="S22" s="680"/>
      <c r="T22" s="680"/>
      <c r="U22" s="680"/>
      <c r="V22" s="680"/>
      <c r="W22" s="680"/>
      <c r="X22" s="680"/>
      <c r="Y22" s="681"/>
      <c r="Z22" s="682">
        <v>
52.2</v>
      </c>
      <c r="AA22" s="682"/>
      <c r="AB22" s="682"/>
      <c r="AC22" s="682"/>
      <c r="AD22" s="683">
        <v>
46450516</v>
      </c>
      <c r="AE22" s="683"/>
      <c r="AF22" s="683"/>
      <c r="AG22" s="683"/>
      <c r="AH22" s="683"/>
      <c r="AI22" s="683"/>
      <c r="AJ22" s="683"/>
      <c r="AK22" s="683"/>
      <c r="AL22" s="684">
        <v>
99.4</v>
      </c>
      <c r="AM22" s="685"/>
      <c r="AN22" s="685"/>
      <c r="AO22" s="686"/>
      <c r="AP22" s="697" t="s">
        <v>
282</v>
      </c>
      <c r="AQ22" s="698"/>
      <c r="AR22" s="698"/>
      <c r="AS22" s="698"/>
      <c r="AT22" s="698"/>
      <c r="AU22" s="698"/>
      <c r="AV22" s="698"/>
      <c r="AW22" s="698"/>
      <c r="AX22" s="698"/>
      <c r="AY22" s="698"/>
      <c r="AZ22" s="698"/>
      <c r="BA22" s="698"/>
      <c r="BB22" s="698"/>
      <c r="BC22" s="698"/>
      <c r="BD22" s="698"/>
      <c r="BE22" s="698"/>
      <c r="BF22" s="699"/>
      <c r="BG22" s="679" t="s">
        <v>
130</v>
      </c>
      <c r="BH22" s="680"/>
      <c r="BI22" s="680"/>
      <c r="BJ22" s="680"/>
      <c r="BK22" s="680"/>
      <c r="BL22" s="680"/>
      <c r="BM22" s="680"/>
      <c r="BN22" s="681"/>
      <c r="BO22" s="682" t="s">
        <v>
130</v>
      </c>
      <c r="BP22" s="682"/>
      <c r="BQ22" s="682"/>
      <c r="BR22" s="682"/>
      <c r="BS22" s="688" t="s">
        <v>
130</v>
      </c>
      <c r="BT22" s="680"/>
      <c r="BU22" s="680"/>
      <c r="BV22" s="680"/>
      <c r="BW22" s="680"/>
      <c r="BX22" s="680"/>
      <c r="BY22" s="680"/>
      <c r="BZ22" s="680"/>
      <c r="CA22" s="680"/>
      <c r="CB22" s="689"/>
      <c r="CD22" s="661" t="s">
        <v>
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
284</v>
      </c>
      <c r="C23" s="677"/>
      <c r="D23" s="677"/>
      <c r="E23" s="677"/>
      <c r="F23" s="677"/>
      <c r="G23" s="677"/>
      <c r="H23" s="677"/>
      <c r="I23" s="677"/>
      <c r="J23" s="677"/>
      <c r="K23" s="677"/>
      <c r="L23" s="677"/>
      <c r="M23" s="677"/>
      <c r="N23" s="677"/>
      <c r="O23" s="677"/>
      <c r="P23" s="677"/>
      <c r="Q23" s="678"/>
      <c r="R23" s="679">
        <v>
20509</v>
      </c>
      <c r="S23" s="680"/>
      <c r="T23" s="680"/>
      <c r="U23" s="680"/>
      <c r="V23" s="680"/>
      <c r="W23" s="680"/>
      <c r="X23" s="680"/>
      <c r="Y23" s="681"/>
      <c r="Z23" s="682">
        <v>
0</v>
      </c>
      <c r="AA23" s="682"/>
      <c r="AB23" s="682"/>
      <c r="AC23" s="682"/>
      <c r="AD23" s="683">
        <v>
20509</v>
      </c>
      <c r="AE23" s="683"/>
      <c r="AF23" s="683"/>
      <c r="AG23" s="683"/>
      <c r="AH23" s="683"/>
      <c r="AI23" s="683"/>
      <c r="AJ23" s="683"/>
      <c r="AK23" s="683"/>
      <c r="AL23" s="684">
        <v>
0</v>
      </c>
      <c r="AM23" s="685"/>
      <c r="AN23" s="685"/>
      <c r="AO23" s="686"/>
      <c r="AP23" s="697" t="s">
        <v>
285</v>
      </c>
      <c r="AQ23" s="698"/>
      <c r="AR23" s="698"/>
      <c r="AS23" s="698"/>
      <c r="AT23" s="698"/>
      <c r="AU23" s="698"/>
      <c r="AV23" s="698"/>
      <c r="AW23" s="698"/>
      <c r="AX23" s="698"/>
      <c r="AY23" s="698"/>
      <c r="AZ23" s="698"/>
      <c r="BA23" s="698"/>
      <c r="BB23" s="698"/>
      <c r="BC23" s="698"/>
      <c r="BD23" s="698"/>
      <c r="BE23" s="698"/>
      <c r="BF23" s="699"/>
      <c r="BG23" s="679">
        <v>
3220821</v>
      </c>
      <c r="BH23" s="680"/>
      <c r="BI23" s="680"/>
      <c r="BJ23" s="680"/>
      <c r="BK23" s="680"/>
      <c r="BL23" s="680"/>
      <c r="BM23" s="680"/>
      <c r="BN23" s="681"/>
      <c r="BO23" s="682">
        <v>
7.3</v>
      </c>
      <c r="BP23" s="682"/>
      <c r="BQ23" s="682"/>
      <c r="BR23" s="682"/>
      <c r="BS23" s="688" t="s">
        <v>
246</v>
      </c>
      <c r="BT23" s="680"/>
      <c r="BU23" s="680"/>
      <c r="BV23" s="680"/>
      <c r="BW23" s="680"/>
      <c r="BX23" s="680"/>
      <c r="BY23" s="680"/>
      <c r="BZ23" s="680"/>
      <c r="CA23" s="680"/>
      <c r="CB23" s="689"/>
      <c r="CD23" s="661" t="s">
        <v>
224</v>
      </c>
      <c r="CE23" s="662"/>
      <c r="CF23" s="662"/>
      <c r="CG23" s="662"/>
      <c r="CH23" s="662"/>
      <c r="CI23" s="662"/>
      <c r="CJ23" s="662"/>
      <c r="CK23" s="662"/>
      <c r="CL23" s="662"/>
      <c r="CM23" s="662"/>
      <c r="CN23" s="662"/>
      <c r="CO23" s="662"/>
      <c r="CP23" s="662"/>
      <c r="CQ23" s="663"/>
      <c r="CR23" s="661" t="s">
        <v>
286</v>
      </c>
      <c r="CS23" s="662"/>
      <c r="CT23" s="662"/>
      <c r="CU23" s="662"/>
      <c r="CV23" s="662"/>
      <c r="CW23" s="662"/>
      <c r="CX23" s="662"/>
      <c r="CY23" s="663"/>
      <c r="CZ23" s="661" t="s">
        <v>
287</v>
      </c>
      <c r="DA23" s="662"/>
      <c r="DB23" s="662"/>
      <c r="DC23" s="663"/>
      <c r="DD23" s="661" t="s">
        <v>
288</v>
      </c>
      <c r="DE23" s="662"/>
      <c r="DF23" s="662"/>
      <c r="DG23" s="662"/>
      <c r="DH23" s="662"/>
      <c r="DI23" s="662"/>
      <c r="DJ23" s="662"/>
      <c r="DK23" s="663"/>
      <c r="DL23" s="709" t="s">
        <v>
289</v>
      </c>
      <c r="DM23" s="710"/>
      <c r="DN23" s="710"/>
      <c r="DO23" s="710"/>
      <c r="DP23" s="710"/>
      <c r="DQ23" s="710"/>
      <c r="DR23" s="710"/>
      <c r="DS23" s="710"/>
      <c r="DT23" s="710"/>
      <c r="DU23" s="710"/>
      <c r="DV23" s="711"/>
      <c r="DW23" s="661" t="s">
        <v>
290</v>
      </c>
      <c r="DX23" s="662"/>
      <c r="DY23" s="662"/>
      <c r="DZ23" s="662"/>
      <c r="EA23" s="662"/>
      <c r="EB23" s="662"/>
      <c r="EC23" s="663"/>
    </row>
    <row r="24" spans="2:133" ht="11.25" customHeight="1" x14ac:dyDescent="0.2">
      <c r="B24" s="676" t="s">
        <v>
291</v>
      </c>
      <c r="C24" s="677"/>
      <c r="D24" s="677"/>
      <c r="E24" s="677"/>
      <c r="F24" s="677"/>
      <c r="G24" s="677"/>
      <c r="H24" s="677"/>
      <c r="I24" s="677"/>
      <c r="J24" s="677"/>
      <c r="K24" s="677"/>
      <c r="L24" s="677"/>
      <c r="M24" s="677"/>
      <c r="N24" s="677"/>
      <c r="O24" s="677"/>
      <c r="P24" s="677"/>
      <c r="Q24" s="678"/>
      <c r="R24" s="679">
        <v>
1483681</v>
      </c>
      <c r="S24" s="680"/>
      <c r="T24" s="680"/>
      <c r="U24" s="680"/>
      <c r="V24" s="680"/>
      <c r="W24" s="680"/>
      <c r="X24" s="680"/>
      <c r="Y24" s="681"/>
      <c r="Z24" s="682">
        <v>
1.6</v>
      </c>
      <c r="AA24" s="682"/>
      <c r="AB24" s="682"/>
      <c r="AC24" s="682"/>
      <c r="AD24" s="683" t="s">
        <v>
130</v>
      </c>
      <c r="AE24" s="683"/>
      <c r="AF24" s="683"/>
      <c r="AG24" s="683"/>
      <c r="AH24" s="683"/>
      <c r="AI24" s="683"/>
      <c r="AJ24" s="683"/>
      <c r="AK24" s="683"/>
      <c r="AL24" s="684" t="s">
        <v>
130</v>
      </c>
      <c r="AM24" s="685"/>
      <c r="AN24" s="685"/>
      <c r="AO24" s="686"/>
      <c r="AP24" s="697" t="s">
        <v>
292</v>
      </c>
      <c r="AQ24" s="698"/>
      <c r="AR24" s="698"/>
      <c r="AS24" s="698"/>
      <c r="AT24" s="698"/>
      <c r="AU24" s="698"/>
      <c r="AV24" s="698"/>
      <c r="AW24" s="698"/>
      <c r="AX24" s="698"/>
      <c r="AY24" s="698"/>
      <c r="AZ24" s="698"/>
      <c r="BA24" s="698"/>
      <c r="BB24" s="698"/>
      <c r="BC24" s="698"/>
      <c r="BD24" s="698"/>
      <c r="BE24" s="698"/>
      <c r="BF24" s="699"/>
      <c r="BG24" s="679" t="s">
        <v>
130</v>
      </c>
      <c r="BH24" s="680"/>
      <c r="BI24" s="680"/>
      <c r="BJ24" s="680"/>
      <c r="BK24" s="680"/>
      <c r="BL24" s="680"/>
      <c r="BM24" s="680"/>
      <c r="BN24" s="681"/>
      <c r="BO24" s="682" t="s">
        <v>
130</v>
      </c>
      <c r="BP24" s="682"/>
      <c r="BQ24" s="682"/>
      <c r="BR24" s="682"/>
      <c r="BS24" s="688" t="s">
        <v>
130</v>
      </c>
      <c r="BT24" s="680"/>
      <c r="BU24" s="680"/>
      <c r="BV24" s="680"/>
      <c r="BW24" s="680"/>
      <c r="BX24" s="680"/>
      <c r="BY24" s="680"/>
      <c r="BZ24" s="680"/>
      <c r="CA24" s="680"/>
      <c r="CB24" s="689"/>
      <c r="CD24" s="690" t="s">
        <v>
293</v>
      </c>
      <c r="CE24" s="691"/>
      <c r="CF24" s="691"/>
      <c r="CG24" s="691"/>
      <c r="CH24" s="691"/>
      <c r="CI24" s="691"/>
      <c r="CJ24" s="691"/>
      <c r="CK24" s="691"/>
      <c r="CL24" s="691"/>
      <c r="CM24" s="691"/>
      <c r="CN24" s="691"/>
      <c r="CO24" s="691"/>
      <c r="CP24" s="691"/>
      <c r="CQ24" s="692"/>
      <c r="CR24" s="668">
        <v>
39431158</v>
      </c>
      <c r="CS24" s="669"/>
      <c r="CT24" s="669"/>
      <c r="CU24" s="669"/>
      <c r="CV24" s="669"/>
      <c r="CW24" s="669"/>
      <c r="CX24" s="669"/>
      <c r="CY24" s="670"/>
      <c r="CZ24" s="673">
        <v>
43.5</v>
      </c>
      <c r="DA24" s="674"/>
      <c r="DB24" s="674"/>
      <c r="DC24" s="693"/>
      <c r="DD24" s="712">
        <v>
20675299</v>
      </c>
      <c r="DE24" s="669"/>
      <c r="DF24" s="669"/>
      <c r="DG24" s="669"/>
      <c r="DH24" s="669"/>
      <c r="DI24" s="669"/>
      <c r="DJ24" s="669"/>
      <c r="DK24" s="670"/>
      <c r="DL24" s="712">
        <v>
20465714</v>
      </c>
      <c r="DM24" s="669"/>
      <c r="DN24" s="669"/>
      <c r="DO24" s="669"/>
      <c r="DP24" s="669"/>
      <c r="DQ24" s="669"/>
      <c r="DR24" s="669"/>
      <c r="DS24" s="669"/>
      <c r="DT24" s="669"/>
      <c r="DU24" s="669"/>
      <c r="DV24" s="670"/>
      <c r="DW24" s="673">
        <v>
43.8</v>
      </c>
      <c r="DX24" s="674"/>
      <c r="DY24" s="674"/>
      <c r="DZ24" s="674"/>
      <c r="EA24" s="674"/>
      <c r="EB24" s="674"/>
      <c r="EC24" s="675"/>
    </row>
    <row r="25" spans="2:133" ht="11.25" customHeight="1" x14ac:dyDescent="0.2">
      <c r="B25" s="676" t="s">
        <v>
294</v>
      </c>
      <c r="C25" s="677"/>
      <c r="D25" s="677"/>
      <c r="E25" s="677"/>
      <c r="F25" s="677"/>
      <c r="G25" s="677"/>
      <c r="H25" s="677"/>
      <c r="I25" s="677"/>
      <c r="J25" s="677"/>
      <c r="K25" s="677"/>
      <c r="L25" s="677"/>
      <c r="M25" s="677"/>
      <c r="N25" s="677"/>
      <c r="O25" s="677"/>
      <c r="P25" s="677"/>
      <c r="Q25" s="678"/>
      <c r="R25" s="679">
        <v>
1287636</v>
      </c>
      <c r="S25" s="680"/>
      <c r="T25" s="680"/>
      <c r="U25" s="680"/>
      <c r="V25" s="680"/>
      <c r="W25" s="680"/>
      <c r="X25" s="680"/>
      <c r="Y25" s="681"/>
      <c r="Z25" s="682">
        <v>
1.4</v>
      </c>
      <c r="AA25" s="682"/>
      <c r="AB25" s="682"/>
      <c r="AC25" s="682"/>
      <c r="AD25" s="683">
        <v>
264765</v>
      </c>
      <c r="AE25" s="683"/>
      <c r="AF25" s="683"/>
      <c r="AG25" s="683"/>
      <c r="AH25" s="683"/>
      <c r="AI25" s="683"/>
      <c r="AJ25" s="683"/>
      <c r="AK25" s="683"/>
      <c r="AL25" s="684">
        <v>
0.6</v>
      </c>
      <c r="AM25" s="685"/>
      <c r="AN25" s="685"/>
      <c r="AO25" s="686"/>
      <c r="AP25" s="697" t="s">
        <v>
295</v>
      </c>
      <c r="AQ25" s="698"/>
      <c r="AR25" s="698"/>
      <c r="AS25" s="698"/>
      <c r="AT25" s="698"/>
      <c r="AU25" s="698"/>
      <c r="AV25" s="698"/>
      <c r="AW25" s="698"/>
      <c r="AX25" s="698"/>
      <c r="AY25" s="698"/>
      <c r="AZ25" s="698"/>
      <c r="BA25" s="698"/>
      <c r="BB25" s="698"/>
      <c r="BC25" s="698"/>
      <c r="BD25" s="698"/>
      <c r="BE25" s="698"/>
      <c r="BF25" s="699"/>
      <c r="BG25" s="679" t="s">
        <v>
246</v>
      </c>
      <c r="BH25" s="680"/>
      <c r="BI25" s="680"/>
      <c r="BJ25" s="680"/>
      <c r="BK25" s="680"/>
      <c r="BL25" s="680"/>
      <c r="BM25" s="680"/>
      <c r="BN25" s="681"/>
      <c r="BO25" s="682" t="s">
        <v>
175</v>
      </c>
      <c r="BP25" s="682"/>
      <c r="BQ25" s="682"/>
      <c r="BR25" s="682"/>
      <c r="BS25" s="688" t="s">
        <v>
246</v>
      </c>
      <c r="BT25" s="680"/>
      <c r="BU25" s="680"/>
      <c r="BV25" s="680"/>
      <c r="BW25" s="680"/>
      <c r="BX25" s="680"/>
      <c r="BY25" s="680"/>
      <c r="BZ25" s="680"/>
      <c r="CA25" s="680"/>
      <c r="CB25" s="689"/>
      <c r="CD25" s="694" t="s">
        <v>
296</v>
      </c>
      <c r="CE25" s="695"/>
      <c r="CF25" s="695"/>
      <c r="CG25" s="695"/>
      <c r="CH25" s="695"/>
      <c r="CI25" s="695"/>
      <c r="CJ25" s="695"/>
      <c r="CK25" s="695"/>
      <c r="CL25" s="695"/>
      <c r="CM25" s="695"/>
      <c r="CN25" s="695"/>
      <c r="CO25" s="695"/>
      <c r="CP25" s="695"/>
      <c r="CQ25" s="696"/>
      <c r="CR25" s="679">
        <v>
11832545</v>
      </c>
      <c r="CS25" s="715"/>
      <c r="CT25" s="715"/>
      <c r="CU25" s="715"/>
      <c r="CV25" s="715"/>
      <c r="CW25" s="715"/>
      <c r="CX25" s="715"/>
      <c r="CY25" s="716"/>
      <c r="CZ25" s="684">
        <v>
13.1</v>
      </c>
      <c r="DA25" s="713"/>
      <c r="DB25" s="713"/>
      <c r="DC25" s="717"/>
      <c r="DD25" s="688">
        <v>
11069348</v>
      </c>
      <c r="DE25" s="715"/>
      <c r="DF25" s="715"/>
      <c r="DG25" s="715"/>
      <c r="DH25" s="715"/>
      <c r="DI25" s="715"/>
      <c r="DJ25" s="715"/>
      <c r="DK25" s="716"/>
      <c r="DL25" s="688">
        <v>
10862081</v>
      </c>
      <c r="DM25" s="715"/>
      <c r="DN25" s="715"/>
      <c r="DO25" s="715"/>
      <c r="DP25" s="715"/>
      <c r="DQ25" s="715"/>
      <c r="DR25" s="715"/>
      <c r="DS25" s="715"/>
      <c r="DT25" s="715"/>
      <c r="DU25" s="715"/>
      <c r="DV25" s="716"/>
      <c r="DW25" s="684">
        <v>
23.2</v>
      </c>
      <c r="DX25" s="713"/>
      <c r="DY25" s="713"/>
      <c r="DZ25" s="713"/>
      <c r="EA25" s="713"/>
      <c r="EB25" s="713"/>
      <c r="EC25" s="714"/>
    </row>
    <row r="26" spans="2:133" ht="11.25" customHeight="1" x14ac:dyDescent="0.2">
      <c r="B26" s="676" t="s">
        <v>
297</v>
      </c>
      <c r="C26" s="677"/>
      <c r="D26" s="677"/>
      <c r="E26" s="677"/>
      <c r="F26" s="677"/>
      <c r="G26" s="677"/>
      <c r="H26" s="677"/>
      <c r="I26" s="677"/>
      <c r="J26" s="677"/>
      <c r="K26" s="677"/>
      <c r="L26" s="677"/>
      <c r="M26" s="677"/>
      <c r="N26" s="677"/>
      <c r="O26" s="677"/>
      <c r="P26" s="677"/>
      <c r="Q26" s="678"/>
      <c r="R26" s="679">
        <v>
664239</v>
      </c>
      <c r="S26" s="680"/>
      <c r="T26" s="680"/>
      <c r="U26" s="680"/>
      <c r="V26" s="680"/>
      <c r="W26" s="680"/>
      <c r="X26" s="680"/>
      <c r="Y26" s="681"/>
      <c r="Z26" s="682">
        <v>
0.7</v>
      </c>
      <c r="AA26" s="682"/>
      <c r="AB26" s="682"/>
      <c r="AC26" s="682"/>
      <c r="AD26" s="683" t="s">
        <v>
130</v>
      </c>
      <c r="AE26" s="683"/>
      <c r="AF26" s="683"/>
      <c r="AG26" s="683"/>
      <c r="AH26" s="683"/>
      <c r="AI26" s="683"/>
      <c r="AJ26" s="683"/>
      <c r="AK26" s="683"/>
      <c r="AL26" s="684" t="s">
        <v>
130</v>
      </c>
      <c r="AM26" s="685"/>
      <c r="AN26" s="685"/>
      <c r="AO26" s="686"/>
      <c r="AP26" s="697" t="s">
        <v>
298</v>
      </c>
      <c r="AQ26" s="718"/>
      <c r="AR26" s="718"/>
      <c r="AS26" s="718"/>
      <c r="AT26" s="718"/>
      <c r="AU26" s="718"/>
      <c r="AV26" s="718"/>
      <c r="AW26" s="718"/>
      <c r="AX26" s="718"/>
      <c r="AY26" s="718"/>
      <c r="AZ26" s="718"/>
      <c r="BA26" s="718"/>
      <c r="BB26" s="718"/>
      <c r="BC26" s="718"/>
      <c r="BD26" s="718"/>
      <c r="BE26" s="718"/>
      <c r="BF26" s="699"/>
      <c r="BG26" s="679" t="s">
        <v>
130</v>
      </c>
      <c r="BH26" s="680"/>
      <c r="BI26" s="680"/>
      <c r="BJ26" s="680"/>
      <c r="BK26" s="680"/>
      <c r="BL26" s="680"/>
      <c r="BM26" s="680"/>
      <c r="BN26" s="681"/>
      <c r="BO26" s="682" t="s">
        <v>
246</v>
      </c>
      <c r="BP26" s="682"/>
      <c r="BQ26" s="682"/>
      <c r="BR26" s="682"/>
      <c r="BS26" s="688" t="s">
        <v>
246</v>
      </c>
      <c r="BT26" s="680"/>
      <c r="BU26" s="680"/>
      <c r="BV26" s="680"/>
      <c r="BW26" s="680"/>
      <c r="BX26" s="680"/>
      <c r="BY26" s="680"/>
      <c r="BZ26" s="680"/>
      <c r="CA26" s="680"/>
      <c r="CB26" s="689"/>
      <c r="CD26" s="694" t="s">
        <v>
299</v>
      </c>
      <c r="CE26" s="695"/>
      <c r="CF26" s="695"/>
      <c r="CG26" s="695"/>
      <c r="CH26" s="695"/>
      <c r="CI26" s="695"/>
      <c r="CJ26" s="695"/>
      <c r="CK26" s="695"/>
      <c r="CL26" s="695"/>
      <c r="CM26" s="695"/>
      <c r="CN26" s="695"/>
      <c r="CO26" s="695"/>
      <c r="CP26" s="695"/>
      <c r="CQ26" s="696"/>
      <c r="CR26" s="679">
        <v>
7529700</v>
      </c>
      <c r="CS26" s="680"/>
      <c r="CT26" s="680"/>
      <c r="CU26" s="680"/>
      <c r="CV26" s="680"/>
      <c r="CW26" s="680"/>
      <c r="CX26" s="680"/>
      <c r="CY26" s="681"/>
      <c r="CZ26" s="684">
        <v>
8.3000000000000007</v>
      </c>
      <c r="DA26" s="713"/>
      <c r="DB26" s="713"/>
      <c r="DC26" s="717"/>
      <c r="DD26" s="688">
        <v>
6946253</v>
      </c>
      <c r="DE26" s="680"/>
      <c r="DF26" s="680"/>
      <c r="DG26" s="680"/>
      <c r="DH26" s="680"/>
      <c r="DI26" s="680"/>
      <c r="DJ26" s="680"/>
      <c r="DK26" s="681"/>
      <c r="DL26" s="688" t="s">
        <v>
246</v>
      </c>
      <c r="DM26" s="680"/>
      <c r="DN26" s="680"/>
      <c r="DO26" s="680"/>
      <c r="DP26" s="680"/>
      <c r="DQ26" s="680"/>
      <c r="DR26" s="680"/>
      <c r="DS26" s="680"/>
      <c r="DT26" s="680"/>
      <c r="DU26" s="680"/>
      <c r="DV26" s="681"/>
      <c r="DW26" s="684" t="s">
        <v>
130</v>
      </c>
      <c r="DX26" s="713"/>
      <c r="DY26" s="713"/>
      <c r="DZ26" s="713"/>
      <c r="EA26" s="713"/>
      <c r="EB26" s="713"/>
      <c r="EC26" s="714"/>
    </row>
    <row r="27" spans="2:133" ht="11.25" customHeight="1" x14ac:dyDescent="0.2">
      <c r="B27" s="676" t="s">
        <v>
300</v>
      </c>
      <c r="C27" s="677"/>
      <c r="D27" s="677"/>
      <c r="E27" s="677"/>
      <c r="F27" s="677"/>
      <c r="G27" s="677"/>
      <c r="H27" s="677"/>
      <c r="I27" s="677"/>
      <c r="J27" s="677"/>
      <c r="K27" s="677"/>
      <c r="L27" s="677"/>
      <c r="M27" s="677"/>
      <c r="N27" s="677"/>
      <c r="O27" s="677"/>
      <c r="P27" s="677"/>
      <c r="Q27" s="678"/>
      <c r="R27" s="679">
        <v>
14980733</v>
      </c>
      <c r="S27" s="680"/>
      <c r="T27" s="680"/>
      <c r="U27" s="680"/>
      <c r="V27" s="680"/>
      <c r="W27" s="680"/>
      <c r="X27" s="680"/>
      <c r="Y27" s="681"/>
      <c r="Z27" s="682">
        <v>
15.7</v>
      </c>
      <c r="AA27" s="682"/>
      <c r="AB27" s="682"/>
      <c r="AC27" s="682"/>
      <c r="AD27" s="683" t="s">
        <v>
130</v>
      </c>
      <c r="AE27" s="683"/>
      <c r="AF27" s="683"/>
      <c r="AG27" s="683"/>
      <c r="AH27" s="683"/>
      <c r="AI27" s="683"/>
      <c r="AJ27" s="683"/>
      <c r="AK27" s="683"/>
      <c r="AL27" s="684" t="s">
        <v>
246</v>
      </c>
      <c r="AM27" s="685"/>
      <c r="AN27" s="685"/>
      <c r="AO27" s="686"/>
      <c r="AP27" s="676" t="s">
        <v>
301</v>
      </c>
      <c r="AQ27" s="677"/>
      <c r="AR27" s="677"/>
      <c r="AS27" s="677"/>
      <c r="AT27" s="677"/>
      <c r="AU27" s="677"/>
      <c r="AV27" s="677"/>
      <c r="AW27" s="677"/>
      <c r="AX27" s="677"/>
      <c r="AY27" s="677"/>
      <c r="AZ27" s="677"/>
      <c r="BA27" s="677"/>
      <c r="BB27" s="677"/>
      <c r="BC27" s="677"/>
      <c r="BD27" s="677"/>
      <c r="BE27" s="677"/>
      <c r="BF27" s="678"/>
      <c r="BG27" s="679">
        <v>
44352156</v>
      </c>
      <c r="BH27" s="680"/>
      <c r="BI27" s="680"/>
      <c r="BJ27" s="680"/>
      <c r="BK27" s="680"/>
      <c r="BL27" s="680"/>
      <c r="BM27" s="680"/>
      <c r="BN27" s="681"/>
      <c r="BO27" s="682">
        <v>
100</v>
      </c>
      <c r="BP27" s="682"/>
      <c r="BQ27" s="682"/>
      <c r="BR27" s="682"/>
      <c r="BS27" s="688">
        <v>
269199</v>
      </c>
      <c r="BT27" s="680"/>
      <c r="BU27" s="680"/>
      <c r="BV27" s="680"/>
      <c r="BW27" s="680"/>
      <c r="BX27" s="680"/>
      <c r="BY27" s="680"/>
      <c r="BZ27" s="680"/>
      <c r="CA27" s="680"/>
      <c r="CB27" s="689"/>
      <c r="CD27" s="694" t="s">
        <v>
302</v>
      </c>
      <c r="CE27" s="695"/>
      <c r="CF27" s="695"/>
      <c r="CG27" s="695"/>
      <c r="CH27" s="695"/>
      <c r="CI27" s="695"/>
      <c r="CJ27" s="695"/>
      <c r="CK27" s="695"/>
      <c r="CL27" s="695"/>
      <c r="CM27" s="695"/>
      <c r="CN27" s="695"/>
      <c r="CO27" s="695"/>
      <c r="CP27" s="695"/>
      <c r="CQ27" s="696"/>
      <c r="CR27" s="679">
        <v>
24033012</v>
      </c>
      <c r="CS27" s="715"/>
      <c r="CT27" s="715"/>
      <c r="CU27" s="715"/>
      <c r="CV27" s="715"/>
      <c r="CW27" s="715"/>
      <c r="CX27" s="715"/>
      <c r="CY27" s="716"/>
      <c r="CZ27" s="684">
        <v>
26.5</v>
      </c>
      <c r="DA27" s="713"/>
      <c r="DB27" s="713"/>
      <c r="DC27" s="717"/>
      <c r="DD27" s="688">
        <v>
6051350</v>
      </c>
      <c r="DE27" s="715"/>
      <c r="DF27" s="715"/>
      <c r="DG27" s="715"/>
      <c r="DH27" s="715"/>
      <c r="DI27" s="715"/>
      <c r="DJ27" s="715"/>
      <c r="DK27" s="716"/>
      <c r="DL27" s="688">
        <v>
6049032</v>
      </c>
      <c r="DM27" s="715"/>
      <c r="DN27" s="715"/>
      <c r="DO27" s="715"/>
      <c r="DP27" s="715"/>
      <c r="DQ27" s="715"/>
      <c r="DR27" s="715"/>
      <c r="DS27" s="715"/>
      <c r="DT27" s="715"/>
      <c r="DU27" s="715"/>
      <c r="DV27" s="716"/>
      <c r="DW27" s="684">
        <v>
12.9</v>
      </c>
      <c r="DX27" s="713"/>
      <c r="DY27" s="713"/>
      <c r="DZ27" s="713"/>
      <c r="EA27" s="713"/>
      <c r="EB27" s="713"/>
      <c r="EC27" s="714"/>
    </row>
    <row r="28" spans="2:133" ht="11.25" customHeight="1" x14ac:dyDescent="0.2">
      <c r="B28" s="721" t="s">
        <v>
303</v>
      </c>
      <c r="C28" s="722"/>
      <c r="D28" s="722"/>
      <c r="E28" s="722"/>
      <c r="F28" s="722"/>
      <c r="G28" s="722"/>
      <c r="H28" s="722"/>
      <c r="I28" s="722"/>
      <c r="J28" s="722"/>
      <c r="K28" s="722"/>
      <c r="L28" s="722"/>
      <c r="M28" s="722"/>
      <c r="N28" s="722"/>
      <c r="O28" s="722"/>
      <c r="P28" s="722"/>
      <c r="Q28" s="723"/>
      <c r="R28" s="679" t="s">
        <v>
130</v>
      </c>
      <c r="S28" s="680"/>
      <c r="T28" s="680"/>
      <c r="U28" s="680"/>
      <c r="V28" s="680"/>
      <c r="W28" s="680"/>
      <c r="X28" s="680"/>
      <c r="Y28" s="681"/>
      <c r="Z28" s="682" t="s">
        <v>
175</v>
      </c>
      <c r="AA28" s="682"/>
      <c r="AB28" s="682"/>
      <c r="AC28" s="682"/>
      <c r="AD28" s="683" t="s">
        <v>
246</v>
      </c>
      <c r="AE28" s="683"/>
      <c r="AF28" s="683"/>
      <c r="AG28" s="683"/>
      <c r="AH28" s="683"/>
      <c r="AI28" s="683"/>
      <c r="AJ28" s="683"/>
      <c r="AK28" s="683"/>
      <c r="AL28" s="684" t="s">
        <v>
130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
304</v>
      </c>
      <c r="CE28" s="695"/>
      <c r="CF28" s="695"/>
      <c r="CG28" s="695"/>
      <c r="CH28" s="695"/>
      <c r="CI28" s="695"/>
      <c r="CJ28" s="695"/>
      <c r="CK28" s="695"/>
      <c r="CL28" s="695"/>
      <c r="CM28" s="695"/>
      <c r="CN28" s="695"/>
      <c r="CO28" s="695"/>
      <c r="CP28" s="695"/>
      <c r="CQ28" s="696"/>
      <c r="CR28" s="679">
        <v>
3565601</v>
      </c>
      <c r="CS28" s="680"/>
      <c r="CT28" s="680"/>
      <c r="CU28" s="680"/>
      <c r="CV28" s="680"/>
      <c r="CW28" s="680"/>
      <c r="CX28" s="680"/>
      <c r="CY28" s="681"/>
      <c r="CZ28" s="684">
        <v>
3.9</v>
      </c>
      <c r="DA28" s="713"/>
      <c r="DB28" s="713"/>
      <c r="DC28" s="717"/>
      <c r="DD28" s="688">
        <v>
3554601</v>
      </c>
      <c r="DE28" s="680"/>
      <c r="DF28" s="680"/>
      <c r="DG28" s="680"/>
      <c r="DH28" s="680"/>
      <c r="DI28" s="680"/>
      <c r="DJ28" s="680"/>
      <c r="DK28" s="681"/>
      <c r="DL28" s="688">
        <v>
3554601</v>
      </c>
      <c r="DM28" s="680"/>
      <c r="DN28" s="680"/>
      <c r="DO28" s="680"/>
      <c r="DP28" s="680"/>
      <c r="DQ28" s="680"/>
      <c r="DR28" s="680"/>
      <c r="DS28" s="680"/>
      <c r="DT28" s="680"/>
      <c r="DU28" s="680"/>
      <c r="DV28" s="681"/>
      <c r="DW28" s="684">
        <v>
7.6</v>
      </c>
      <c r="DX28" s="713"/>
      <c r="DY28" s="713"/>
      <c r="DZ28" s="713"/>
      <c r="EA28" s="713"/>
      <c r="EB28" s="713"/>
      <c r="EC28" s="714"/>
    </row>
    <row r="29" spans="2:133" ht="11.25" customHeight="1" x14ac:dyDescent="0.2">
      <c r="B29" s="676" t="s">
        <v>
305</v>
      </c>
      <c r="C29" s="677"/>
      <c r="D29" s="677"/>
      <c r="E29" s="677"/>
      <c r="F29" s="677"/>
      <c r="G29" s="677"/>
      <c r="H29" s="677"/>
      <c r="I29" s="677"/>
      <c r="J29" s="677"/>
      <c r="K29" s="677"/>
      <c r="L29" s="677"/>
      <c r="M29" s="677"/>
      <c r="N29" s="677"/>
      <c r="O29" s="677"/>
      <c r="P29" s="677"/>
      <c r="Q29" s="678"/>
      <c r="R29" s="679">
        <v>
12059632</v>
      </c>
      <c r="S29" s="680"/>
      <c r="T29" s="680"/>
      <c r="U29" s="680"/>
      <c r="V29" s="680"/>
      <c r="W29" s="680"/>
      <c r="X29" s="680"/>
      <c r="Y29" s="681"/>
      <c r="Z29" s="682">
        <v>
12.7</v>
      </c>
      <c r="AA29" s="682"/>
      <c r="AB29" s="682"/>
      <c r="AC29" s="682"/>
      <c r="AD29" s="683" t="s">
        <v>
130</v>
      </c>
      <c r="AE29" s="683"/>
      <c r="AF29" s="683"/>
      <c r="AG29" s="683"/>
      <c r="AH29" s="683"/>
      <c r="AI29" s="683"/>
      <c r="AJ29" s="683"/>
      <c r="AK29" s="683"/>
      <c r="AL29" s="684" t="s">
        <v>
130</v>
      </c>
      <c r="AM29" s="685"/>
      <c r="AN29" s="685"/>
      <c r="AO29" s="686"/>
      <c r="AP29" s="658" t="s">
        <v>
224</v>
      </c>
      <c r="AQ29" s="659"/>
      <c r="AR29" s="659"/>
      <c r="AS29" s="659"/>
      <c r="AT29" s="659"/>
      <c r="AU29" s="659"/>
      <c r="AV29" s="659"/>
      <c r="AW29" s="659"/>
      <c r="AX29" s="659"/>
      <c r="AY29" s="659"/>
      <c r="AZ29" s="659"/>
      <c r="BA29" s="659"/>
      <c r="BB29" s="659"/>
      <c r="BC29" s="659"/>
      <c r="BD29" s="659"/>
      <c r="BE29" s="659"/>
      <c r="BF29" s="660"/>
      <c r="BG29" s="658" t="s">
        <v>
306</v>
      </c>
      <c r="BH29" s="719"/>
      <c r="BI29" s="719"/>
      <c r="BJ29" s="719"/>
      <c r="BK29" s="719"/>
      <c r="BL29" s="719"/>
      <c r="BM29" s="719"/>
      <c r="BN29" s="719"/>
      <c r="BO29" s="719"/>
      <c r="BP29" s="719"/>
      <c r="BQ29" s="720"/>
      <c r="BR29" s="658" t="s">
        <v>
307</v>
      </c>
      <c r="BS29" s="719"/>
      <c r="BT29" s="719"/>
      <c r="BU29" s="719"/>
      <c r="BV29" s="719"/>
      <c r="BW29" s="719"/>
      <c r="BX29" s="719"/>
      <c r="BY29" s="719"/>
      <c r="BZ29" s="719"/>
      <c r="CA29" s="719"/>
      <c r="CB29" s="720"/>
      <c r="CD29" s="742" t="s">
        <v>
308</v>
      </c>
      <c r="CE29" s="743"/>
      <c r="CF29" s="694" t="s">
        <v>
70</v>
      </c>
      <c r="CG29" s="695"/>
      <c r="CH29" s="695"/>
      <c r="CI29" s="695"/>
      <c r="CJ29" s="695"/>
      <c r="CK29" s="695"/>
      <c r="CL29" s="695"/>
      <c r="CM29" s="695"/>
      <c r="CN29" s="695"/>
      <c r="CO29" s="695"/>
      <c r="CP29" s="695"/>
      <c r="CQ29" s="696"/>
      <c r="CR29" s="679">
        <v>
3565593</v>
      </c>
      <c r="CS29" s="715"/>
      <c r="CT29" s="715"/>
      <c r="CU29" s="715"/>
      <c r="CV29" s="715"/>
      <c r="CW29" s="715"/>
      <c r="CX29" s="715"/>
      <c r="CY29" s="716"/>
      <c r="CZ29" s="684">
        <v>
3.9</v>
      </c>
      <c r="DA29" s="713"/>
      <c r="DB29" s="713"/>
      <c r="DC29" s="717"/>
      <c r="DD29" s="688">
        <v>
3554593</v>
      </c>
      <c r="DE29" s="715"/>
      <c r="DF29" s="715"/>
      <c r="DG29" s="715"/>
      <c r="DH29" s="715"/>
      <c r="DI29" s="715"/>
      <c r="DJ29" s="715"/>
      <c r="DK29" s="716"/>
      <c r="DL29" s="688">
        <v>
3554593</v>
      </c>
      <c r="DM29" s="715"/>
      <c r="DN29" s="715"/>
      <c r="DO29" s="715"/>
      <c r="DP29" s="715"/>
      <c r="DQ29" s="715"/>
      <c r="DR29" s="715"/>
      <c r="DS29" s="715"/>
      <c r="DT29" s="715"/>
      <c r="DU29" s="715"/>
      <c r="DV29" s="716"/>
      <c r="DW29" s="684">
        <v>
7.6</v>
      </c>
      <c r="DX29" s="713"/>
      <c r="DY29" s="713"/>
      <c r="DZ29" s="713"/>
      <c r="EA29" s="713"/>
      <c r="EB29" s="713"/>
      <c r="EC29" s="714"/>
    </row>
    <row r="30" spans="2:133" ht="11.25" customHeight="1" x14ac:dyDescent="0.2">
      <c r="B30" s="676" t="s">
        <v>
309</v>
      </c>
      <c r="C30" s="677"/>
      <c r="D30" s="677"/>
      <c r="E30" s="677"/>
      <c r="F30" s="677"/>
      <c r="G30" s="677"/>
      <c r="H30" s="677"/>
      <c r="I30" s="677"/>
      <c r="J30" s="677"/>
      <c r="K30" s="677"/>
      <c r="L30" s="677"/>
      <c r="M30" s="677"/>
      <c r="N30" s="677"/>
      <c r="O30" s="677"/>
      <c r="P30" s="677"/>
      <c r="Q30" s="678"/>
      <c r="R30" s="679">
        <v>
181113</v>
      </c>
      <c r="S30" s="680"/>
      <c r="T30" s="680"/>
      <c r="U30" s="680"/>
      <c r="V30" s="680"/>
      <c r="W30" s="680"/>
      <c r="X30" s="680"/>
      <c r="Y30" s="681"/>
      <c r="Z30" s="682">
        <v>
0.2</v>
      </c>
      <c r="AA30" s="682"/>
      <c r="AB30" s="682"/>
      <c r="AC30" s="682"/>
      <c r="AD30" s="683">
        <v>
3717</v>
      </c>
      <c r="AE30" s="683"/>
      <c r="AF30" s="683"/>
      <c r="AG30" s="683"/>
      <c r="AH30" s="683"/>
      <c r="AI30" s="683"/>
      <c r="AJ30" s="683"/>
      <c r="AK30" s="683"/>
      <c r="AL30" s="684">
        <v>
0</v>
      </c>
      <c r="AM30" s="685"/>
      <c r="AN30" s="685"/>
      <c r="AO30" s="686"/>
      <c r="AP30" s="727" t="s">
        <v>
310</v>
      </c>
      <c r="AQ30" s="728"/>
      <c r="AR30" s="728"/>
      <c r="AS30" s="728"/>
      <c r="AT30" s="733" t="s">
        <v>
311</v>
      </c>
      <c r="AU30" s="230"/>
      <c r="AV30" s="230"/>
      <c r="AW30" s="230"/>
      <c r="AX30" s="665" t="s">
        <v>
188</v>
      </c>
      <c r="AY30" s="666"/>
      <c r="AZ30" s="666"/>
      <c r="BA30" s="666"/>
      <c r="BB30" s="666"/>
      <c r="BC30" s="666"/>
      <c r="BD30" s="666"/>
      <c r="BE30" s="666"/>
      <c r="BF30" s="667"/>
      <c r="BG30" s="739">
        <v>
99.3</v>
      </c>
      <c r="BH30" s="740"/>
      <c r="BI30" s="740"/>
      <c r="BJ30" s="740"/>
      <c r="BK30" s="740"/>
      <c r="BL30" s="740"/>
      <c r="BM30" s="674">
        <v>
98.4</v>
      </c>
      <c r="BN30" s="740"/>
      <c r="BO30" s="740"/>
      <c r="BP30" s="740"/>
      <c r="BQ30" s="741"/>
      <c r="BR30" s="739">
        <v>
99.3</v>
      </c>
      <c r="BS30" s="740"/>
      <c r="BT30" s="740"/>
      <c r="BU30" s="740"/>
      <c r="BV30" s="740"/>
      <c r="BW30" s="740"/>
      <c r="BX30" s="674">
        <v>
98.3</v>
      </c>
      <c r="BY30" s="740"/>
      <c r="BZ30" s="740"/>
      <c r="CA30" s="740"/>
      <c r="CB30" s="741"/>
      <c r="CD30" s="744"/>
      <c r="CE30" s="745"/>
      <c r="CF30" s="694" t="s">
        <v>
312</v>
      </c>
      <c r="CG30" s="695"/>
      <c r="CH30" s="695"/>
      <c r="CI30" s="695"/>
      <c r="CJ30" s="695"/>
      <c r="CK30" s="695"/>
      <c r="CL30" s="695"/>
      <c r="CM30" s="695"/>
      <c r="CN30" s="695"/>
      <c r="CO30" s="695"/>
      <c r="CP30" s="695"/>
      <c r="CQ30" s="696"/>
      <c r="CR30" s="679">
        <v>
3267153</v>
      </c>
      <c r="CS30" s="680"/>
      <c r="CT30" s="680"/>
      <c r="CU30" s="680"/>
      <c r="CV30" s="680"/>
      <c r="CW30" s="680"/>
      <c r="CX30" s="680"/>
      <c r="CY30" s="681"/>
      <c r="CZ30" s="684">
        <v>
3.6</v>
      </c>
      <c r="DA30" s="713"/>
      <c r="DB30" s="713"/>
      <c r="DC30" s="717"/>
      <c r="DD30" s="688">
        <v>
3256153</v>
      </c>
      <c r="DE30" s="680"/>
      <c r="DF30" s="680"/>
      <c r="DG30" s="680"/>
      <c r="DH30" s="680"/>
      <c r="DI30" s="680"/>
      <c r="DJ30" s="680"/>
      <c r="DK30" s="681"/>
      <c r="DL30" s="688">
        <v>
3256153</v>
      </c>
      <c r="DM30" s="680"/>
      <c r="DN30" s="680"/>
      <c r="DO30" s="680"/>
      <c r="DP30" s="680"/>
      <c r="DQ30" s="680"/>
      <c r="DR30" s="680"/>
      <c r="DS30" s="680"/>
      <c r="DT30" s="680"/>
      <c r="DU30" s="680"/>
      <c r="DV30" s="681"/>
      <c r="DW30" s="684">
        <v>
7</v>
      </c>
      <c r="DX30" s="713"/>
      <c r="DY30" s="713"/>
      <c r="DZ30" s="713"/>
      <c r="EA30" s="713"/>
      <c r="EB30" s="713"/>
      <c r="EC30" s="714"/>
    </row>
    <row r="31" spans="2:133" ht="11.25" customHeight="1" x14ac:dyDescent="0.2">
      <c r="B31" s="676" t="s">
        <v>
313</v>
      </c>
      <c r="C31" s="677"/>
      <c r="D31" s="677"/>
      <c r="E31" s="677"/>
      <c r="F31" s="677"/>
      <c r="G31" s="677"/>
      <c r="H31" s="677"/>
      <c r="I31" s="677"/>
      <c r="J31" s="677"/>
      <c r="K31" s="677"/>
      <c r="L31" s="677"/>
      <c r="M31" s="677"/>
      <c r="N31" s="677"/>
      <c r="O31" s="677"/>
      <c r="P31" s="677"/>
      <c r="Q31" s="678"/>
      <c r="R31" s="679">
        <v>
571717</v>
      </c>
      <c r="S31" s="680"/>
      <c r="T31" s="680"/>
      <c r="U31" s="680"/>
      <c r="V31" s="680"/>
      <c r="W31" s="680"/>
      <c r="X31" s="680"/>
      <c r="Y31" s="681"/>
      <c r="Z31" s="682">
        <v>
0.6</v>
      </c>
      <c r="AA31" s="682"/>
      <c r="AB31" s="682"/>
      <c r="AC31" s="682"/>
      <c r="AD31" s="683" t="s">
        <v>
130</v>
      </c>
      <c r="AE31" s="683"/>
      <c r="AF31" s="683"/>
      <c r="AG31" s="683"/>
      <c r="AH31" s="683"/>
      <c r="AI31" s="683"/>
      <c r="AJ31" s="683"/>
      <c r="AK31" s="683"/>
      <c r="AL31" s="684" t="s">
        <v>
130</v>
      </c>
      <c r="AM31" s="685"/>
      <c r="AN31" s="685"/>
      <c r="AO31" s="686"/>
      <c r="AP31" s="729"/>
      <c r="AQ31" s="730"/>
      <c r="AR31" s="730"/>
      <c r="AS31" s="730"/>
      <c r="AT31" s="734"/>
      <c r="AU31" s="229" t="s">
        <v>
314</v>
      </c>
      <c r="AV31" s="229"/>
      <c r="AW31" s="229"/>
      <c r="AX31" s="676" t="s">
        <v>
315</v>
      </c>
      <c r="AY31" s="677"/>
      <c r="AZ31" s="677"/>
      <c r="BA31" s="677"/>
      <c r="BB31" s="677"/>
      <c r="BC31" s="677"/>
      <c r="BD31" s="677"/>
      <c r="BE31" s="677"/>
      <c r="BF31" s="678"/>
      <c r="BG31" s="736">
        <v>
99.1</v>
      </c>
      <c r="BH31" s="715"/>
      <c r="BI31" s="715"/>
      <c r="BJ31" s="715"/>
      <c r="BK31" s="715"/>
      <c r="BL31" s="715"/>
      <c r="BM31" s="685">
        <v>
98.3</v>
      </c>
      <c r="BN31" s="737"/>
      <c r="BO31" s="737"/>
      <c r="BP31" s="737"/>
      <c r="BQ31" s="738"/>
      <c r="BR31" s="736">
        <v>
99.1</v>
      </c>
      <c r="BS31" s="715"/>
      <c r="BT31" s="715"/>
      <c r="BU31" s="715"/>
      <c r="BV31" s="715"/>
      <c r="BW31" s="715"/>
      <c r="BX31" s="685">
        <v>
98.1</v>
      </c>
      <c r="BY31" s="737"/>
      <c r="BZ31" s="737"/>
      <c r="CA31" s="737"/>
      <c r="CB31" s="738"/>
      <c r="CD31" s="744"/>
      <c r="CE31" s="745"/>
      <c r="CF31" s="694" t="s">
        <v>
316</v>
      </c>
      <c r="CG31" s="695"/>
      <c r="CH31" s="695"/>
      <c r="CI31" s="695"/>
      <c r="CJ31" s="695"/>
      <c r="CK31" s="695"/>
      <c r="CL31" s="695"/>
      <c r="CM31" s="695"/>
      <c r="CN31" s="695"/>
      <c r="CO31" s="695"/>
      <c r="CP31" s="695"/>
      <c r="CQ31" s="696"/>
      <c r="CR31" s="679">
        <v>
298440</v>
      </c>
      <c r="CS31" s="715"/>
      <c r="CT31" s="715"/>
      <c r="CU31" s="715"/>
      <c r="CV31" s="715"/>
      <c r="CW31" s="715"/>
      <c r="CX31" s="715"/>
      <c r="CY31" s="716"/>
      <c r="CZ31" s="684">
        <v>
0.3</v>
      </c>
      <c r="DA31" s="713"/>
      <c r="DB31" s="713"/>
      <c r="DC31" s="717"/>
      <c r="DD31" s="688">
        <v>
298440</v>
      </c>
      <c r="DE31" s="715"/>
      <c r="DF31" s="715"/>
      <c r="DG31" s="715"/>
      <c r="DH31" s="715"/>
      <c r="DI31" s="715"/>
      <c r="DJ31" s="715"/>
      <c r="DK31" s="716"/>
      <c r="DL31" s="688">
        <v>
298440</v>
      </c>
      <c r="DM31" s="715"/>
      <c r="DN31" s="715"/>
      <c r="DO31" s="715"/>
      <c r="DP31" s="715"/>
      <c r="DQ31" s="715"/>
      <c r="DR31" s="715"/>
      <c r="DS31" s="715"/>
      <c r="DT31" s="715"/>
      <c r="DU31" s="715"/>
      <c r="DV31" s="716"/>
      <c r="DW31" s="684">
        <v>
0.6</v>
      </c>
      <c r="DX31" s="713"/>
      <c r="DY31" s="713"/>
      <c r="DZ31" s="713"/>
      <c r="EA31" s="713"/>
      <c r="EB31" s="713"/>
      <c r="EC31" s="714"/>
    </row>
    <row r="32" spans="2:133" ht="11.25" customHeight="1" x14ac:dyDescent="0.2">
      <c r="B32" s="676" t="s">
        <v>
317</v>
      </c>
      <c r="C32" s="677"/>
      <c r="D32" s="677"/>
      <c r="E32" s="677"/>
      <c r="F32" s="677"/>
      <c r="G32" s="677"/>
      <c r="H32" s="677"/>
      <c r="I32" s="677"/>
      <c r="J32" s="677"/>
      <c r="K32" s="677"/>
      <c r="L32" s="677"/>
      <c r="M32" s="677"/>
      <c r="N32" s="677"/>
      <c r="O32" s="677"/>
      <c r="P32" s="677"/>
      <c r="Q32" s="678"/>
      <c r="R32" s="679">
        <v>
4588549</v>
      </c>
      <c r="S32" s="680"/>
      <c r="T32" s="680"/>
      <c r="U32" s="680"/>
      <c r="V32" s="680"/>
      <c r="W32" s="680"/>
      <c r="X32" s="680"/>
      <c r="Y32" s="681"/>
      <c r="Z32" s="682">
        <v>
4.8</v>
      </c>
      <c r="AA32" s="682"/>
      <c r="AB32" s="682"/>
      <c r="AC32" s="682"/>
      <c r="AD32" s="683" t="s">
        <v>
246</v>
      </c>
      <c r="AE32" s="683"/>
      <c r="AF32" s="683"/>
      <c r="AG32" s="683"/>
      <c r="AH32" s="683"/>
      <c r="AI32" s="683"/>
      <c r="AJ32" s="683"/>
      <c r="AK32" s="683"/>
      <c r="AL32" s="684" t="s">
        <v>
130</v>
      </c>
      <c r="AM32" s="685"/>
      <c r="AN32" s="685"/>
      <c r="AO32" s="686"/>
      <c r="AP32" s="731"/>
      <c r="AQ32" s="732"/>
      <c r="AR32" s="732"/>
      <c r="AS32" s="732"/>
      <c r="AT32" s="735"/>
      <c r="AU32" s="231"/>
      <c r="AV32" s="231"/>
      <c r="AW32" s="231"/>
      <c r="AX32" s="724" t="s">
        <v>
318</v>
      </c>
      <c r="AY32" s="725"/>
      <c r="AZ32" s="725"/>
      <c r="BA32" s="725"/>
      <c r="BB32" s="725"/>
      <c r="BC32" s="725"/>
      <c r="BD32" s="725"/>
      <c r="BE32" s="725"/>
      <c r="BF32" s="726"/>
      <c r="BG32" s="748">
        <v>
99.5</v>
      </c>
      <c r="BH32" s="749"/>
      <c r="BI32" s="749"/>
      <c r="BJ32" s="749"/>
      <c r="BK32" s="749"/>
      <c r="BL32" s="749"/>
      <c r="BM32" s="750">
        <v>
98.5</v>
      </c>
      <c r="BN32" s="749"/>
      <c r="BO32" s="749"/>
      <c r="BP32" s="749"/>
      <c r="BQ32" s="751"/>
      <c r="BR32" s="748">
        <v>
99.5</v>
      </c>
      <c r="BS32" s="749"/>
      <c r="BT32" s="749"/>
      <c r="BU32" s="749"/>
      <c r="BV32" s="749"/>
      <c r="BW32" s="749"/>
      <c r="BX32" s="750">
        <v>
98.4</v>
      </c>
      <c r="BY32" s="749"/>
      <c r="BZ32" s="749"/>
      <c r="CA32" s="749"/>
      <c r="CB32" s="751"/>
      <c r="CD32" s="746"/>
      <c r="CE32" s="747"/>
      <c r="CF32" s="694" t="s">
        <v>
319</v>
      </c>
      <c r="CG32" s="695"/>
      <c r="CH32" s="695"/>
      <c r="CI32" s="695"/>
      <c r="CJ32" s="695"/>
      <c r="CK32" s="695"/>
      <c r="CL32" s="695"/>
      <c r="CM32" s="695"/>
      <c r="CN32" s="695"/>
      <c r="CO32" s="695"/>
      <c r="CP32" s="695"/>
      <c r="CQ32" s="696"/>
      <c r="CR32" s="679">
        <v>
8</v>
      </c>
      <c r="CS32" s="680"/>
      <c r="CT32" s="680"/>
      <c r="CU32" s="680"/>
      <c r="CV32" s="680"/>
      <c r="CW32" s="680"/>
      <c r="CX32" s="680"/>
      <c r="CY32" s="681"/>
      <c r="CZ32" s="684">
        <v>
0</v>
      </c>
      <c r="DA32" s="713"/>
      <c r="DB32" s="713"/>
      <c r="DC32" s="717"/>
      <c r="DD32" s="688">
        <v>
8</v>
      </c>
      <c r="DE32" s="680"/>
      <c r="DF32" s="680"/>
      <c r="DG32" s="680"/>
      <c r="DH32" s="680"/>
      <c r="DI32" s="680"/>
      <c r="DJ32" s="680"/>
      <c r="DK32" s="681"/>
      <c r="DL32" s="688">
        <v>
8</v>
      </c>
      <c r="DM32" s="680"/>
      <c r="DN32" s="680"/>
      <c r="DO32" s="680"/>
      <c r="DP32" s="680"/>
      <c r="DQ32" s="680"/>
      <c r="DR32" s="680"/>
      <c r="DS32" s="680"/>
      <c r="DT32" s="680"/>
      <c r="DU32" s="680"/>
      <c r="DV32" s="681"/>
      <c r="DW32" s="684">
        <v>
0</v>
      </c>
      <c r="DX32" s="713"/>
      <c r="DY32" s="713"/>
      <c r="DZ32" s="713"/>
      <c r="EA32" s="713"/>
      <c r="EB32" s="713"/>
      <c r="EC32" s="714"/>
    </row>
    <row r="33" spans="2:133" ht="11.25" customHeight="1" x14ac:dyDescent="0.2">
      <c r="B33" s="676" t="s">
        <v>
320</v>
      </c>
      <c r="C33" s="677"/>
      <c r="D33" s="677"/>
      <c r="E33" s="677"/>
      <c r="F33" s="677"/>
      <c r="G33" s="677"/>
      <c r="H33" s="677"/>
      <c r="I33" s="677"/>
      <c r="J33" s="677"/>
      <c r="K33" s="677"/>
      <c r="L33" s="677"/>
      <c r="M33" s="677"/>
      <c r="N33" s="677"/>
      <c r="O33" s="677"/>
      <c r="P33" s="677"/>
      <c r="Q33" s="678"/>
      <c r="R33" s="679">
        <v>
4477232</v>
      </c>
      <c r="S33" s="680"/>
      <c r="T33" s="680"/>
      <c r="U33" s="680"/>
      <c r="V33" s="680"/>
      <c r="W33" s="680"/>
      <c r="X33" s="680"/>
      <c r="Y33" s="681"/>
      <c r="Z33" s="682">
        <v>
4.7</v>
      </c>
      <c r="AA33" s="682"/>
      <c r="AB33" s="682"/>
      <c r="AC33" s="682"/>
      <c r="AD33" s="683" t="s">
        <v>
130</v>
      </c>
      <c r="AE33" s="683"/>
      <c r="AF33" s="683"/>
      <c r="AG33" s="683"/>
      <c r="AH33" s="683"/>
      <c r="AI33" s="683"/>
      <c r="AJ33" s="683"/>
      <c r="AK33" s="683"/>
      <c r="AL33" s="684" t="s">
        <v>
246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
321</v>
      </c>
      <c r="CE33" s="695"/>
      <c r="CF33" s="695"/>
      <c r="CG33" s="695"/>
      <c r="CH33" s="695"/>
      <c r="CI33" s="695"/>
      <c r="CJ33" s="695"/>
      <c r="CK33" s="695"/>
      <c r="CL33" s="695"/>
      <c r="CM33" s="695"/>
      <c r="CN33" s="695"/>
      <c r="CO33" s="695"/>
      <c r="CP33" s="695"/>
      <c r="CQ33" s="696"/>
      <c r="CR33" s="679">
        <v>
39575603</v>
      </c>
      <c r="CS33" s="715"/>
      <c r="CT33" s="715"/>
      <c r="CU33" s="715"/>
      <c r="CV33" s="715"/>
      <c r="CW33" s="715"/>
      <c r="CX33" s="715"/>
      <c r="CY33" s="716"/>
      <c r="CZ33" s="684">
        <v>
43.7</v>
      </c>
      <c r="DA33" s="713"/>
      <c r="DB33" s="713"/>
      <c r="DC33" s="717"/>
      <c r="DD33" s="688">
        <v>
32689154</v>
      </c>
      <c r="DE33" s="715"/>
      <c r="DF33" s="715"/>
      <c r="DG33" s="715"/>
      <c r="DH33" s="715"/>
      <c r="DI33" s="715"/>
      <c r="DJ33" s="715"/>
      <c r="DK33" s="716"/>
      <c r="DL33" s="688">
        <v>
24340149</v>
      </c>
      <c r="DM33" s="715"/>
      <c r="DN33" s="715"/>
      <c r="DO33" s="715"/>
      <c r="DP33" s="715"/>
      <c r="DQ33" s="715"/>
      <c r="DR33" s="715"/>
      <c r="DS33" s="715"/>
      <c r="DT33" s="715"/>
      <c r="DU33" s="715"/>
      <c r="DV33" s="716"/>
      <c r="DW33" s="684">
        <v>
52.1</v>
      </c>
      <c r="DX33" s="713"/>
      <c r="DY33" s="713"/>
      <c r="DZ33" s="713"/>
      <c r="EA33" s="713"/>
      <c r="EB33" s="713"/>
      <c r="EC33" s="714"/>
    </row>
    <row r="34" spans="2:133" ht="11.25" customHeight="1" x14ac:dyDescent="0.2">
      <c r="B34" s="676" t="s">
        <v>
322</v>
      </c>
      <c r="C34" s="677"/>
      <c r="D34" s="677"/>
      <c r="E34" s="677"/>
      <c r="F34" s="677"/>
      <c r="G34" s="677"/>
      <c r="H34" s="677"/>
      <c r="I34" s="677"/>
      <c r="J34" s="677"/>
      <c r="K34" s="677"/>
      <c r="L34" s="677"/>
      <c r="M34" s="677"/>
      <c r="N34" s="677"/>
      <c r="O34" s="677"/>
      <c r="P34" s="677"/>
      <c r="Q34" s="678"/>
      <c r="R34" s="679">
        <v>
606571</v>
      </c>
      <c r="S34" s="680"/>
      <c r="T34" s="680"/>
      <c r="U34" s="680"/>
      <c r="V34" s="680"/>
      <c r="W34" s="680"/>
      <c r="X34" s="680"/>
      <c r="Y34" s="681"/>
      <c r="Z34" s="682">
        <v>
0.6</v>
      </c>
      <c r="AA34" s="682"/>
      <c r="AB34" s="682"/>
      <c r="AC34" s="682"/>
      <c r="AD34" s="683">
        <v>
11256</v>
      </c>
      <c r="AE34" s="683"/>
      <c r="AF34" s="683"/>
      <c r="AG34" s="683"/>
      <c r="AH34" s="683"/>
      <c r="AI34" s="683"/>
      <c r="AJ34" s="683"/>
      <c r="AK34" s="683"/>
      <c r="AL34" s="684">
        <v>
0</v>
      </c>
      <c r="AM34" s="685"/>
      <c r="AN34" s="685"/>
      <c r="AO34" s="686"/>
      <c r="AP34" s="234"/>
      <c r="AQ34" s="658" t="s">
        <v>
323</v>
      </c>
      <c r="AR34" s="659"/>
      <c r="AS34" s="659"/>
      <c r="AT34" s="659"/>
      <c r="AU34" s="659"/>
      <c r="AV34" s="659"/>
      <c r="AW34" s="659"/>
      <c r="AX34" s="659"/>
      <c r="AY34" s="659"/>
      <c r="AZ34" s="659"/>
      <c r="BA34" s="659"/>
      <c r="BB34" s="659"/>
      <c r="BC34" s="659"/>
      <c r="BD34" s="659"/>
      <c r="BE34" s="659"/>
      <c r="BF34" s="660"/>
      <c r="BG34" s="658" t="s">
        <v>
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
325</v>
      </c>
      <c r="CE34" s="695"/>
      <c r="CF34" s="695"/>
      <c r="CG34" s="695"/>
      <c r="CH34" s="695"/>
      <c r="CI34" s="695"/>
      <c r="CJ34" s="695"/>
      <c r="CK34" s="695"/>
      <c r="CL34" s="695"/>
      <c r="CM34" s="695"/>
      <c r="CN34" s="695"/>
      <c r="CO34" s="695"/>
      <c r="CP34" s="695"/>
      <c r="CQ34" s="696"/>
      <c r="CR34" s="679">
        <v>
15410223</v>
      </c>
      <c r="CS34" s="680"/>
      <c r="CT34" s="680"/>
      <c r="CU34" s="680"/>
      <c r="CV34" s="680"/>
      <c r="CW34" s="680"/>
      <c r="CX34" s="680"/>
      <c r="CY34" s="681"/>
      <c r="CZ34" s="684">
        <v>
17</v>
      </c>
      <c r="DA34" s="713"/>
      <c r="DB34" s="713"/>
      <c r="DC34" s="717"/>
      <c r="DD34" s="688">
        <v>
12193744</v>
      </c>
      <c r="DE34" s="680"/>
      <c r="DF34" s="680"/>
      <c r="DG34" s="680"/>
      <c r="DH34" s="680"/>
      <c r="DI34" s="680"/>
      <c r="DJ34" s="680"/>
      <c r="DK34" s="681"/>
      <c r="DL34" s="688">
        <v>
10836029</v>
      </c>
      <c r="DM34" s="680"/>
      <c r="DN34" s="680"/>
      <c r="DO34" s="680"/>
      <c r="DP34" s="680"/>
      <c r="DQ34" s="680"/>
      <c r="DR34" s="680"/>
      <c r="DS34" s="680"/>
      <c r="DT34" s="680"/>
      <c r="DU34" s="680"/>
      <c r="DV34" s="681"/>
      <c r="DW34" s="684">
        <v>
23.2</v>
      </c>
      <c r="DX34" s="713"/>
      <c r="DY34" s="713"/>
      <c r="DZ34" s="713"/>
      <c r="EA34" s="713"/>
      <c r="EB34" s="713"/>
      <c r="EC34" s="714"/>
    </row>
    <row r="35" spans="2:133" ht="11.25" customHeight="1" x14ac:dyDescent="0.2">
      <c r="B35" s="676" t="s">
        <v>
326</v>
      </c>
      <c r="C35" s="677"/>
      <c r="D35" s="677"/>
      <c r="E35" s="677"/>
      <c r="F35" s="677"/>
      <c r="G35" s="677"/>
      <c r="H35" s="677"/>
      <c r="I35" s="677"/>
      <c r="J35" s="677"/>
      <c r="K35" s="677"/>
      <c r="L35" s="677"/>
      <c r="M35" s="677"/>
      <c r="N35" s="677"/>
      <c r="O35" s="677"/>
      <c r="P35" s="677"/>
      <c r="Q35" s="678"/>
      <c r="R35" s="679">
        <v>
4612000</v>
      </c>
      <c r="S35" s="680"/>
      <c r="T35" s="680"/>
      <c r="U35" s="680"/>
      <c r="V35" s="680"/>
      <c r="W35" s="680"/>
      <c r="X35" s="680"/>
      <c r="Y35" s="681"/>
      <c r="Z35" s="682">
        <v>
4.8</v>
      </c>
      <c r="AA35" s="682"/>
      <c r="AB35" s="682"/>
      <c r="AC35" s="682"/>
      <c r="AD35" s="683" t="s">
        <v>
130</v>
      </c>
      <c r="AE35" s="683"/>
      <c r="AF35" s="683"/>
      <c r="AG35" s="683"/>
      <c r="AH35" s="683"/>
      <c r="AI35" s="683"/>
      <c r="AJ35" s="683"/>
      <c r="AK35" s="683"/>
      <c r="AL35" s="684" t="s">
        <v>
175</v>
      </c>
      <c r="AM35" s="685"/>
      <c r="AN35" s="685"/>
      <c r="AO35" s="686"/>
      <c r="AP35" s="234"/>
      <c r="AQ35" s="752" t="s">
        <v>
327</v>
      </c>
      <c r="AR35" s="753"/>
      <c r="AS35" s="753"/>
      <c r="AT35" s="753"/>
      <c r="AU35" s="753"/>
      <c r="AV35" s="753"/>
      <c r="AW35" s="753"/>
      <c r="AX35" s="753"/>
      <c r="AY35" s="754"/>
      <c r="AZ35" s="668">
        <v>
8935854</v>
      </c>
      <c r="BA35" s="669"/>
      <c r="BB35" s="669"/>
      <c r="BC35" s="669"/>
      <c r="BD35" s="669"/>
      <c r="BE35" s="669"/>
      <c r="BF35" s="755"/>
      <c r="BG35" s="690" t="s">
        <v>
328</v>
      </c>
      <c r="BH35" s="691"/>
      <c r="BI35" s="691"/>
      <c r="BJ35" s="691"/>
      <c r="BK35" s="691"/>
      <c r="BL35" s="691"/>
      <c r="BM35" s="691"/>
      <c r="BN35" s="691"/>
      <c r="BO35" s="691"/>
      <c r="BP35" s="691"/>
      <c r="BQ35" s="691"/>
      <c r="BR35" s="691"/>
      <c r="BS35" s="691"/>
      <c r="BT35" s="691"/>
      <c r="BU35" s="692"/>
      <c r="BV35" s="668">
        <v>
67378</v>
      </c>
      <c r="BW35" s="669"/>
      <c r="BX35" s="669"/>
      <c r="BY35" s="669"/>
      <c r="BZ35" s="669"/>
      <c r="CA35" s="669"/>
      <c r="CB35" s="755"/>
      <c r="CD35" s="694" t="s">
        <v>
329</v>
      </c>
      <c r="CE35" s="695"/>
      <c r="CF35" s="695"/>
      <c r="CG35" s="695"/>
      <c r="CH35" s="695"/>
      <c r="CI35" s="695"/>
      <c r="CJ35" s="695"/>
      <c r="CK35" s="695"/>
      <c r="CL35" s="695"/>
      <c r="CM35" s="695"/>
      <c r="CN35" s="695"/>
      <c r="CO35" s="695"/>
      <c r="CP35" s="695"/>
      <c r="CQ35" s="696"/>
      <c r="CR35" s="679">
        <v>
787965</v>
      </c>
      <c r="CS35" s="715"/>
      <c r="CT35" s="715"/>
      <c r="CU35" s="715"/>
      <c r="CV35" s="715"/>
      <c r="CW35" s="715"/>
      <c r="CX35" s="715"/>
      <c r="CY35" s="716"/>
      <c r="CZ35" s="684">
        <v>
0.9</v>
      </c>
      <c r="DA35" s="713"/>
      <c r="DB35" s="713"/>
      <c r="DC35" s="717"/>
      <c r="DD35" s="688">
        <v>
567422</v>
      </c>
      <c r="DE35" s="715"/>
      <c r="DF35" s="715"/>
      <c r="DG35" s="715"/>
      <c r="DH35" s="715"/>
      <c r="DI35" s="715"/>
      <c r="DJ35" s="715"/>
      <c r="DK35" s="716"/>
      <c r="DL35" s="688">
        <v>
564960</v>
      </c>
      <c r="DM35" s="715"/>
      <c r="DN35" s="715"/>
      <c r="DO35" s="715"/>
      <c r="DP35" s="715"/>
      <c r="DQ35" s="715"/>
      <c r="DR35" s="715"/>
      <c r="DS35" s="715"/>
      <c r="DT35" s="715"/>
      <c r="DU35" s="715"/>
      <c r="DV35" s="716"/>
      <c r="DW35" s="684">
        <v>
1.2</v>
      </c>
      <c r="DX35" s="713"/>
      <c r="DY35" s="713"/>
      <c r="DZ35" s="713"/>
      <c r="EA35" s="713"/>
      <c r="EB35" s="713"/>
      <c r="EC35" s="714"/>
    </row>
    <row r="36" spans="2:133" ht="11.25" customHeight="1" x14ac:dyDescent="0.2">
      <c r="B36" s="676" t="s">
        <v>
330</v>
      </c>
      <c r="C36" s="677"/>
      <c r="D36" s="677"/>
      <c r="E36" s="677"/>
      <c r="F36" s="677"/>
      <c r="G36" s="677"/>
      <c r="H36" s="677"/>
      <c r="I36" s="677"/>
      <c r="J36" s="677"/>
      <c r="K36" s="677"/>
      <c r="L36" s="677"/>
      <c r="M36" s="677"/>
      <c r="N36" s="677"/>
      <c r="O36" s="677"/>
      <c r="P36" s="677"/>
      <c r="Q36" s="678"/>
      <c r="R36" s="679" t="s">
        <v>
130</v>
      </c>
      <c r="S36" s="680"/>
      <c r="T36" s="680"/>
      <c r="U36" s="680"/>
      <c r="V36" s="680"/>
      <c r="W36" s="680"/>
      <c r="X36" s="680"/>
      <c r="Y36" s="681"/>
      <c r="Z36" s="682" t="s">
        <v>
130</v>
      </c>
      <c r="AA36" s="682"/>
      <c r="AB36" s="682"/>
      <c r="AC36" s="682"/>
      <c r="AD36" s="683" t="s">
        <v>
246</v>
      </c>
      <c r="AE36" s="683"/>
      <c r="AF36" s="683"/>
      <c r="AG36" s="683"/>
      <c r="AH36" s="683"/>
      <c r="AI36" s="683"/>
      <c r="AJ36" s="683"/>
      <c r="AK36" s="683"/>
      <c r="AL36" s="684" t="s">
        <v>
246</v>
      </c>
      <c r="AM36" s="685"/>
      <c r="AN36" s="685"/>
      <c r="AO36" s="686"/>
      <c r="AQ36" s="756" t="s">
        <v>
331</v>
      </c>
      <c r="AR36" s="757"/>
      <c r="AS36" s="757"/>
      <c r="AT36" s="757"/>
      <c r="AU36" s="757"/>
      <c r="AV36" s="757"/>
      <c r="AW36" s="757"/>
      <c r="AX36" s="757"/>
      <c r="AY36" s="758"/>
      <c r="AZ36" s="679">
        <v>
799511</v>
      </c>
      <c r="BA36" s="680"/>
      <c r="BB36" s="680"/>
      <c r="BC36" s="680"/>
      <c r="BD36" s="715"/>
      <c r="BE36" s="715"/>
      <c r="BF36" s="738"/>
      <c r="BG36" s="694" t="s">
        <v>
332</v>
      </c>
      <c r="BH36" s="695"/>
      <c r="BI36" s="695"/>
      <c r="BJ36" s="695"/>
      <c r="BK36" s="695"/>
      <c r="BL36" s="695"/>
      <c r="BM36" s="695"/>
      <c r="BN36" s="695"/>
      <c r="BO36" s="695"/>
      <c r="BP36" s="695"/>
      <c r="BQ36" s="695"/>
      <c r="BR36" s="695"/>
      <c r="BS36" s="695"/>
      <c r="BT36" s="695"/>
      <c r="BU36" s="696"/>
      <c r="BV36" s="679">
        <v>
-1979835</v>
      </c>
      <c r="BW36" s="680"/>
      <c r="BX36" s="680"/>
      <c r="BY36" s="680"/>
      <c r="BZ36" s="680"/>
      <c r="CA36" s="680"/>
      <c r="CB36" s="689"/>
      <c r="CD36" s="694" t="s">
        <v>
333</v>
      </c>
      <c r="CE36" s="695"/>
      <c r="CF36" s="695"/>
      <c r="CG36" s="695"/>
      <c r="CH36" s="695"/>
      <c r="CI36" s="695"/>
      <c r="CJ36" s="695"/>
      <c r="CK36" s="695"/>
      <c r="CL36" s="695"/>
      <c r="CM36" s="695"/>
      <c r="CN36" s="695"/>
      <c r="CO36" s="695"/>
      <c r="CP36" s="695"/>
      <c r="CQ36" s="696"/>
      <c r="CR36" s="679">
        <v>
10533891</v>
      </c>
      <c r="CS36" s="680"/>
      <c r="CT36" s="680"/>
      <c r="CU36" s="680"/>
      <c r="CV36" s="680"/>
      <c r="CW36" s="680"/>
      <c r="CX36" s="680"/>
      <c r="CY36" s="681"/>
      <c r="CZ36" s="684">
        <v>
11.6</v>
      </c>
      <c r="DA36" s="713"/>
      <c r="DB36" s="713"/>
      <c r="DC36" s="717"/>
      <c r="DD36" s="688">
        <v>
8298304</v>
      </c>
      <c r="DE36" s="680"/>
      <c r="DF36" s="680"/>
      <c r="DG36" s="680"/>
      <c r="DH36" s="680"/>
      <c r="DI36" s="680"/>
      <c r="DJ36" s="680"/>
      <c r="DK36" s="681"/>
      <c r="DL36" s="688">
        <v>
7586544</v>
      </c>
      <c r="DM36" s="680"/>
      <c r="DN36" s="680"/>
      <c r="DO36" s="680"/>
      <c r="DP36" s="680"/>
      <c r="DQ36" s="680"/>
      <c r="DR36" s="680"/>
      <c r="DS36" s="680"/>
      <c r="DT36" s="680"/>
      <c r="DU36" s="680"/>
      <c r="DV36" s="681"/>
      <c r="DW36" s="684">
        <v>
16.2</v>
      </c>
      <c r="DX36" s="713"/>
      <c r="DY36" s="713"/>
      <c r="DZ36" s="713"/>
      <c r="EA36" s="713"/>
      <c r="EB36" s="713"/>
      <c r="EC36" s="714"/>
    </row>
    <row r="37" spans="2:133" ht="11.25" customHeight="1" x14ac:dyDescent="0.2">
      <c r="B37" s="676" t="s">
        <v>
334</v>
      </c>
      <c r="C37" s="677"/>
      <c r="D37" s="677"/>
      <c r="E37" s="677"/>
      <c r="F37" s="677"/>
      <c r="G37" s="677"/>
      <c r="H37" s="677"/>
      <c r="I37" s="677"/>
      <c r="J37" s="677"/>
      <c r="K37" s="677"/>
      <c r="L37" s="677"/>
      <c r="M37" s="677"/>
      <c r="N37" s="677"/>
      <c r="O37" s="677"/>
      <c r="P37" s="677"/>
      <c r="Q37" s="678"/>
      <c r="R37" s="679" t="s">
        <v>
246</v>
      </c>
      <c r="S37" s="680"/>
      <c r="T37" s="680"/>
      <c r="U37" s="680"/>
      <c r="V37" s="680"/>
      <c r="W37" s="680"/>
      <c r="X37" s="680"/>
      <c r="Y37" s="681"/>
      <c r="Z37" s="682" t="s">
        <v>
130</v>
      </c>
      <c r="AA37" s="682"/>
      <c r="AB37" s="682"/>
      <c r="AC37" s="682"/>
      <c r="AD37" s="683" t="s">
        <v>
130</v>
      </c>
      <c r="AE37" s="683"/>
      <c r="AF37" s="683"/>
      <c r="AG37" s="683"/>
      <c r="AH37" s="683"/>
      <c r="AI37" s="683"/>
      <c r="AJ37" s="683"/>
      <c r="AK37" s="683"/>
      <c r="AL37" s="684" t="s">
        <v>
130</v>
      </c>
      <c r="AM37" s="685"/>
      <c r="AN37" s="685"/>
      <c r="AO37" s="686"/>
      <c r="AQ37" s="756" t="s">
        <v>
335</v>
      </c>
      <c r="AR37" s="757"/>
      <c r="AS37" s="757"/>
      <c r="AT37" s="757"/>
      <c r="AU37" s="757"/>
      <c r="AV37" s="757"/>
      <c r="AW37" s="757"/>
      <c r="AX37" s="757"/>
      <c r="AY37" s="758"/>
      <c r="AZ37" s="679">
        <v>
370392</v>
      </c>
      <c r="BA37" s="680"/>
      <c r="BB37" s="680"/>
      <c r="BC37" s="680"/>
      <c r="BD37" s="715"/>
      <c r="BE37" s="715"/>
      <c r="BF37" s="738"/>
      <c r="BG37" s="694" t="s">
        <v>
336</v>
      </c>
      <c r="BH37" s="695"/>
      <c r="BI37" s="695"/>
      <c r="BJ37" s="695"/>
      <c r="BK37" s="695"/>
      <c r="BL37" s="695"/>
      <c r="BM37" s="695"/>
      <c r="BN37" s="695"/>
      <c r="BO37" s="695"/>
      <c r="BP37" s="695"/>
      <c r="BQ37" s="695"/>
      <c r="BR37" s="695"/>
      <c r="BS37" s="695"/>
      <c r="BT37" s="695"/>
      <c r="BU37" s="696"/>
      <c r="BV37" s="679">
        <v>
32315</v>
      </c>
      <c r="BW37" s="680"/>
      <c r="BX37" s="680"/>
      <c r="BY37" s="680"/>
      <c r="BZ37" s="680"/>
      <c r="CA37" s="680"/>
      <c r="CB37" s="689"/>
      <c r="CD37" s="694" t="s">
        <v>
337</v>
      </c>
      <c r="CE37" s="695"/>
      <c r="CF37" s="695"/>
      <c r="CG37" s="695"/>
      <c r="CH37" s="695"/>
      <c r="CI37" s="695"/>
      <c r="CJ37" s="695"/>
      <c r="CK37" s="695"/>
      <c r="CL37" s="695"/>
      <c r="CM37" s="695"/>
      <c r="CN37" s="695"/>
      <c r="CO37" s="695"/>
      <c r="CP37" s="695"/>
      <c r="CQ37" s="696"/>
      <c r="CR37" s="679">
        <v>
817887</v>
      </c>
      <c r="CS37" s="715"/>
      <c r="CT37" s="715"/>
      <c r="CU37" s="715"/>
      <c r="CV37" s="715"/>
      <c r="CW37" s="715"/>
      <c r="CX37" s="715"/>
      <c r="CY37" s="716"/>
      <c r="CZ37" s="684">
        <v>
0.9</v>
      </c>
      <c r="DA37" s="713"/>
      <c r="DB37" s="713"/>
      <c r="DC37" s="717"/>
      <c r="DD37" s="688">
        <v>
817861</v>
      </c>
      <c r="DE37" s="715"/>
      <c r="DF37" s="715"/>
      <c r="DG37" s="715"/>
      <c r="DH37" s="715"/>
      <c r="DI37" s="715"/>
      <c r="DJ37" s="715"/>
      <c r="DK37" s="716"/>
      <c r="DL37" s="688">
        <v>
757192</v>
      </c>
      <c r="DM37" s="715"/>
      <c r="DN37" s="715"/>
      <c r="DO37" s="715"/>
      <c r="DP37" s="715"/>
      <c r="DQ37" s="715"/>
      <c r="DR37" s="715"/>
      <c r="DS37" s="715"/>
      <c r="DT37" s="715"/>
      <c r="DU37" s="715"/>
      <c r="DV37" s="716"/>
      <c r="DW37" s="684">
        <v>
1.6</v>
      </c>
      <c r="DX37" s="713"/>
      <c r="DY37" s="713"/>
      <c r="DZ37" s="713"/>
      <c r="EA37" s="713"/>
      <c r="EB37" s="713"/>
      <c r="EC37" s="714"/>
    </row>
    <row r="38" spans="2:133" ht="11.25" customHeight="1" x14ac:dyDescent="0.2">
      <c r="B38" s="724" t="s">
        <v>
338</v>
      </c>
      <c r="C38" s="725"/>
      <c r="D38" s="725"/>
      <c r="E38" s="725"/>
      <c r="F38" s="725"/>
      <c r="G38" s="725"/>
      <c r="H38" s="725"/>
      <c r="I38" s="725"/>
      <c r="J38" s="725"/>
      <c r="K38" s="725"/>
      <c r="L38" s="725"/>
      <c r="M38" s="725"/>
      <c r="N38" s="725"/>
      <c r="O38" s="725"/>
      <c r="P38" s="725"/>
      <c r="Q38" s="726"/>
      <c r="R38" s="759">
        <v>
95256222</v>
      </c>
      <c r="S38" s="760"/>
      <c r="T38" s="760"/>
      <c r="U38" s="760"/>
      <c r="V38" s="760"/>
      <c r="W38" s="760"/>
      <c r="X38" s="760"/>
      <c r="Y38" s="761"/>
      <c r="Z38" s="762">
        <v>
100</v>
      </c>
      <c r="AA38" s="762"/>
      <c r="AB38" s="762"/>
      <c r="AC38" s="762"/>
      <c r="AD38" s="763">
        <v>
46750763</v>
      </c>
      <c r="AE38" s="763"/>
      <c r="AF38" s="763"/>
      <c r="AG38" s="763"/>
      <c r="AH38" s="763"/>
      <c r="AI38" s="763"/>
      <c r="AJ38" s="763"/>
      <c r="AK38" s="763"/>
      <c r="AL38" s="764">
        <v>
100</v>
      </c>
      <c r="AM38" s="750"/>
      <c r="AN38" s="750"/>
      <c r="AO38" s="765"/>
      <c r="AQ38" s="756" t="s">
        <v>
339</v>
      </c>
      <c r="AR38" s="757"/>
      <c r="AS38" s="757"/>
      <c r="AT38" s="757"/>
      <c r="AU38" s="757"/>
      <c r="AV38" s="757"/>
      <c r="AW38" s="757"/>
      <c r="AX38" s="757"/>
      <c r="AY38" s="758"/>
      <c r="AZ38" s="679" t="s">
        <v>
130</v>
      </c>
      <c r="BA38" s="680"/>
      <c r="BB38" s="680"/>
      <c r="BC38" s="680"/>
      <c r="BD38" s="715"/>
      <c r="BE38" s="715"/>
      <c r="BF38" s="738"/>
      <c r="BG38" s="694" t="s">
        <v>
340</v>
      </c>
      <c r="BH38" s="695"/>
      <c r="BI38" s="695"/>
      <c r="BJ38" s="695"/>
      <c r="BK38" s="695"/>
      <c r="BL38" s="695"/>
      <c r="BM38" s="695"/>
      <c r="BN38" s="695"/>
      <c r="BO38" s="695"/>
      <c r="BP38" s="695"/>
      <c r="BQ38" s="695"/>
      <c r="BR38" s="695"/>
      <c r="BS38" s="695"/>
      <c r="BT38" s="695"/>
      <c r="BU38" s="696"/>
      <c r="BV38" s="679">
        <v>
46844</v>
      </c>
      <c r="BW38" s="680"/>
      <c r="BX38" s="680"/>
      <c r="BY38" s="680"/>
      <c r="BZ38" s="680"/>
      <c r="CA38" s="680"/>
      <c r="CB38" s="689"/>
      <c r="CD38" s="694" t="s">
        <v>
341</v>
      </c>
      <c r="CE38" s="695"/>
      <c r="CF38" s="695"/>
      <c r="CG38" s="695"/>
      <c r="CH38" s="695"/>
      <c r="CI38" s="695"/>
      <c r="CJ38" s="695"/>
      <c r="CK38" s="695"/>
      <c r="CL38" s="695"/>
      <c r="CM38" s="695"/>
      <c r="CN38" s="695"/>
      <c r="CO38" s="695"/>
      <c r="CP38" s="695"/>
      <c r="CQ38" s="696"/>
      <c r="CR38" s="679">
        <v>
8935854</v>
      </c>
      <c r="CS38" s="680"/>
      <c r="CT38" s="680"/>
      <c r="CU38" s="680"/>
      <c r="CV38" s="680"/>
      <c r="CW38" s="680"/>
      <c r="CX38" s="680"/>
      <c r="CY38" s="681"/>
      <c r="CZ38" s="684">
        <v>
9.9</v>
      </c>
      <c r="DA38" s="713"/>
      <c r="DB38" s="713"/>
      <c r="DC38" s="717"/>
      <c r="DD38" s="688">
        <v>
8112636</v>
      </c>
      <c r="DE38" s="680"/>
      <c r="DF38" s="680"/>
      <c r="DG38" s="680"/>
      <c r="DH38" s="680"/>
      <c r="DI38" s="680"/>
      <c r="DJ38" s="680"/>
      <c r="DK38" s="681"/>
      <c r="DL38" s="688">
        <v>
5352616</v>
      </c>
      <c r="DM38" s="680"/>
      <c r="DN38" s="680"/>
      <c r="DO38" s="680"/>
      <c r="DP38" s="680"/>
      <c r="DQ38" s="680"/>
      <c r="DR38" s="680"/>
      <c r="DS38" s="680"/>
      <c r="DT38" s="680"/>
      <c r="DU38" s="680"/>
      <c r="DV38" s="681"/>
      <c r="DW38" s="684">
        <v>
11.4</v>
      </c>
      <c r="DX38" s="713"/>
      <c r="DY38" s="713"/>
      <c r="DZ38" s="713"/>
      <c r="EA38" s="713"/>
      <c r="EB38" s="713"/>
      <c r="EC38" s="714"/>
    </row>
    <row r="39" spans="2:133" ht="11.25" customHeight="1" x14ac:dyDescent="0.2">
      <c r="AQ39" s="756" t="s">
        <v>
342</v>
      </c>
      <c r="AR39" s="757"/>
      <c r="AS39" s="757"/>
      <c r="AT39" s="757"/>
      <c r="AU39" s="757"/>
      <c r="AV39" s="757"/>
      <c r="AW39" s="757"/>
      <c r="AX39" s="757"/>
      <c r="AY39" s="758"/>
      <c r="AZ39" s="679" t="s">
        <v>
246</v>
      </c>
      <c r="BA39" s="680"/>
      <c r="BB39" s="680"/>
      <c r="BC39" s="680"/>
      <c r="BD39" s="715"/>
      <c r="BE39" s="715"/>
      <c r="BF39" s="738"/>
      <c r="BG39" s="770" t="s">
        <v>
343</v>
      </c>
      <c r="BH39" s="771"/>
      <c r="BI39" s="771"/>
      <c r="BJ39" s="771"/>
      <c r="BK39" s="771"/>
      <c r="BL39" s="235"/>
      <c r="BM39" s="695" t="s">
        <v>
344</v>
      </c>
      <c r="BN39" s="695"/>
      <c r="BO39" s="695"/>
      <c r="BP39" s="695"/>
      <c r="BQ39" s="695"/>
      <c r="BR39" s="695"/>
      <c r="BS39" s="695"/>
      <c r="BT39" s="695"/>
      <c r="BU39" s="696"/>
      <c r="BV39" s="679">
        <v>
95</v>
      </c>
      <c r="BW39" s="680"/>
      <c r="BX39" s="680"/>
      <c r="BY39" s="680"/>
      <c r="BZ39" s="680"/>
      <c r="CA39" s="680"/>
      <c r="CB39" s="689"/>
      <c r="CD39" s="694" t="s">
        <v>
345</v>
      </c>
      <c r="CE39" s="695"/>
      <c r="CF39" s="695"/>
      <c r="CG39" s="695"/>
      <c r="CH39" s="695"/>
      <c r="CI39" s="695"/>
      <c r="CJ39" s="695"/>
      <c r="CK39" s="695"/>
      <c r="CL39" s="695"/>
      <c r="CM39" s="695"/>
      <c r="CN39" s="695"/>
      <c r="CO39" s="695"/>
      <c r="CP39" s="695"/>
      <c r="CQ39" s="696"/>
      <c r="CR39" s="679">
        <v>
3901360</v>
      </c>
      <c r="CS39" s="715"/>
      <c r="CT39" s="715"/>
      <c r="CU39" s="715"/>
      <c r="CV39" s="715"/>
      <c r="CW39" s="715"/>
      <c r="CX39" s="715"/>
      <c r="CY39" s="716"/>
      <c r="CZ39" s="684">
        <v>
4.3</v>
      </c>
      <c r="DA39" s="713"/>
      <c r="DB39" s="713"/>
      <c r="DC39" s="717"/>
      <c r="DD39" s="688">
        <v>
3515966</v>
      </c>
      <c r="DE39" s="715"/>
      <c r="DF39" s="715"/>
      <c r="DG39" s="715"/>
      <c r="DH39" s="715"/>
      <c r="DI39" s="715"/>
      <c r="DJ39" s="715"/>
      <c r="DK39" s="716"/>
      <c r="DL39" s="688" t="s">
        <v>
246</v>
      </c>
      <c r="DM39" s="715"/>
      <c r="DN39" s="715"/>
      <c r="DO39" s="715"/>
      <c r="DP39" s="715"/>
      <c r="DQ39" s="715"/>
      <c r="DR39" s="715"/>
      <c r="DS39" s="715"/>
      <c r="DT39" s="715"/>
      <c r="DU39" s="715"/>
      <c r="DV39" s="716"/>
      <c r="DW39" s="684" t="s">
        <v>
246</v>
      </c>
      <c r="DX39" s="713"/>
      <c r="DY39" s="713"/>
      <c r="DZ39" s="713"/>
      <c r="EA39" s="713"/>
      <c r="EB39" s="713"/>
      <c r="EC39" s="714"/>
    </row>
    <row r="40" spans="2:133" ht="11.25" customHeight="1" x14ac:dyDescent="0.2">
      <c r="AQ40" s="756" t="s">
        <v>
346</v>
      </c>
      <c r="AR40" s="757"/>
      <c r="AS40" s="757"/>
      <c r="AT40" s="757"/>
      <c r="AU40" s="757"/>
      <c r="AV40" s="757"/>
      <c r="AW40" s="757"/>
      <c r="AX40" s="757"/>
      <c r="AY40" s="758"/>
      <c r="AZ40" s="679">
        <v>
3150047</v>
      </c>
      <c r="BA40" s="680"/>
      <c r="BB40" s="680"/>
      <c r="BC40" s="680"/>
      <c r="BD40" s="715"/>
      <c r="BE40" s="715"/>
      <c r="BF40" s="738"/>
      <c r="BG40" s="770"/>
      <c r="BH40" s="771"/>
      <c r="BI40" s="771"/>
      <c r="BJ40" s="771"/>
      <c r="BK40" s="771"/>
      <c r="BL40" s="235"/>
      <c r="BM40" s="695" t="s">
        <v>
347</v>
      </c>
      <c r="BN40" s="695"/>
      <c r="BO40" s="695"/>
      <c r="BP40" s="695"/>
      <c r="BQ40" s="695"/>
      <c r="BR40" s="695"/>
      <c r="BS40" s="695"/>
      <c r="BT40" s="695"/>
      <c r="BU40" s="696"/>
      <c r="BV40" s="679" t="s">
        <v>
246</v>
      </c>
      <c r="BW40" s="680"/>
      <c r="BX40" s="680"/>
      <c r="BY40" s="680"/>
      <c r="BZ40" s="680"/>
      <c r="CA40" s="680"/>
      <c r="CB40" s="689"/>
      <c r="CD40" s="694" t="s">
        <v>
348</v>
      </c>
      <c r="CE40" s="695"/>
      <c r="CF40" s="695"/>
      <c r="CG40" s="695"/>
      <c r="CH40" s="695"/>
      <c r="CI40" s="695"/>
      <c r="CJ40" s="695"/>
      <c r="CK40" s="695"/>
      <c r="CL40" s="695"/>
      <c r="CM40" s="695"/>
      <c r="CN40" s="695"/>
      <c r="CO40" s="695"/>
      <c r="CP40" s="695"/>
      <c r="CQ40" s="696"/>
      <c r="CR40" s="679">
        <v>
6310</v>
      </c>
      <c r="CS40" s="680"/>
      <c r="CT40" s="680"/>
      <c r="CU40" s="680"/>
      <c r="CV40" s="680"/>
      <c r="CW40" s="680"/>
      <c r="CX40" s="680"/>
      <c r="CY40" s="681"/>
      <c r="CZ40" s="684">
        <v>
0</v>
      </c>
      <c r="DA40" s="713"/>
      <c r="DB40" s="713"/>
      <c r="DC40" s="717"/>
      <c r="DD40" s="688">
        <v>
1082</v>
      </c>
      <c r="DE40" s="680"/>
      <c r="DF40" s="680"/>
      <c r="DG40" s="680"/>
      <c r="DH40" s="680"/>
      <c r="DI40" s="680"/>
      <c r="DJ40" s="680"/>
      <c r="DK40" s="681"/>
      <c r="DL40" s="688" t="s">
        <v>
246</v>
      </c>
      <c r="DM40" s="680"/>
      <c r="DN40" s="680"/>
      <c r="DO40" s="680"/>
      <c r="DP40" s="680"/>
      <c r="DQ40" s="680"/>
      <c r="DR40" s="680"/>
      <c r="DS40" s="680"/>
      <c r="DT40" s="680"/>
      <c r="DU40" s="680"/>
      <c r="DV40" s="681"/>
      <c r="DW40" s="684" t="s">
        <v>
175</v>
      </c>
      <c r="DX40" s="713"/>
      <c r="DY40" s="713"/>
      <c r="DZ40" s="713"/>
      <c r="EA40" s="713"/>
      <c r="EB40" s="713"/>
      <c r="EC40" s="714"/>
    </row>
    <row r="41" spans="2:133" ht="11.25" customHeight="1" x14ac:dyDescent="0.2">
      <c r="AQ41" s="766" t="s">
        <v>
349</v>
      </c>
      <c r="AR41" s="767"/>
      <c r="AS41" s="767"/>
      <c r="AT41" s="767"/>
      <c r="AU41" s="767"/>
      <c r="AV41" s="767"/>
      <c r="AW41" s="767"/>
      <c r="AX41" s="767"/>
      <c r="AY41" s="768"/>
      <c r="AZ41" s="759">
        <v>
4615904</v>
      </c>
      <c r="BA41" s="760"/>
      <c r="BB41" s="760"/>
      <c r="BC41" s="760"/>
      <c r="BD41" s="749"/>
      <c r="BE41" s="749"/>
      <c r="BF41" s="751"/>
      <c r="BG41" s="772"/>
      <c r="BH41" s="773"/>
      <c r="BI41" s="773"/>
      <c r="BJ41" s="773"/>
      <c r="BK41" s="773"/>
      <c r="BL41" s="236"/>
      <c r="BM41" s="704" t="s">
        <v>
350</v>
      </c>
      <c r="BN41" s="704"/>
      <c r="BO41" s="704"/>
      <c r="BP41" s="704"/>
      <c r="BQ41" s="704"/>
      <c r="BR41" s="704"/>
      <c r="BS41" s="704"/>
      <c r="BT41" s="704"/>
      <c r="BU41" s="705"/>
      <c r="BV41" s="759">
        <v>
274</v>
      </c>
      <c r="BW41" s="760"/>
      <c r="BX41" s="760"/>
      <c r="BY41" s="760"/>
      <c r="BZ41" s="760"/>
      <c r="CA41" s="760"/>
      <c r="CB41" s="769"/>
      <c r="CD41" s="694" t="s">
        <v>
351</v>
      </c>
      <c r="CE41" s="695"/>
      <c r="CF41" s="695"/>
      <c r="CG41" s="695"/>
      <c r="CH41" s="695"/>
      <c r="CI41" s="695"/>
      <c r="CJ41" s="695"/>
      <c r="CK41" s="695"/>
      <c r="CL41" s="695"/>
      <c r="CM41" s="695"/>
      <c r="CN41" s="695"/>
      <c r="CO41" s="695"/>
      <c r="CP41" s="695"/>
      <c r="CQ41" s="696"/>
      <c r="CR41" s="679" t="s">
        <v>
246</v>
      </c>
      <c r="CS41" s="715"/>
      <c r="CT41" s="715"/>
      <c r="CU41" s="715"/>
      <c r="CV41" s="715"/>
      <c r="CW41" s="715"/>
      <c r="CX41" s="715"/>
      <c r="CY41" s="716"/>
      <c r="CZ41" s="684" t="s">
        <v>
130</v>
      </c>
      <c r="DA41" s="713"/>
      <c r="DB41" s="713"/>
      <c r="DC41" s="717"/>
      <c r="DD41" s="688" t="s">
        <v>
246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
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
353</v>
      </c>
      <c r="CE42" s="677"/>
      <c r="CF42" s="677"/>
      <c r="CG42" s="677"/>
      <c r="CH42" s="677"/>
      <c r="CI42" s="677"/>
      <c r="CJ42" s="677"/>
      <c r="CK42" s="677"/>
      <c r="CL42" s="677"/>
      <c r="CM42" s="677"/>
      <c r="CN42" s="677"/>
      <c r="CO42" s="677"/>
      <c r="CP42" s="677"/>
      <c r="CQ42" s="678"/>
      <c r="CR42" s="679">
        <v>
11643615</v>
      </c>
      <c r="CS42" s="680"/>
      <c r="CT42" s="680"/>
      <c r="CU42" s="680"/>
      <c r="CV42" s="680"/>
      <c r="CW42" s="680"/>
      <c r="CX42" s="680"/>
      <c r="CY42" s="681"/>
      <c r="CZ42" s="684">
        <v>
12.8</v>
      </c>
      <c r="DA42" s="685"/>
      <c r="DB42" s="685"/>
      <c r="DC42" s="780"/>
      <c r="DD42" s="688">
        <v>
1117473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
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
355</v>
      </c>
      <c r="CE43" s="677"/>
      <c r="CF43" s="677"/>
      <c r="CG43" s="677"/>
      <c r="CH43" s="677"/>
      <c r="CI43" s="677"/>
      <c r="CJ43" s="677"/>
      <c r="CK43" s="677"/>
      <c r="CL43" s="677"/>
      <c r="CM43" s="677"/>
      <c r="CN43" s="677"/>
      <c r="CO43" s="677"/>
      <c r="CP43" s="677"/>
      <c r="CQ43" s="678"/>
      <c r="CR43" s="679">
        <v>
397916</v>
      </c>
      <c r="CS43" s="715"/>
      <c r="CT43" s="715"/>
      <c r="CU43" s="715"/>
      <c r="CV43" s="715"/>
      <c r="CW43" s="715"/>
      <c r="CX43" s="715"/>
      <c r="CY43" s="716"/>
      <c r="CZ43" s="684">
        <v>
0.4</v>
      </c>
      <c r="DA43" s="713"/>
      <c r="DB43" s="713"/>
      <c r="DC43" s="717"/>
      <c r="DD43" s="688">
        <v>
397916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
356</v>
      </c>
      <c r="CD44" s="791" t="s">
        <v>
308</v>
      </c>
      <c r="CE44" s="792"/>
      <c r="CF44" s="676" t="s">
        <v>
357</v>
      </c>
      <c r="CG44" s="677"/>
      <c r="CH44" s="677"/>
      <c r="CI44" s="677"/>
      <c r="CJ44" s="677"/>
      <c r="CK44" s="677"/>
      <c r="CL44" s="677"/>
      <c r="CM44" s="677"/>
      <c r="CN44" s="677"/>
      <c r="CO44" s="677"/>
      <c r="CP44" s="677"/>
      <c r="CQ44" s="678"/>
      <c r="CR44" s="679">
        <v>
11643615</v>
      </c>
      <c r="CS44" s="680"/>
      <c r="CT44" s="680"/>
      <c r="CU44" s="680"/>
      <c r="CV44" s="680"/>
      <c r="CW44" s="680"/>
      <c r="CX44" s="680"/>
      <c r="CY44" s="681"/>
      <c r="CZ44" s="684">
        <v>
12.8</v>
      </c>
      <c r="DA44" s="685"/>
      <c r="DB44" s="685"/>
      <c r="DC44" s="780"/>
      <c r="DD44" s="688">
        <v>
1117473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
358</v>
      </c>
      <c r="CG45" s="677"/>
      <c r="CH45" s="677"/>
      <c r="CI45" s="677"/>
      <c r="CJ45" s="677"/>
      <c r="CK45" s="677"/>
      <c r="CL45" s="677"/>
      <c r="CM45" s="677"/>
      <c r="CN45" s="677"/>
      <c r="CO45" s="677"/>
      <c r="CP45" s="677"/>
      <c r="CQ45" s="678"/>
      <c r="CR45" s="679">
        <v>
4611660</v>
      </c>
      <c r="CS45" s="715"/>
      <c r="CT45" s="715"/>
      <c r="CU45" s="715"/>
      <c r="CV45" s="715"/>
      <c r="CW45" s="715"/>
      <c r="CX45" s="715"/>
      <c r="CY45" s="716"/>
      <c r="CZ45" s="684">
        <v>
5.0999999999999996</v>
      </c>
      <c r="DA45" s="713"/>
      <c r="DB45" s="713"/>
      <c r="DC45" s="717"/>
      <c r="DD45" s="688">
        <v>
257184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
359</v>
      </c>
      <c r="CG46" s="677"/>
      <c r="CH46" s="677"/>
      <c r="CI46" s="677"/>
      <c r="CJ46" s="677"/>
      <c r="CK46" s="677"/>
      <c r="CL46" s="677"/>
      <c r="CM46" s="677"/>
      <c r="CN46" s="677"/>
      <c r="CO46" s="677"/>
      <c r="CP46" s="677"/>
      <c r="CQ46" s="678"/>
      <c r="CR46" s="679">
        <v>
7031955</v>
      </c>
      <c r="CS46" s="680"/>
      <c r="CT46" s="680"/>
      <c r="CU46" s="680"/>
      <c r="CV46" s="680"/>
      <c r="CW46" s="680"/>
      <c r="CX46" s="680"/>
      <c r="CY46" s="681"/>
      <c r="CZ46" s="684">
        <v>
7.8</v>
      </c>
      <c r="DA46" s="685"/>
      <c r="DB46" s="685"/>
      <c r="DC46" s="780"/>
      <c r="DD46" s="688">
        <v>
860289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
360</v>
      </c>
      <c r="CG47" s="677"/>
      <c r="CH47" s="677"/>
      <c r="CI47" s="677"/>
      <c r="CJ47" s="677"/>
      <c r="CK47" s="677"/>
      <c r="CL47" s="677"/>
      <c r="CM47" s="677"/>
      <c r="CN47" s="677"/>
      <c r="CO47" s="677"/>
      <c r="CP47" s="677"/>
      <c r="CQ47" s="678"/>
      <c r="CR47" s="679" t="s">
        <v>
130</v>
      </c>
      <c r="CS47" s="715"/>
      <c r="CT47" s="715"/>
      <c r="CU47" s="715"/>
      <c r="CV47" s="715"/>
      <c r="CW47" s="715"/>
      <c r="CX47" s="715"/>
      <c r="CY47" s="716"/>
      <c r="CZ47" s="684" t="s">
        <v>
130</v>
      </c>
      <c r="DA47" s="713"/>
      <c r="DB47" s="713"/>
      <c r="DC47" s="717"/>
      <c r="DD47" s="688" t="s">
        <v>
130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
361</v>
      </c>
      <c r="CG48" s="677"/>
      <c r="CH48" s="677"/>
      <c r="CI48" s="677"/>
      <c r="CJ48" s="677"/>
      <c r="CK48" s="677"/>
      <c r="CL48" s="677"/>
      <c r="CM48" s="677"/>
      <c r="CN48" s="677"/>
      <c r="CO48" s="677"/>
      <c r="CP48" s="677"/>
      <c r="CQ48" s="678"/>
      <c r="CR48" s="679" t="s">
        <v>
130</v>
      </c>
      <c r="CS48" s="680"/>
      <c r="CT48" s="680"/>
      <c r="CU48" s="680"/>
      <c r="CV48" s="680"/>
      <c r="CW48" s="680"/>
      <c r="CX48" s="680"/>
      <c r="CY48" s="681"/>
      <c r="CZ48" s="684" t="s">
        <v>
130</v>
      </c>
      <c r="DA48" s="685"/>
      <c r="DB48" s="685"/>
      <c r="DC48" s="780"/>
      <c r="DD48" s="688" t="s">
        <v>
246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
362</v>
      </c>
      <c r="CE49" s="725"/>
      <c r="CF49" s="725"/>
      <c r="CG49" s="725"/>
      <c r="CH49" s="725"/>
      <c r="CI49" s="725"/>
      <c r="CJ49" s="725"/>
      <c r="CK49" s="725"/>
      <c r="CL49" s="725"/>
      <c r="CM49" s="725"/>
      <c r="CN49" s="725"/>
      <c r="CO49" s="725"/>
      <c r="CP49" s="725"/>
      <c r="CQ49" s="726"/>
      <c r="CR49" s="759">
        <v>
90650376</v>
      </c>
      <c r="CS49" s="749"/>
      <c r="CT49" s="749"/>
      <c r="CU49" s="749"/>
      <c r="CV49" s="749"/>
      <c r="CW49" s="749"/>
      <c r="CX49" s="749"/>
      <c r="CY49" s="781"/>
      <c r="CZ49" s="764">
        <v>
100</v>
      </c>
      <c r="DA49" s="782"/>
      <c r="DB49" s="782"/>
      <c r="DC49" s="783"/>
      <c r="DD49" s="784">
        <v>
54481926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gzsoce1GxmTGb+XJSluPrshtV1WHUumgpoKSuUZud6haQNKRjZcX/TqUjWLO7VQ9EnDcsSjoJtNrJvRstexbbg==" saltValue="gqbAS6eNla/TxigSiTLaP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
364</v>
      </c>
      <c r="DK2" s="827"/>
      <c r="DL2" s="827"/>
      <c r="DM2" s="827"/>
      <c r="DN2" s="827"/>
      <c r="DO2" s="828"/>
      <c r="DP2" s="249"/>
      <c r="DQ2" s="826" t="s">
        <v>
365</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
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
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
368</v>
      </c>
      <c r="B5" s="821"/>
      <c r="C5" s="821"/>
      <c r="D5" s="821"/>
      <c r="E5" s="821"/>
      <c r="F5" s="821"/>
      <c r="G5" s="821"/>
      <c r="H5" s="821"/>
      <c r="I5" s="821"/>
      <c r="J5" s="821"/>
      <c r="K5" s="821"/>
      <c r="L5" s="821"/>
      <c r="M5" s="821"/>
      <c r="N5" s="821"/>
      <c r="O5" s="821"/>
      <c r="P5" s="822"/>
      <c r="Q5" s="797" t="s">
        <v>
369</v>
      </c>
      <c r="R5" s="798"/>
      <c r="S5" s="798"/>
      <c r="T5" s="798"/>
      <c r="U5" s="799"/>
      <c r="V5" s="797" t="s">
        <v>
370</v>
      </c>
      <c r="W5" s="798"/>
      <c r="X5" s="798"/>
      <c r="Y5" s="798"/>
      <c r="Z5" s="799"/>
      <c r="AA5" s="797" t="s">
        <v>
371</v>
      </c>
      <c r="AB5" s="798"/>
      <c r="AC5" s="798"/>
      <c r="AD5" s="798"/>
      <c r="AE5" s="798"/>
      <c r="AF5" s="830" t="s">
        <v>
372</v>
      </c>
      <c r="AG5" s="798"/>
      <c r="AH5" s="798"/>
      <c r="AI5" s="798"/>
      <c r="AJ5" s="809"/>
      <c r="AK5" s="798" t="s">
        <v>
373</v>
      </c>
      <c r="AL5" s="798"/>
      <c r="AM5" s="798"/>
      <c r="AN5" s="798"/>
      <c r="AO5" s="799"/>
      <c r="AP5" s="797" t="s">
        <v>
374</v>
      </c>
      <c r="AQ5" s="798"/>
      <c r="AR5" s="798"/>
      <c r="AS5" s="798"/>
      <c r="AT5" s="799"/>
      <c r="AU5" s="797" t="s">
        <v>
375</v>
      </c>
      <c r="AV5" s="798"/>
      <c r="AW5" s="798"/>
      <c r="AX5" s="798"/>
      <c r="AY5" s="809"/>
      <c r="AZ5" s="256"/>
      <c r="BA5" s="256"/>
      <c r="BB5" s="256"/>
      <c r="BC5" s="256"/>
      <c r="BD5" s="256"/>
      <c r="BE5" s="257"/>
      <c r="BF5" s="257"/>
      <c r="BG5" s="257"/>
      <c r="BH5" s="257"/>
      <c r="BI5" s="257"/>
      <c r="BJ5" s="257"/>
      <c r="BK5" s="257"/>
      <c r="BL5" s="257"/>
      <c r="BM5" s="257"/>
      <c r="BN5" s="257"/>
      <c r="BO5" s="257"/>
      <c r="BP5" s="257"/>
      <c r="BQ5" s="820" t="s">
        <v>
376</v>
      </c>
      <c r="BR5" s="821"/>
      <c r="BS5" s="821"/>
      <c r="BT5" s="821"/>
      <c r="BU5" s="821"/>
      <c r="BV5" s="821"/>
      <c r="BW5" s="821"/>
      <c r="BX5" s="821"/>
      <c r="BY5" s="821"/>
      <c r="BZ5" s="821"/>
      <c r="CA5" s="821"/>
      <c r="CB5" s="821"/>
      <c r="CC5" s="821"/>
      <c r="CD5" s="821"/>
      <c r="CE5" s="821"/>
      <c r="CF5" s="821"/>
      <c r="CG5" s="822"/>
      <c r="CH5" s="797" t="s">
        <v>
377</v>
      </c>
      <c r="CI5" s="798"/>
      <c r="CJ5" s="798"/>
      <c r="CK5" s="798"/>
      <c r="CL5" s="799"/>
      <c r="CM5" s="797" t="s">
        <v>
378</v>
      </c>
      <c r="CN5" s="798"/>
      <c r="CO5" s="798"/>
      <c r="CP5" s="798"/>
      <c r="CQ5" s="799"/>
      <c r="CR5" s="797" t="s">
        <v>
379</v>
      </c>
      <c r="CS5" s="798"/>
      <c r="CT5" s="798"/>
      <c r="CU5" s="798"/>
      <c r="CV5" s="799"/>
      <c r="CW5" s="797" t="s">
        <v>
380</v>
      </c>
      <c r="CX5" s="798"/>
      <c r="CY5" s="798"/>
      <c r="CZ5" s="798"/>
      <c r="DA5" s="799"/>
      <c r="DB5" s="797" t="s">
        <v>
381</v>
      </c>
      <c r="DC5" s="798"/>
      <c r="DD5" s="798"/>
      <c r="DE5" s="798"/>
      <c r="DF5" s="799"/>
      <c r="DG5" s="803" t="s">
        <v>
382</v>
      </c>
      <c r="DH5" s="804"/>
      <c r="DI5" s="804"/>
      <c r="DJ5" s="804"/>
      <c r="DK5" s="805"/>
      <c r="DL5" s="803" t="s">
        <v>
383</v>
      </c>
      <c r="DM5" s="804"/>
      <c r="DN5" s="804"/>
      <c r="DO5" s="804"/>
      <c r="DP5" s="805"/>
      <c r="DQ5" s="797" t="s">
        <v>
384</v>
      </c>
      <c r="DR5" s="798"/>
      <c r="DS5" s="798"/>
      <c r="DT5" s="798"/>
      <c r="DU5" s="799"/>
      <c r="DV5" s="797" t="s">
        <v>
375</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
1</v>
      </c>
      <c r="B7" s="811" t="s">
        <v>
385</v>
      </c>
      <c r="C7" s="812"/>
      <c r="D7" s="812"/>
      <c r="E7" s="812"/>
      <c r="F7" s="812"/>
      <c r="G7" s="812"/>
      <c r="H7" s="812"/>
      <c r="I7" s="812"/>
      <c r="J7" s="812"/>
      <c r="K7" s="812"/>
      <c r="L7" s="812"/>
      <c r="M7" s="812"/>
      <c r="N7" s="812"/>
      <c r="O7" s="812"/>
      <c r="P7" s="813"/>
      <c r="Q7" s="814">
        <v>
96577</v>
      </c>
      <c r="R7" s="815"/>
      <c r="S7" s="815"/>
      <c r="T7" s="815"/>
      <c r="U7" s="815"/>
      <c r="V7" s="815">
        <v>
91971</v>
      </c>
      <c r="W7" s="815"/>
      <c r="X7" s="815"/>
      <c r="Y7" s="815"/>
      <c r="Z7" s="815"/>
      <c r="AA7" s="815">
        <v>
4606</v>
      </c>
      <c r="AB7" s="815"/>
      <c r="AC7" s="815"/>
      <c r="AD7" s="815"/>
      <c r="AE7" s="816"/>
      <c r="AF7" s="817">
        <v>
3484</v>
      </c>
      <c r="AG7" s="818"/>
      <c r="AH7" s="818"/>
      <c r="AI7" s="818"/>
      <c r="AJ7" s="819"/>
      <c r="AK7" s="854">
        <v>
4589</v>
      </c>
      <c r="AL7" s="855"/>
      <c r="AM7" s="855"/>
      <c r="AN7" s="855"/>
      <c r="AO7" s="855"/>
      <c r="AP7" s="855">
        <v>
40815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
1</v>
      </c>
      <c r="BR7" s="260"/>
      <c r="BS7" s="858" t="s">
        <v>
571</v>
      </c>
      <c r="BT7" s="859"/>
      <c r="BU7" s="859"/>
      <c r="BV7" s="859"/>
      <c r="BW7" s="859"/>
      <c r="BX7" s="859"/>
      <c r="BY7" s="859"/>
      <c r="BZ7" s="859"/>
      <c r="CA7" s="859"/>
      <c r="CB7" s="859"/>
      <c r="CC7" s="859"/>
      <c r="CD7" s="859"/>
      <c r="CE7" s="859"/>
      <c r="CF7" s="859"/>
      <c r="CG7" s="860"/>
      <c r="CH7" s="851">
        <v>
14</v>
      </c>
      <c r="CI7" s="852"/>
      <c r="CJ7" s="852"/>
      <c r="CK7" s="852"/>
      <c r="CL7" s="853"/>
      <c r="CM7" s="851">
        <v>
135</v>
      </c>
      <c r="CN7" s="852"/>
      <c r="CO7" s="852"/>
      <c r="CP7" s="852"/>
      <c r="CQ7" s="853"/>
      <c r="CR7" s="851">
        <v>
37</v>
      </c>
      <c r="CS7" s="852"/>
      <c r="CT7" s="852"/>
      <c r="CU7" s="852"/>
      <c r="CV7" s="853"/>
      <c r="CW7" s="851" t="s">
        <v>
579</v>
      </c>
      <c r="CX7" s="852"/>
      <c r="CY7" s="852"/>
      <c r="CZ7" s="852"/>
      <c r="DA7" s="853"/>
      <c r="DB7" s="851" t="s">
        <v>
580</v>
      </c>
      <c r="DC7" s="852"/>
      <c r="DD7" s="852"/>
      <c r="DE7" s="852"/>
      <c r="DF7" s="853"/>
      <c r="DG7" s="851" t="s">
        <v>
580</v>
      </c>
      <c r="DH7" s="852"/>
      <c r="DI7" s="852"/>
      <c r="DJ7" s="852"/>
      <c r="DK7" s="853"/>
      <c r="DL7" s="851" t="s">
        <v>
584</v>
      </c>
      <c r="DM7" s="852"/>
      <c r="DN7" s="852"/>
      <c r="DO7" s="852"/>
      <c r="DP7" s="853"/>
      <c r="DQ7" s="851" t="s">
        <v>
580</v>
      </c>
      <c r="DR7" s="852"/>
      <c r="DS7" s="852"/>
      <c r="DT7" s="852"/>
      <c r="DU7" s="853"/>
      <c r="DV7" s="832"/>
      <c r="DW7" s="833"/>
      <c r="DX7" s="833"/>
      <c r="DY7" s="833"/>
      <c r="DZ7" s="834"/>
      <c r="EA7" s="254"/>
    </row>
    <row r="8" spans="1:131" s="255" customFormat="1" ht="26.25" customHeight="1" x14ac:dyDescent="0.2">
      <c r="A8" s="261">
        <v>
2</v>
      </c>
      <c r="B8" s="835" t="s">
        <v>
386</v>
      </c>
      <c r="C8" s="836"/>
      <c r="D8" s="836"/>
      <c r="E8" s="836"/>
      <c r="F8" s="836"/>
      <c r="G8" s="836"/>
      <c r="H8" s="836"/>
      <c r="I8" s="836"/>
      <c r="J8" s="836"/>
      <c r="K8" s="836"/>
      <c r="L8" s="836"/>
      <c r="M8" s="836"/>
      <c r="N8" s="836"/>
      <c r="O8" s="836"/>
      <c r="P8" s="837"/>
      <c r="Q8" s="838">
        <v>
50</v>
      </c>
      <c r="R8" s="839"/>
      <c r="S8" s="839"/>
      <c r="T8" s="839"/>
      <c r="U8" s="839"/>
      <c r="V8" s="839">
        <v>
50</v>
      </c>
      <c r="W8" s="839"/>
      <c r="X8" s="839"/>
      <c r="Y8" s="839"/>
      <c r="Z8" s="839"/>
      <c r="AA8" s="839" t="s">
        <v>
585</v>
      </c>
      <c r="AB8" s="839"/>
      <c r="AC8" s="839"/>
      <c r="AD8" s="839"/>
      <c r="AE8" s="840"/>
      <c r="AF8" s="841" t="s">
        <v>
387</v>
      </c>
      <c r="AG8" s="842"/>
      <c r="AH8" s="842"/>
      <c r="AI8" s="842"/>
      <c r="AJ8" s="843"/>
      <c r="AK8" s="844">
        <v>
10</v>
      </c>
      <c r="AL8" s="845"/>
      <c r="AM8" s="845"/>
      <c r="AN8" s="845"/>
      <c r="AO8" s="845"/>
      <c r="AP8" s="845" t="s">
        <v>
586</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
2</v>
      </c>
      <c r="BR8" s="263" t="s">
        <v>
587</v>
      </c>
      <c r="BS8" s="848" t="s">
        <v>
572</v>
      </c>
      <c r="BT8" s="849"/>
      <c r="BU8" s="849"/>
      <c r="BV8" s="849"/>
      <c r="BW8" s="849"/>
      <c r="BX8" s="849"/>
      <c r="BY8" s="849"/>
      <c r="BZ8" s="849"/>
      <c r="CA8" s="849"/>
      <c r="CB8" s="849"/>
      <c r="CC8" s="849"/>
      <c r="CD8" s="849"/>
      <c r="CE8" s="849"/>
      <c r="CF8" s="849"/>
      <c r="CG8" s="850"/>
      <c r="CH8" s="861">
        <v>
14</v>
      </c>
      <c r="CI8" s="862"/>
      <c r="CJ8" s="862"/>
      <c r="CK8" s="862"/>
      <c r="CL8" s="863"/>
      <c r="CM8" s="861">
        <v>
129</v>
      </c>
      <c r="CN8" s="862"/>
      <c r="CO8" s="862"/>
      <c r="CP8" s="862"/>
      <c r="CQ8" s="863"/>
      <c r="CR8" s="861">
        <v>
5</v>
      </c>
      <c r="CS8" s="862"/>
      <c r="CT8" s="862"/>
      <c r="CU8" s="862"/>
      <c r="CV8" s="863"/>
      <c r="CW8" s="861">
        <v>
2</v>
      </c>
      <c r="CX8" s="862"/>
      <c r="CY8" s="862"/>
      <c r="CZ8" s="862"/>
      <c r="DA8" s="863"/>
      <c r="DB8" s="861" t="s">
        <v>
580</v>
      </c>
      <c r="DC8" s="862"/>
      <c r="DD8" s="862"/>
      <c r="DE8" s="862"/>
      <c r="DF8" s="863"/>
      <c r="DG8" s="861">
        <v>
3509</v>
      </c>
      <c r="DH8" s="862"/>
      <c r="DI8" s="862"/>
      <c r="DJ8" s="862"/>
      <c r="DK8" s="863"/>
      <c r="DL8" s="861" t="s">
        <v>
580</v>
      </c>
      <c r="DM8" s="862"/>
      <c r="DN8" s="862"/>
      <c r="DO8" s="862"/>
      <c r="DP8" s="863"/>
      <c r="DQ8" s="861" t="s">
        <v>
580</v>
      </c>
      <c r="DR8" s="862"/>
      <c r="DS8" s="862"/>
      <c r="DT8" s="862"/>
      <c r="DU8" s="863"/>
      <c r="DV8" s="864"/>
      <c r="DW8" s="865"/>
      <c r="DX8" s="865"/>
      <c r="DY8" s="865"/>
      <c r="DZ8" s="866"/>
      <c r="EA8" s="254"/>
    </row>
    <row r="9" spans="1:131" s="255" customFormat="1" ht="26.25" customHeight="1" x14ac:dyDescent="0.2">
      <c r="A9" s="261">
        <v>
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
3</v>
      </c>
      <c r="BR9" s="263"/>
      <c r="BS9" s="848" t="s">
        <v>
573</v>
      </c>
      <c r="BT9" s="849"/>
      <c r="BU9" s="849"/>
      <c r="BV9" s="849"/>
      <c r="BW9" s="849"/>
      <c r="BX9" s="849"/>
      <c r="BY9" s="849"/>
      <c r="BZ9" s="849"/>
      <c r="CA9" s="849"/>
      <c r="CB9" s="849"/>
      <c r="CC9" s="849"/>
      <c r="CD9" s="849"/>
      <c r="CE9" s="849"/>
      <c r="CF9" s="849"/>
      <c r="CG9" s="850"/>
      <c r="CH9" s="861" t="s">
        <v>
581</v>
      </c>
      <c r="CI9" s="862"/>
      <c r="CJ9" s="862"/>
      <c r="CK9" s="862"/>
      <c r="CL9" s="863"/>
      <c r="CM9" s="861">
        <v>
569</v>
      </c>
      <c r="CN9" s="862"/>
      <c r="CO9" s="862"/>
      <c r="CP9" s="862"/>
      <c r="CQ9" s="863"/>
      <c r="CR9" s="861">
        <v>
500</v>
      </c>
      <c r="CS9" s="862"/>
      <c r="CT9" s="862"/>
      <c r="CU9" s="862"/>
      <c r="CV9" s="863"/>
      <c r="CW9" s="861">
        <v>
390</v>
      </c>
      <c r="CX9" s="862"/>
      <c r="CY9" s="862"/>
      <c r="CZ9" s="862"/>
      <c r="DA9" s="863"/>
      <c r="DB9" s="861" t="s">
        <v>
582</v>
      </c>
      <c r="DC9" s="862"/>
      <c r="DD9" s="862"/>
      <c r="DE9" s="862"/>
      <c r="DF9" s="863"/>
      <c r="DG9" s="861" t="s">
        <v>
581</v>
      </c>
      <c r="DH9" s="862"/>
      <c r="DI9" s="862"/>
      <c r="DJ9" s="862"/>
      <c r="DK9" s="863"/>
      <c r="DL9" s="861" t="s">
        <v>
580</v>
      </c>
      <c r="DM9" s="862"/>
      <c r="DN9" s="862"/>
      <c r="DO9" s="862"/>
      <c r="DP9" s="863"/>
      <c r="DQ9" s="861" t="s">
        <v>
580</v>
      </c>
      <c r="DR9" s="862"/>
      <c r="DS9" s="862"/>
      <c r="DT9" s="862"/>
      <c r="DU9" s="863"/>
      <c r="DV9" s="864"/>
      <c r="DW9" s="865"/>
      <c r="DX9" s="865"/>
      <c r="DY9" s="865"/>
      <c r="DZ9" s="866"/>
      <c r="EA9" s="254"/>
    </row>
    <row r="10" spans="1:131" s="255" customFormat="1" ht="26.25" customHeight="1" x14ac:dyDescent="0.2">
      <c r="A10" s="261">
        <v>
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
4</v>
      </c>
      <c r="BR10" s="263"/>
      <c r="BS10" s="848" t="s">
        <v>
574</v>
      </c>
      <c r="BT10" s="849"/>
      <c r="BU10" s="849"/>
      <c r="BV10" s="849"/>
      <c r="BW10" s="849"/>
      <c r="BX10" s="849"/>
      <c r="BY10" s="849"/>
      <c r="BZ10" s="849"/>
      <c r="CA10" s="849"/>
      <c r="CB10" s="849"/>
      <c r="CC10" s="849"/>
      <c r="CD10" s="849"/>
      <c r="CE10" s="849"/>
      <c r="CF10" s="849"/>
      <c r="CG10" s="850"/>
      <c r="CH10" s="861">
        <v>
13</v>
      </c>
      <c r="CI10" s="862"/>
      <c r="CJ10" s="862"/>
      <c r="CK10" s="862"/>
      <c r="CL10" s="863"/>
      <c r="CM10" s="861">
        <v>
379</v>
      </c>
      <c r="CN10" s="862"/>
      <c r="CO10" s="862"/>
      <c r="CP10" s="862"/>
      <c r="CQ10" s="863"/>
      <c r="CR10" s="861">
        <v>
300</v>
      </c>
      <c r="CS10" s="862"/>
      <c r="CT10" s="862"/>
      <c r="CU10" s="862"/>
      <c r="CV10" s="863"/>
      <c r="CW10" s="861">
        <v>
187</v>
      </c>
      <c r="CX10" s="862"/>
      <c r="CY10" s="862"/>
      <c r="CZ10" s="862"/>
      <c r="DA10" s="863"/>
      <c r="DB10" s="861" t="s">
        <v>
580</v>
      </c>
      <c r="DC10" s="862"/>
      <c r="DD10" s="862"/>
      <c r="DE10" s="862"/>
      <c r="DF10" s="863"/>
      <c r="DG10" s="861" t="s">
        <v>
580</v>
      </c>
      <c r="DH10" s="862"/>
      <c r="DI10" s="862"/>
      <c r="DJ10" s="862"/>
      <c r="DK10" s="863"/>
      <c r="DL10" s="861" t="s">
        <v>
579</v>
      </c>
      <c r="DM10" s="862"/>
      <c r="DN10" s="862"/>
      <c r="DO10" s="862"/>
      <c r="DP10" s="863"/>
      <c r="DQ10" s="861" t="s">
        <v>
579</v>
      </c>
      <c r="DR10" s="862"/>
      <c r="DS10" s="862"/>
      <c r="DT10" s="862"/>
      <c r="DU10" s="863"/>
      <c r="DV10" s="864"/>
      <c r="DW10" s="865"/>
      <c r="DX10" s="865"/>
      <c r="DY10" s="865"/>
      <c r="DZ10" s="866"/>
      <c r="EA10" s="254"/>
    </row>
    <row r="11" spans="1:131" s="255" customFormat="1" ht="26.25" customHeight="1" x14ac:dyDescent="0.2">
      <c r="A11" s="261">
        <v>
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
5</v>
      </c>
      <c r="BR11" s="263"/>
      <c r="BS11" s="848" t="s">
        <v>
575</v>
      </c>
      <c r="BT11" s="849"/>
      <c r="BU11" s="849"/>
      <c r="BV11" s="849"/>
      <c r="BW11" s="849"/>
      <c r="BX11" s="849"/>
      <c r="BY11" s="849"/>
      <c r="BZ11" s="849"/>
      <c r="CA11" s="849"/>
      <c r="CB11" s="849"/>
      <c r="CC11" s="849"/>
      <c r="CD11" s="849"/>
      <c r="CE11" s="849"/>
      <c r="CF11" s="849"/>
      <c r="CG11" s="850"/>
      <c r="CH11" s="861">
        <v>
1</v>
      </c>
      <c r="CI11" s="862"/>
      <c r="CJ11" s="862"/>
      <c r="CK11" s="862"/>
      <c r="CL11" s="863"/>
      <c r="CM11" s="861">
        <v>
71</v>
      </c>
      <c r="CN11" s="862"/>
      <c r="CO11" s="862"/>
      <c r="CP11" s="862"/>
      <c r="CQ11" s="863"/>
      <c r="CR11" s="861">
        <v>
45</v>
      </c>
      <c r="CS11" s="862"/>
      <c r="CT11" s="862"/>
      <c r="CU11" s="862"/>
      <c r="CV11" s="863"/>
      <c r="CW11" s="861">
        <v>
102</v>
      </c>
      <c r="CX11" s="862"/>
      <c r="CY11" s="862"/>
      <c r="CZ11" s="862"/>
      <c r="DA11" s="863"/>
      <c r="DB11" s="861" t="s">
        <v>
583</v>
      </c>
      <c r="DC11" s="862"/>
      <c r="DD11" s="862"/>
      <c r="DE11" s="862"/>
      <c r="DF11" s="863"/>
      <c r="DG11" s="861" t="s">
        <v>
580</v>
      </c>
      <c r="DH11" s="862"/>
      <c r="DI11" s="862"/>
      <c r="DJ11" s="862"/>
      <c r="DK11" s="863"/>
      <c r="DL11" s="861" t="s">
        <v>
579</v>
      </c>
      <c r="DM11" s="862"/>
      <c r="DN11" s="862"/>
      <c r="DO11" s="862"/>
      <c r="DP11" s="863"/>
      <c r="DQ11" s="861" t="s">
        <v>
580</v>
      </c>
      <c r="DR11" s="862"/>
      <c r="DS11" s="862"/>
      <c r="DT11" s="862"/>
      <c r="DU11" s="863"/>
      <c r="DV11" s="864"/>
      <c r="DW11" s="865"/>
      <c r="DX11" s="865"/>
      <c r="DY11" s="865"/>
      <c r="DZ11" s="866"/>
      <c r="EA11" s="254"/>
    </row>
    <row r="12" spans="1:131" s="255" customFormat="1" ht="26.25" customHeight="1" x14ac:dyDescent="0.2">
      <c r="A12" s="261">
        <v>
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
6</v>
      </c>
      <c r="BR12" s="263"/>
      <c r="BS12" s="848" t="s">
        <v>
576</v>
      </c>
      <c r="BT12" s="849"/>
      <c r="BU12" s="849"/>
      <c r="BV12" s="849"/>
      <c r="BW12" s="849"/>
      <c r="BX12" s="849"/>
      <c r="BY12" s="849"/>
      <c r="BZ12" s="849"/>
      <c r="CA12" s="849"/>
      <c r="CB12" s="849"/>
      <c r="CC12" s="849"/>
      <c r="CD12" s="849"/>
      <c r="CE12" s="849"/>
      <c r="CF12" s="849"/>
      <c r="CG12" s="850"/>
      <c r="CH12" s="861">
        <v>
14</v>
      </c>
      <c r="CI12" s="862"/>
      <c r="CJ12" s="862"/>
      <c r="CK12" s="862"/>
      <c r="CL12" s="863"/>
      <c r="CM12" s="861">
        <v>
300</v>
      </c>
      <c r="CN12" s="862"/>
      <c r="CO12" s="862"/>
      <c r="CP12" s="862"/>
      <c r="CQ12" s="863"/>
      <c r="CR12" s="861">
        <v>
60</v>
      </c>
      <c r="CS12" s="862"/>
      <c r="CT12" s="862"/>
      <c r="CU12" s="862"/>
      <c r="CV12" s="863"/>
      <c r="CW12" s="861" t="s">
        <v>
580</v>
      </c>
      <c r="CX12" s="862"/>
      <c r="CY12" s="862"/>
      <c r="CZ12" s="862"/>
      <c r="DA12" s="863"/>
      <c r="DB12" s="861">
        <v>
154</v>
      </c>
      <c r="DC12" s="862"/>
      <c r="DD12" s="862"/>
      <c r="DE12" s="862"/>
      <c r="DF12" s="863"/>
      <c r="DG12" s="861" t="s">
        <v>
580</v>
      </c>
      <c r="DH12" s="862"/>
      <c r="DI12" s="862"/>
      <c r="DJ12" s="862"/>
      <c r="DK12" s="863"/>
      <c r="DL12" s="861" t="s">
        <v>
582</v>
      </c>
      <c r="DM12" s="862"/>
      <c r="DN12" s="862"/>
      <c r="DO12" s="862"/>
      <c r="DP12" s="863"/>
      <c r="DQ12" s="861" t="s">
        <v>
580</v>
      </c>
      <c r="DR12" s="862"/>
      <c r="DS12" s="862"/>
      <c r="DT12" s="862"/>
      <c r="DU12" s="863"/>
      <c r="DV12" s="864"/>
      <c r="DW12" s="865"/>
      <c r="DX12" s="865"/>
      <c r="DY12" s="865"/>
      <c r="DZ12" s="866"/>
      <c r="EA12" s="254"/>
    </row>
    <row r="13" spans="1:131" s="255" customFormat="1" ht="26.25" customHeight="1" x14ac:dyDescent="0.2">
      <c r="A13" s="261">
        <v>
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
7</v>
      </c>
      <c r="BR13" s="263"/>
      <c r="BS13" s="848" t="s">
        <v>
577</v>
      </c>
      <c r="BT13" s="849"/>
      <c r="BU13" s="849"/>
      <c r="BV13" s="849"/>
      <c r="BW13" s="849"/>
      <c r="BX13" s="849"/>
      <c r="BY13" s="849"/>
      <c r="BZ13" s="849"/>
      <c r="CA13" s="849"/>
      <c r="CB13" s="849"/>
      <c r="CC13" s="849"/>
      <c r="CD13" s="849"/>
      <c r="CE13" s="849"/>
      <c r="CF13" s="849"/>
      <c r="CG13" s="850"/>
      <c r="CH13" s="861">
        <v>
4</v>
      </c>
      <c r="CI13" s="862"/>
      <c r="CJ13" s="862"/>
      <c r="CK13" s="862"/>
      <c r="CL13" s="863"/>
      <c r="CM13" s="861">
        <v>
12</v>
      </c>
      <c r="CN13" s="862"/>
      <c r="CO13" s="862"/>
      <c r="CP13" s="862"/>
      <c r="CQ13" s="863"/>
      <c r="CR13" s="861">
        <v>
3</v>
      </c>
      <c r="CS13" s="862"/>
      <c r="CT13" s="862"/>
      <c r="CU13" s="862"/>
      <c r="CV13" s="863"/>
      <c r="CW13" s="861">
        <v>
86</v>
      </c>
      <c r="CX13" s="862"/>
      <c r="CY13" s="862"/>
      <c r="CZ13" s="862"/>
      <c r="DA13" s="863"/>
      <c r="DB13" s="861" t="s">
        <v>
581</v>
      </c>
      <c r="DC13" s="862"/>
      <c r="DD13" s="862"/>
      <c r="DE13" s="862"/>
      <c r="DF13" s="863"/>
      <c r="DG13" s="861" t="s">
        <v>
580</v>
      </c>
      <c r="DH13" s="862"/>
      <c r="DI13" s="862"/>
      <c r="DJ13" s="862"/>
      <c r="DK13" s="863"/>
      <c r="DL13" s="861" t="s">
        <v>
580</v>
      </c>
      <c r="DM13" s="862"/>
      <c r="DN13" s="862"/>
      <c r="DO13" s="862"/>
      <c r="DP13" s="863"/>
      <c r="DQ13" s="861" t="s">
        <v>
580</v>
      </c>
      <c r="DR13" s="862"/>
      <c r="DS13" s="862"/>
      <c r="DT13" s="862"/>
      <c r="DU13" s="863"/>
      <c r="DV13" s="864"/>
      <c r="DW13" s="865"/>
      <c r="DX13" s="865"/>
      <c r="DY13" s="865"/>
      <c r="DZ13" s="866"/>
      <c r="EA13" s="254"/>
    </row>
    <row r="14" spans="1:131" s="255" customFormat="1" ht="26.25" customHeight="1" x14ac:dyDescent="0.2">
      <c r="A14" s="261">
        <v>
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
8</v>
      </c>
      <c r="BR14" s="263"/>
      <c r="BS14" s="848" t="s">
        <v>
578</v>
      </c>
      <c r="BT14" s="849"/>
      <c r="BU14" s="849"/>
      <c r="BV14" s="849"/>
      <c r="BW14" s="849"/>
      <c r="BX14" s="849"/>
      <c r="BY14" s="849"/>
      <c r="BZ14" s="849"/>
      <c r="CA14" s="849"/>
      <c r="CB14" s="849"/>
      <c r="CC14" s="849"/>
      <c r="CD14" s="849"/>
      <c r="CE14" s="849"/>
      <c r="CF14" s="849"/>
      <c r="CG14" s="850"/>
      <c r="CH14" s="861">
        <v>
4</v>
      </c>
      <c r="CI14" s="862"/>
      <c r="CJ14" s="862"/>
      <c r="CK14" s="862"/>
      <c r="CL14" s="863"/>
      <c r="CM14" s="861">
        <v>
13</v>
      </c>
      <c r="CN14" s="862"/>
      <c r="CO14" s="862"/>
      <c r="CP14" s="862"/>
      <c r="CQ14" s="863"/>
      <c r="CR14" s="861">
        <v>
3</v>
      </c>
      <c r="CS14" s="862"/>
      <c r="CT14" s="862"/>
      <c r="CU14" s="862"/>
      <c r="CV14" s="863"/>
      <c r="CW14" s="861">
        <v>
87</v>
      </c>
      <c r="CX14" s="862"/>
      <c r="CY14" s="862"/>
      <c r="CZ14" s="862"/>
      <c r="DA14" s="863"/>
      <c r="DB14" s="861" t="s">
        <v>
580</v>
      </c>
      <c r="DC14" s="862"/>
      <c r="DD14" s="862"/>
      <c r="DE14" s="862"/>
      <c r="DF14" s="863"/>
      <c r="DG14" s="861" t="s">
        <v>
580</v>
      </c>
      <c r="DH14" s="862"/>
      <c r="DI14" s="862"/>
      <c r="DJ14" s="862"/>
      <c r="DK14" s="863"/>
      <c r="DL14" s="861" t="s">
        <v>
580</v>
      </c>
      <c r="DM14" s="862"/>
      <c r="DN14" s="862"/>
      <c r="DO14" s="862"/>
      <c r="DP14" s="863"/>
      <c r="DQ14" s="861" t="s">
        <v>
580</v>
      </c>
      <c r="DR14" s="862"/>
      <c r="DS14" s="862"/>
      <c r="DT14" s="862"/>
      <c r="DU14" s="863"/>
      <c r="DV14" s="864"/>
      <c r="DW14" s="865"/>
      <c r="DX14" s="865"/>
      <c r="DY14" s="865"/>
      <c r="DZ14" s="866"/>
      <c r="EA14" s="254"/>
    </row>
    <row r="15" spans="1:131" s="255" customFormat="1" ht="26.25" customHeight="1" x14ac:dyDescent="0.2">
      <c r="A15" s="261">
        <v>
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
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
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
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
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
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
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
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
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
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
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
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
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
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
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
388</v>
      </c>
      <c r="BA22" s="886"/>
      <c r="BB22" s="886"/>
      <c r="BC22" s="886"/>
      <c r="BD22" s="887"/>
      <c r="BE22" s="253"/>
      <c r="BF22" s="253"/>
      <c r="BG22" s="253"/>
      <c r="BH22" s="253"/>
      <c r="BI22" s="253"/>
      <c r="BJ22" s="253"/>
      <c r="BK22" s="253"/>
      <c r="BL22" s="253"/>
      <c r="BM22" s="253"/>
      <c r="BN22" s="253"/>
      <c r="BO22" s="253"/>
      <c r="BP22" s="253"/>
      <c r="BQ22" s="262">
        <v>
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
389</v>
      </c>
      <c r="B23" s="870" t="s">
        <v>
390</v>
      </c>
      <c r="C23" s="871"/>
      <c r="D23" s="871"/>
      <c r="E23" s="871"/>
      <c r="F23" s="871"/>
      <c r="G23" s="871"/>
      <c r="H23" s="871"/>
      <c r="I23" s="871"/>
      <c r="J23" s="871"/>
      <c r="K23" s="871"/>
      <c r="L23" s="871"/>
      <c r="M23" s="871"/>
      <c r="N23" s="871"/>
      <c r="O23" s="871"/>
      <c r="P23" s="872"/>
      <c r="Q23" s="873">
        <v>
95256</v>
      </c>
      <c r="R23" s="874"/>
      <c r="S23" s="874"/>
      <c r="T23" s="874"/>
      <c r="U23" s="874"/>
      <c r="V23" s="874">
        <v>
90650</v>
      </c>
      <c r="W23" s="874"/>
      <c r="X23" s="874"/>
      <c r="Y23" s="874"/>
      <c r="Z23" s="874"/>
      <c r="AA23" s="874">
        <v>
4606</v>
      </c>
      <c r="AB23" s="874"/>
      <c r="AC23" s="874"/>
      <c r="AD23" s="874"/>
      <c r="AE23" s="875"/>
      <c r="AF23" s="876">
        <v>
3484</v>
      </c>
      <c r="AG23" s="874"/>
      <c r="AH23" s="874"/>
      <c r="AI23" s="874"/>
      <c r="AJ23" s="877"/>
      <c r="AK23" s="878"/>
      <c r="AL23" s="879"/>
      <c r="AM23" s="879"/>
      <c r="AN23" s="879"/>
      <c r="AO23" s="879"/>
      <c r="AP23" s="874">
        <v>
40815</v>
      </c>
      <c r="AQ23" s="874"/>
      <c r="AR23" s="874"/>
      <c r="AS23" s="874"/>
      <c r="AT23" s="874"/>
      <c r="AU23" s="880"/>
      <c r="AV23" s="880"/>
      <c r="AW23" s="880"/>
      <c r="AX23" s="880"/>
      <c r="AY23" s="881"/>
      <c r="AZ23" s="889" t="s">
        <v>
391</v>
      </c>
      <c r="BA23" s="890"/>
      <c r="BB23" s="890"/>
      <c r="BC23" s="890"/>
      <c r="BD23" s="891"/>
      <c r="BE23" s="253"/>
      <c r="BF23" s="253"/>
      <c r="BG23" s="253"/>
      <c r="BH23" s="253"/>
      <c r="BI23" s="253"/>
      <c r="BJ23" s="253"/>
      <c r="BK23" s="253"/>
      <c r="BL23" s="253"/>
      <c r="BM23" s="253"/>
      <c r="BN23" s="253"/>
      <c r="BO23" s="253"/>
      <c r="BP23" s="253"/>
      <c r="BQ23" s="262">
        <v>
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
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
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
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
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
368</v>
      </c>
      <c r="B26" s="821"/>
      <c r="C26" s="821"/>
      <c r="D26" s="821"/>
      <c r="E26" s="821"/>
      <c r="F26" s="821"/>
      <c r="G26" s="821"/>
      <c r="H26" s="821"/>
      <c r="I26" s="821"/>
      <c r="J26" s="821"/>
      <c r="K26" s="821"/>
      <c r="L26" s="821"/>
      <c r="M26" s="821"/>
      <c r="N26" s="821"/>
      <c r="O26" s="821"/>
      <c r="P26" s="822"/>
      <c r="Q26" s="797" t="s">
        <v>
394</v>
      </c>
      <c r="R26" s="798"/>
      <c r="S26" s="798"/>
      <c r="T26" s="798"/>
      <c r="U26" s="799"/>
      <c r="V26" s="797" t="s">
        <v>
395</v>
      </c>
      <c r="W26" s="798"/>
      <c r="X26" s="798"/>
      <c r="Y26" s="798"/>
      <c r="Z26" s="799"/>
      <c r="AA26" s="797" t="s">
        <v>
396</v>
      </c>
      <c r="AB26" s="798"/>
      <c r="AC26" s="798"/>
      <c r="AD26" s="798"/>
      <c r="AE26" s="798"/>
      <c r="AF26" s="892" t="s">
        <v>
397</v>
      </c>
      <c r="AG26" s="893"/>
      <c r="AH26" s="893"/>
      <c r="AI26" s="893"/>
      <c r="AJ26" s="894"/>
      <c r="AK26" s="798" t="s">
        <v>
398</v>
      </c>
      <c r="AL26" s="798"/>
      <c r="AM26" s="798"/>
      <c r="AN26" s="798"/>
      <c r="AO26" s="799"/>
      <c r="AP26" s="797" t="s">
        <v>
399</v>
      </c>
      <c r="AQ26" s="798"/>
      <c r="AR26" s="798"/>
      <c r="AS26" s="798"/>
      <c r="AT26" s="799"/>
      <c r="AU26" s="797" t="s">
        <v>
400</v>
      </c>
      <c r="AV26" s="798"/>
      <c r="AW26" s="798"/>
      <c r="AX26" s="798"/>
      <c r="AY26" s="799"/>
      <c r="AZ26" s="797" t="s">
        <v>
401</v>
      </c>
      <c r="BA26" s="798"/>
      <c r="BB26" s="798"/>
      <c r="BC26" s="798"/>
      <c r="BD26" s="799"/>
      <c r="BE26" s="797" t="s">
        <v>
375</v>
      </c>
      <c r="BF26" s="798"/>
      <c r="BG26" s="798"/>
      <c r="BH26" s="798"/>
      <c r="BI26" s="809"/>
      <c r="BJ26" s="252"/>
      <c r="BK26" s="252"/>
      <c r="BL26" s="252"/>
      <c r="BM26" s="252"/>
      <c r="BN26" s="252"/>
      <c r="BO26" s="265"/>
      <c r="BP26" s="265"/>
      <c r="BQ26" s="262">
        <v>
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
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
1</v>
      </c>
      <c r="B28" s="811" t="s">
        <v>
402</v>
      </c>
      <c r="C28" s="812"/>
      <c r="D28" s="812"/>
      <c r="E28" s="812"/>
      <c r="F28" s="812"/>
      <c r="G28" s="812"/>
      <c r="H28" s="812"/>
      <c r="I28" s="812"/>
      <c r="J28" s="812"/>
      <c r="K28" s="812"/>
      <c r="L28" s="812"/>
      <c r="M28" s="812"/>
      <c r="N28" s="812"/>
      <c r="O28" s="812"/>
      <c r="P28" s="813"/>
      <c r="Q28" s="902">
        <v>
20745</v>
      </c>
      <c r="R28" s="903"/>
      <c r="S28" s="903"/>
      <c r="T28" s="903"/>
      <c r="U28" s="903"/>
      <c r="V28" s="903">
        <v>
20678</v>
      </c>
      <c r="W28" s="903"/>
      <c r="X28" s="903"/>
      <c r="Y28" s="903"/>
      <c r="Z28" s="903"/>
      <c r="AA28" s="903">
        <v>
67</v>
      </c>
      <c r="AB28" s="903"/>
      <c r="AC28" s="903"/>
      <c r="AD28" s="903"/>
      <c r="AE28" s="904"/>
      <c r="AF28" s="905">
        <v>
67</v>
      </c>
      <c r="AG28" s="903"/>
      <c r="AH28" s="903"/>
      <c r="AI28" s="903"/>
      <c r="AJ28" s="906"/>
      <c r="AK28" s="907">
        <v>
3150</v>
      </c>
      <c r="AL28" s="898"/>
      <c r="AM28" s="898"/>
      <c r="AN28" s="898"/>
      <c r="AO28" s="898"/>
      <c r="AP28" s="898" t="s">
        <v>
599</v>
      </c>
      <c r="AQ28" s="898"/>
      <c r="AR28" s="898"/>
      <c r="AS28" s="898"/>
      <c r="AT28" s="898"/>
      <c r="AU28" s="898" t="s">
        <v>
599</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
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
2</v>
      </c>
      <c r="B29" s="835" t="s">
        <v>
403</v>
      </c>
      <c r="C29" s="836"/>
      <c r="D29" s="836"/>
      <c r="E29" s="836"/>
      <c r="F29" s="836"/>
      <c r="G29" s="836"/>
      <c r="H29" s="836"/>
      <c r="I29" s="836"/>
      <c r="J29" s="836"/>
      <c r="K29" s="836"/>
      <c r="L29" s="836"/>
      <c r="M29" s="836"/>
      <c r="N29" s="836"/>
      <c r="O29" s="836"/>
      <c r="P29" s="837"/>
      <c r="Q29" s="838">
        <v>
15705</v>
      </c>
      <c r="R29" s="839"/>
      <c r="S29" s="839"/>
      <c r="T29" s="839"/>
      <c r="U29" s="839"/>
      <c r="V29" s="839">
        <v>
15169</v>
      </c>
      <c r="W29" s="839"/>
      <c r="X29" s="839"/>
      <c r="Y29" s="839"/>
      <c r="Z29" s="839"/>
      <c r="AA29" s="839">
        <v>
535</v>
      </c>
      <c r="AB29" s="839"/>
      <c r="AC29" s="839"/>
      <c r="AD29" s="839"/>
      <c r="AE29" s="840"/>
      <c r="AF29" s="841">
        <v>
535</v>
      </c>
      <c r="AG29" s="842"/>
      <c r="AH29" s="842"/>
      <c r="AI29" s="842"/>
      <c r="AJ29" s="843"/>
      <c r="AK29" s="910">
        <v>
2522</v>
      </c>
      <c r="AL29" s="911"/>
      <c r="AM29" s="911"/>
      <c r="AN29" s="911"/>
      <c r="AO29" s="911"/>
      <c r="AP29" s="911" t="s">
        <v>
599</v>
      </c>
      <c r="AQ29" s="911"/>
      <c r="AR29" s="911"/>
      <c r="AS29" s="911"/>
      <c r="AT29" s="911"/>
      <c r="AU29" s="911" t="s">
        <v>
599</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
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
3</v>
      </c>
      <c r="B30" s="835" t="s">
        <v>
404</v>
      </c>
      <c r="C30" s="836"/>
      <c r="D30" s="836"/>
      <c r="E30" s="836"/>
      <c r="F30" s="836"/>
      <c r="G30" s="836"/>
      <c r="H30" s="836"/>
      <c r="I30" s="836"/>
      <c r="J30" s="836"/>
      <c r="K30" s="836"/>
      <c r="L30" s="836"/>
      <c r="M30" s="836"/>
      <c r="N30" s="836"/>
      <c r="O30" s="836"/>
      <c r="P30" s="837"/>
      <c r="Q30" s="838">
        <v>
5073</v>
      </c>
      <c r="R30" s="839"/>
      <c r="S30" s="839"/>
      <c r="T30" s="839"/>
      <c r="U30" s="839"/>
      <c r="V30" s="839">
        <v>
5058</v>
      </c>
      <c r="W30" s="839"/>
      <c r="X30" s="839"/>
      <c r="Y30" s="839"/>
      <c r="Z30" s="839"/>
      <c r="AA30" s="839">
        <v>
15</v>
      </c>
      <c r="AB30" s="839"/>
      <c r="AC30" s="839"/>
      <c r="AD30" s="839"/>
      <c r="AE30" s="840"/>
      <c r="AF30" s="841">
        <v>
15</v>
      </c>
      <c r="AG30" s="842"/>
      <c r="AH30" s="842"/>
      <c r="AI30" s="842"/>
      <c r="AJ30" s="843"/>
      <c r="AK30" s="910">
        <v>
2287</v>
      </c>
      <c r="AL30" s="911"/>
      <c r="AM30" s="911"/>
      <c r="AN30" s="911"/>
      <c r="AO30" s="911"/>
      <c r="AP30" s="911" t="s">
        <v>
600</v>
      </c>
      <c r="AQ30" s="911"/>
      <c r="AR30" s="911"/>
      <c r="AS30" s="911"/>
      <c r="AT30" s="911"/>
      <c r="AU30" s="911" t="s">
        <v>
599</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
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
4</v>
      </c>
      <c r="B31" s="835" t="s">
        <v>
405</v>
      </c>
      <c r="C31" s="836"/>
      <c r="D31" s="836"/>
      <c r="E31" s="836"/>
      <c r="F31" s="836"/>
      <c r="G31" s="836"/>
      <c r="H31" s="836"/>
      <c r="I31" s="836"/>
      <c r="J31" s="836"/>
      <c r="K31" s="836"/>
      <c r="L31" s="836"/>
      <c r="M31" s="836"/>
      <c r="N31" s="836"/>
      <c r="O31" s="836"/>
      <c r="P31" s="837"/>
      <c r="Q31" s="838">
        <v>
3164</v>
      </c>
      <c r="R31" s="839"/>
      <c r="S31" s="839"/>
      <c r="T31" s="839"/>
      <c r="U31" s="839"/>
      <c r="V31" s="839">
        <v>
3084</v>
      </c>
      <c r="W31" s="839"/>
      <c r="X31" s="839"/>
      <c r="Y31" s="839"/>
      <c r="Z31" s="839"/>
      <c r="AA31" s="839">
        <v>
79</v>
      </c>
      <c r="AB31" s="839"/>
      <c r="AC31" s="839"/>
      <c r="AD31" s="839"/>
      <c r="AE31" s="840"/>
      <c r="AF31" s="841">
        <v>
48</v>
      </c>
      <c r="AG31" s="842"/>
      <c r="AH31" s="842"/>
      <c r="AI31" s="842"/>
      <c r="AJ31" s="843"/>
      <c r="AK31" s="910">
        <v>
800</v>
      </c>
      <c r="AL31" s="911"/>
      <c r="AM31" s="911"/>
      <c r="AN31" s="911"/>
      <c r="AO31" s="911"/>
      <c r="AP31" s="911">
        <v>
7049</v>
      </c>
      <c r="AQ31" s="911"/>
      <c r="AR31" s="911"/>
      <c r="AS31" s="911"/>
      <c r="AT31" s="911"/>
      <c r="AU31" s="911">
        <v>
6521</v>
      </c>
      <c r="AV31" s="911"/>
      <c r="AW31" s="911"/>
      <c r="AX31" s="911"/>
      <c r="AY31" s="911"/>
      <c r="AZ31" s="912"/>
      <c r="BA31" s="912"/>
      <c r="BB31" s="912"/>
      <c r="BC31" s="912"/>
      <c r="BD31" s="912"/>
      <c r="BE31" s="908" t="s">
        <v>
406</v>
      </c>
      <c r="BF31" s="908"/>
      <c r="BG31" s="908"/>
      <c r="BH31" s="908"/>
      <c r="BI31" s="909"/>
      <c r="BJ31" s="252"/>
      <c r="BK31" s="252"/>
      <c r="BL31" s="252"/>
      <c r="BM31" s="252"/>
      <c r="BN31" s="252"/>
      <c r="BO31" s="265"/>
      <c r="BP31" s="265"/>
      <c r="BQ31" s="262">
        <v>
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
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
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
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
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
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
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
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
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
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
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
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
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
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
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
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
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
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
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
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
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
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
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
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
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
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
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
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
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
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
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
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
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
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
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
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
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
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
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
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
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
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
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
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
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
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
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
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
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
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
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
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
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
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
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
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
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
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
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
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
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
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
407</v>
      </c>
      <c r="BK62" s="886"/>
      <c r="BL62" s="886"/>
      <c r="BM62" s="886"/>
      <c r="BN62" s="887"/>
      <c r="BO62" s="265"/>
      <c r="BP62" s="265"/>
      <c r="BQ62" s="262">
        <v>
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
389</v>
      </c>
      <c r="B63" s="870" t="s">
        <v>
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
666</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
130</v>
      </c>
      <c r="BK63" s="930"/>
      <c r="BL63" s="930"/>
      <c r="BM63" s="930"/>
      <c r="BN63" s="931"/>
      <c r="BO63" s="265"/>
      <c r="BP63" s="265"/>
      <c r="BQ63" s="262">
        <v>
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
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
410</v>
      </c>
      <c r="B66" s="821"/>
      <c r="C66" s="821"/>
      <c r="D66" s="821"/>
      <c r="E66" s="821"/>
      <c r="F66" s="821"/>
      <c r="G66" s="821"/>
      <c r="H66" s="821"/>
      <c r="I66" s="821"/>
      <c r="J66" s="821"/>
      <c r="K66" s="821"/>
      <c r="L66" s="821"/>
      <c r="M66" s="821"/>
      <c r="N66" s="821"/>
      <c r="O66" s="821"/>
      <c r="P66" s="822"/>
      <c r="Q66" s="797" t="s">
        <v>
411</v>
      </c>
      <c r="R66" s="798"/>
      <c r="S66" s="798"/>
      <c r="T66" s="798"/>
      <c r="U66" s="799"/>
      <c r="V66" s="797" t="s">
        <v>
395</v>
      </c>
      <c r="W66" s="798"/>
      <c r="X66" s="798"/>
      <c r="Y66" s="798"/>
      <c r="Z66" s="799"/>
      <c r="AA66" s="797" t="s">
        <v>
396</v>
      </c>
      <c r="AB66" s="798"/>
      <c r="AC66" s="798"/>
      <c r="AD66" s="798"/>
      <c r="AE66" s="799"/>
      <c r="AF66" s="932" t="s">
        <v>
412</v>
      </c>
      <c r="AG66" s="893"/>
      <c r="AH66" s="893"/>
      <c r="AI66" s="893"/>
      <c r="AJ66" s="933"/>
      <c r="AK66" s="797" t="s">
        <v>
413</v>
      </c>
      <c r="AL66" s="821"/>
      <c r="AM66" s="821"/>
      <c r="AN66" s="821"/>
      <c r="AO66" s="822"/>
      <c r="AP66" s="797" t="s">
        <v>
414</v>
      </c>
      <c r="AQ66" s="798"/>
      <c r="AR66" s="798"/>
      <c r="AS66" s="798"/>
      <c r="AT66" s="799"/>
      <c r="AU66" s="797" t="s">
        <v>
415</v>
      </c>
      <c r="AV66" s="798"/>
      <c r="AW66" s="798"/>
      <c r="AX66" s="798"/>
      <c r="AY66" s="799"/>
      <c r="AZ66" s="797" t="s">
        <v>
375</v>
      </c>
      <c r="BA66" s="798"/>
      <c r="BB66" s="798"/>
      <c r="BC66" s="798"/>
      <c r="BD66" s="809"/>
      <c r="BE66" s="265"/>
      <c r="BF66" s="265"/>
      <c r="BG66" s="265"/>
      <c r="BH66" s="265"/>
      <c r="BI66" s="265"/>
      <c r="BJ66" s="265"/>
      <c r="BK66" s="265"/>
      <c r="BL66" s="265"/>
      <c r="BM66" s="265"/>
      <c r="BN66" s="265"/>
      <c r="BO66" s="265"/>
      <c r="BP66" s="265"/>
      <c r="BQ66" s="262">
        <v>
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
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
1</v>
      </c>
      <c r="B68" s="949" t="s">
        <v>
588</v>
      </c>
      <c r="C68" s="950"/>
      <c r="D68" s="950"/>
      <c r="E68" s="950"/>
      <c r="F68" s="950"/>
      <c r="G68" s="950"/>
      <c r="H68" s="950"/>
      <c r="I68" s="950"/>
      <c r="J68" s="950"/>
      <c r="K68" s="950"/>
      <c r="L68" s="950"/>
      <c r="M68" s="950"/>
      <c r="N68" s="950"/>
      <c r="O68" s="950"/>
      <c r="P68" s="951"/>
      <c r="Q68" s="952">
        <v>
2073</v>
      </c>
      <c r="R68" s="946"/>
      <c r="S68" s="946"/>
      <c r="T68" s="946"/>
      <c r="U68" s="946"/>
      <c r="V68" s="946">
        <v>
1879</v>
      </c>
      <c r="W68" s="946"/>
      <c r="X68" s="946"/>
      <c r="Y68" s="946"/>
      <c r="Z68" s="946"/>
      <c r="AA68" s="946">
        <v>
194</v>
      </c>
      <c r="AB68" s="946"/>
      <c r="AC68" s="946"/>
      <c r="AD68" s="946"/>
      <c r="AE68" s="946"/>
      <c r="AF68" s="946">
        <v>
194</v>
      </c>
      <c r="AG68" s="946"/>
      <c r="AH68" s="946"/>
      <c r="AI68" s="946"/>
      <c r="AJ68" s="946"/>
      <c r="AK68" s="946" t="s">
        <v>
585</v>
      </c>
      <c r="AL68" s="946"/>
      <c r="AM68" s="946"/>
      <c r="AN68" s="946"/>
      <c r="AO68" s="946"/>
      <c r="AP68" s="946">
        <v>
2229</v>
      </c>
      <c r="AQ68" s="946"/>
      <c r="AR68" s="946"/>
      <c r="AS68" s="946"/>
      <c r="AT68" s="946"/>
      <c r="AU68" s="946">
        <v>
1195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
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
2</v>
      </c>
      <c r="B69" s="953" t="s">
        <v>
589</v>
      </c>
      <c r="C69" s="954"/>
      <c r="D69" s="954"/>
      <c r="E69" s="954"/>
      <c r="F69" s="954"/>
      <c r="G69" s="954"/>
      <c r="H69" s="954"/>
      <c r="I69" s="954"/>
      <c r="J69" s="954"/>
      <c r="K69" s="954"/>
      <c r="L69" s="954"/>
      <c r="M69" s="954"/>
      <c r="N69" s="954"/>
      <c r="O69" s="954"/>
      <c r="P69" s="955"/>
      <c r="Q69" s="956">
        <v>
10980</v>
      </c>
      <c r="R69" s="911"/>
      <c r="S69" s="911"/>
      <c r="T69" s="911"/>
      <c r="U69" s="911"/>
      <c r="V69" s="911">
        <v>
10267</v>
      </c>
      <c r="W69" s="911"/>
      <c r="X69" s="911"/>
      <c r="Y69" s="911"/>
      <c r="Z69" s="911"/>
      <c r="AA69" s="911">
        <v>
713</v>
      </c>
      <c r="AB69" s="911"/>
      <c r="AC69" s="911"/>
      <c r="AD69" s="911"/>
      <c r="AE69" s="911"/>
      <c r="AF69" s="911">
        <v>
713</v>
      </c>
      <c r="AG69" s="911"/>
      <c r="AH69" s="911"/>
      <c r="AI69" s="911"/>
      <c r="AJ69" s="911"/>
      <c r="AK69" s="911" t="s">
        <v>
592</v>
      </c>
      <c r="AL69" s="911"/>
      <c r="AM69" s="911"/>
      <c r="AN69" s="911"/>
      <c r="AO69" s="911"/>
      <c r="AP69" s="911">
        <v>
2124</v>
      </c>
      <c r="AQ69" s="911"/>
      <c r="AR69" s="911"/>
      <c r="AS69" s="911"/>
      <c r="AT69" s="911"/>
      <c r="AU69" s="911">
        <v>
106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
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
3</v>
      </c>
      <c r="B70" s="953" t="s">
        <v>
590</v>
      </c>
      <c r="C70" s="954"/>
      <c r="D70" s="954"/>
      <c r="E70" s="954"/>
      <c r="F70" s="954"/>
      <c r="G70" s="954"/>
      <c r="H70" s="954"/>
      <c r="I70" s="954"/>
      <c r="J70" s="954"/>
      <c r="K70" s="954"/>
      <c r="L70" s="954"/>
      <c r="M70" s="954"/>
      <c r="N70" s="954"/>
      <c r="O70" s="954"/>
      <c r="P70" s="955"/>
      <c r="Q70" s="956">
        <v>
17018</v>
      </c>
      <c r="R70" s="911"/>
      <c r="S70" s="911"/>
      <c r="T70" s="911"/>
      <c r="U70" s="911"/>
      <c r="V70" s="911">
        <v>
16805</v>
      </c>
      <c r="W70" s="911"/>
      <c r="X70" s="911"/>
      <c r="Y70" s="911"/>
      <c r="Z70" s="911"/>
      <c r="AA70" s="911">
        <v>
212</v>
      </c>
      <c r="AB70" s="911"/>
      <c r="AC70" s="911"/>
      <c r="AD70" s="911"/>
      <c r="AE70" s="911"/>
      <c r="AF70" s="911">
        <v>
212</v>
      </c>
      <c r="AG70" s="911"/>
      <c r="AH70" s="911"/>
      <c r="AI70" s="911"/>
      <c r="AJ70" s="911"/>
      <c r="AK70" s="911">
        <v>
197</v>
      </c>
      <c r="AL70" s="911"/>
      <c r="AM70" s="911"/>
      <c r="AN70" s="911"/>
      <c r="AO70" s="911"/>
      <c r="AP70" s="911" t="s">
        <v>
585</v>
      </c>
      <c r="AQ70" s="911"/>
      <c r="AR70" s="911"/>
      <c r="AS70" s="911"/>
      <c r="AT70" s="911"/>
      <c r="AU70" s="911" t="s">
        <v>
585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
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
4</v>
      </c>
      <c r="B71" s="953" t="s">
        <v>
591</v>
      </c>
      <c r="C71" s="954"/>
      <c r="D71" s="954"/>
      <c r="E71" s="954"/>
      <c r="F71" s="954"/>
      <c r="G71" s="954"/>
      <c r="H71" s="954"/>
      <c r="I71" s="954"/>
      <c r="J71" s="954"/>
      <c r="K71" s="954"/>
      <c r="L71" s="954"/>
      <c r="M71" s="954"/>
      <c r="N71" s="954"/>
      <c r="O71" s="954"/>
      <c r="P71" s="955"/>
      <c r="Q71" s="956">
        <v>
35428</v>
      </c>
      <c r="R71" s="911"/>
      <c r="S71" s="911"/>
      <c r="T71" s="911"/>
      <c r="U71" s="911"/>
      <c r="V71" s="911">
        <v>
34530</v>
      </c>
      <c r="W71" s="911"/>
      <c r="X71" s="911"/>
      <c r="Y71" s="911"/>
      <c r="Z71" s="911"/>
      <c r="AA71" s="911">
        <v>
897</v>
      </c>
      <c r="AB71" s="911"/>
      <c r="AC71" s="911"/>
      <c r="AD71" s="911"/>
      <c r="AE71" s="911"/>
      <c r="AF71" s="911">
        <v>
897</v>
      </c>
      <c r="AG71" s="911"/>
      <c r="AH71" s="911"/>
      <c r="AI71" s="911"/>
      <c r="AJ71" s="911"/>
      <c r="AK71" s="911" t="s">
        <v>
585</v>
      </c>
      <c r="AL71" s="911"/>
      <c r="AM71" s="911"/>
      <c r="AN71" s="911"/>
      <c r="AO71" s="911"/>
      <c r="AP71" s="911" t="s">
        <v>
585</v>
      </c>
      <c r="AQ71" s="911"/>
      <c r="AR71" s="911"/>
      <c r="AS71" s="911"/>
      <c r="AT71" s="911"/>
      <c r="AU71" s="911" t="s">
        <v>
585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
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
5</v>
      </c>
      <c r="B72" s="953" t="s">
        <v>
593</v>
      </c>
      <c r="C72" s="954"/>
      <c r="D72" s="954"/>
      <c r="E72" s="954"/>
      <c r="F72" s="954"/>
      <c r="G72" s="954"/>
      <c r="H72" s="954"/>
      <c r="I72" s="954"/>
      <c r="J72" s="954"/>
      <c r="K72" s="954"/>
      <c r="L72" s="954"/>
      <c r="M72" s="954"/>
      <c r="N72" s="954"/>
      <c r="O72" s="954"/>
      <c r="P72" s="955"/>
      <c r="Q72" s="956">
        <v>
859</v>
      </c>
      <c r="R72" s="911"/>
      <c r="S72" s="911"/>
      <c r="T72" s="911"/>
      <c r="U72" s="911"/>
      <c r="V72" s="911">
        <v>
837</v>
      </c>
      <c r="W72" s="911"/>
      <c r="X72" s="911"/>
      <c r="Y72" s="911"/>
      <c r="Z72" s="911"/>
      <c r="AA72" s="911">
        <v>
22</v>
      </c>
      <c r="AB72" s="911"/>
      <c r="AC72" s="911"/>
      <c r="AD72" s="911"/>
      <c r="AE72" s="911"/>
      <c r="AF72" s="911">
        <v>
22</v>
      </c>
      <c r="AG72" s="911"/>
      <c r="AH72" s="911"/>
      <c r="AI72" s="911"/>
      <c r="AJ72" s="911"/>
      <c r="AK72" s="911">
        <v>
23</v>
      </c>
      <c r="AL72" s="911"/>
      <c r="AM72" s="911"/>
      <c r="AN72" s="911"/>
      <c r="AO72" s="911"/>
      <c r="AP72" s="911" t="s">
        <v>
597</v>
      </c>
      <c r="AQ72" s="911"/>
      <c r="AR72" s="911"/>
      <c r="AS72" s="911"/>
      <c r="AT72" s="911"/>
      <c r="AU72" s="911" t="s">
        <v>
585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
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
6</v>
      </c>
      <c r="B73" s="953" t="s">
        <v>
594</v>
      </c>
      <c r="C73" s="954"/>
      <c r="D73" s="954"/>
      <c r="E73" s="954"/>
      <c r="F73" s="954"/>
      <c r="G73" s="954"/>
      <c r="H73" s="954"/>
      <c r="I73" s="954"/>
      <c r="J73" s="954"/>
      <c r="K73" s="954"/>
      <c r="L73" s="954"/>
      <c r="M73" s="954"/>
      <c r="N73" s="954"/>
      <c r="O73" s="954"/>
      <c r="P73" s="955"/>
      <c r="Q73" s="956">
        <v>
299</v>
      </c>
      <c r="R73" s="911"/>
      <c r="S73" s="911"/>
      <c r="T73" s="911"/>
      <c r="U73" s="911"/>
      <c r="V73" s="911">
        <v>
244</v>
      </c>
      <c r="W73" s="911"/>
      <c r="X73" s="911"/>
      <c r="Y73" s="911"/>
      <c r="Z73" s="911"/>
      <c r="AA73" s="911">
        <v>
55</v>
      </c>
      <c r="AB73" s="911"/>
      <c r="AC73" s="911"/>
      <c r="AD73" s="911"/>
      <c r="AE73" s="911"/>
      <c r="AF73" s="911">
        <v>
55</v>
      </c>
      <c r="AG73" s="911"/>
      <c r="AH73" s="911"/>
      <c r="AI73" s="911"/>
      <c r="AJ73" s="911"/>
      <c r="AK73" s="911" t="s">
        <v>
585</v>
      </c>
      <c r="AL73" s="911"/>
      <c r="AM73" s="911"/>
      <c r="AN73" s="911"/>
      <c r="AO73" s="911"/>
      <c r="AP73" s="911" t="s">
        <v>
598</v>
      </c>
      <c r="AQ73" s="911"/>
      <c r="AR73" s="911"/>
      <c r="AS73" s="911"/>
      <c r="AT73" s="911"/>
      <c r="AU73" s="911" t="s">
        <v>
592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
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
7</v>
      </c>
      <c r="B74" s="953" t="s">
        <v>
595</v>
      </c>
      <c r="C74" s="954"/>
      <c r="D74" s="954"/>
      <c r="E74" s="954"/>
      <c r="F74" s="954"/>
      <c r="G74" s="954"/>
      <c r="H74" s="954"/>
      <c r="I74" s="954"/>
      <c r="J74" s="954"/>
      <c r="K74" s="954"/>
      <c r="L74" s="954"/>
      <c r="M74" s="954"/>
      <c r="N74" s="954"/>
      <c r="O74" s="954"/>
      <c r="P74" s="955"/>
      <c r="Q74" s="956">
        <v>
6933</v>
      </c>
      <c r="R74" s="911"/>
      <c r="S74" s="911"/>
      <c r="T74" s="911"/>
      <c r="U74" s="911"/>
      <c r="V74" s="911">
        <v>
6850</v>
      </c>
      <c r="W74" s="911"/>
      <c r="X74" s="911"/>
      <c r="Y74" s="911"/>
      <c r="Z74" s="911"/>
      <c r="AA74" s="911">
        <v>
82</v>
      </c>
      <c r="AB74" s="911"/>
      <c r="AC74" s="911"/>
      <c r="AD74" s="911"/>
      <c r="AE74" s="911"/>
      <c r="AF74" s="911">
        <v>
82</v>
      </c>
      <c r="AG74" s="911"/>
      <c r="AH74" s="911"/>
      <c r="AI74" s="911"/>
      <c r="AJ74" s="911"/>
      <c r="AK74" s="911">
        <v>
2485</v>
      </c>
      <c r="AL74" s="911"/>
      <c r="AM74" s="911"/>
      <c r="AN74" s="911"/>
      <c r="AO74" s="911"/>
      <c r="AP74" s="911" t="s">
        <v>
599</v>
      </c>
      <c r="AQ74" s="911"/>
      <c r="AR74" s="911"/>
      <c r="AS74" s="911"/>
      <c r="AT74" s="911"/>
      <c r="AU74" s="911" t="s">
        <v>
599</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
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
8</v>
      </c>
      <c r="B75" s="953" t="s">
        <v>
596</v>
      </c>
      <c r="C75" s="954"/>
      <c r="D75" s="954"/>
      <c r="E75" s="954"/>
      <c r="F75" s="954"/>
      <c r="G75" s="954"/>
      <c r="H75" s="954"/>
      <c r="I75" s="954"/>
      <c r="J75" s="954"/>
      <c r="K75" s="954"/>
      <c r="L75" s="954"/>
      <c r="M75" s="954"/>
      <c r="N75" s="954"/>
      <c r="O75" s="954"/>
      <c r="P75" s="955"/>
      <c r="Q75" s="959">
        <v>
1385861</v>
      </c>
      <c r="R75" s="960"/>
      <c r="S75" s="960"/>
      <c r="T75" s="960"/>
      <c r="U75" s="910"/>
      <c r="V75" s="961">
        <v>
1346246</v>
      </c>
      <c r="W75" s="960"/>
      <c r="X75" s="960"/>
      <c r="Y75" s="960"/>
      <c r="Z75" s="910"/>
      <c r="AA75" s="961">
        <v>
39615</v>
      </c>
      <c r="AB75" s="960"/>
      <c r="AC75" s="960"/>
      <c r="AD75" s="960"/>
      <c r="AE75" s="910"/>
      <c r="AF75" s="961">
        <v>
39615</v>
      </c>
      <c r="AG75" s="960"/>
      <c r="AH75" s="960"/>
      <c r="AI75" s="960"/>
      <c r="AJ75" s="910"/>
      <c r="AK75" s="961">
        <v>
13582</v>
      </c>
      <c r="AL75" s="960"/>
      <c r="AM75" s="960"/>
      <c r="AN75" s="960"/>
      <c r="AO75" s="910"/>
      <c r="AP75" s="961" t="s">
        <v>
599</v>
      </c>
      <c r="AQ75" s="960"/>
      <c r="AR75" s="960"/>
      <c r="AS75" s="960"/>
      <c r="AT75" s="910"/>
      <c r="AU75" s="961" t="s">
        <v>
599</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
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
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
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
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
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
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
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
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
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
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
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
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
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
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
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
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
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
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
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
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
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
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
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
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
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
389</v>
      </c>
      <c r="B88" s="870" t="s">
        <v>
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
41790</v>
      </c>
      <c r="AG88" s="922"/>
      <c r="AH88" s="922"/>
      <c r="AI88" s="922"/>
      <c r="AJ88" s="922"/>
      <c r="AK88" s="919"/>
      <c r="AL88" s="919"/>
      <c r="AM88" s="919"/>
      <c r="AN88" s="919"/>
      <c r="AO88" s="919"/>
      <c r="AP88" s="922">
        <v>
4353</v>
      </c>
      <c r="AQ88" s="922"/>
      <c r="AR88" s="922"/>
      <c r="AS88" s="922"/>
      <c r="AT88" s="922"/>
      <c r="AU88" s="922">
        <v>
1301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
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389</v>
      </c>
      <c r="BR102" s="870" t="s">
        <v>
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
953</v>
      </c>
      <c r="CS102" s="930"/>
      <c r="CT102" s="930"/>
      <c r="CU102" s="930"/>
      <c r="CV102" s="973"/>
      <c r="CW102" s="972">
        <v>
854</v>
      </c>
      <c r="CX102" s="930"/>
      <c r="CY102" s="930"/>
      <c r="CZ102" s="930"/>
      <c r="DA102" s="973"/>
      <c r="DB102" s="972">
        <v>
154</v>
      </c>
      <c r="DC102" s="930"/>
      <c r="DD102" s="930"/>
      <c r="DE102" s="930"/>
      <c r="DF102" s="973"/>
      <c r="DG102" s="972">
        <v>
3509</v>
      </c>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
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
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
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
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
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
425</v>
      </c>
      <c r="AB109" s="975"/>
      <c r="AC109" s="975"/>
      <c r="AD109" s="975"/>
      <c r="AE109" s="976"/>
      <c r="AF109" s="974" t="s">
        <v>
307</v>
      </c>
      <c r="AG109" s="975"/>
      <c r="AH109" s="975"/>
      <c r="AI109" s="975"/>
      <c r="AJ109" s="976"/>
      <c r="AK109" s="974" t="s">
        <v>
306</v>
      </c>
      <c r="AL109" s="975"/>
      <c r="AM109" s="975"/>
      <c r="AN109" s="975"/>
      <c r="AO109" s="976"/>
      <c r="AP109" s="974" t="s">
        <v>
426</v>
      </c>
      <c r="AQ109" s="975"/>
      <c r="AR109" s="975"/>
      <c r="AS109" s="975"/>
      <c r="AT109" s="977"/>
      <c r="AU109" s="994" t="s">
        <v>
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
425</v>
      </c>
      <c r="BR109" s="975"/>
      <c r="BS109" s="975"/>
      <c r="BT109" s="975"/>
      <c r="BU109" s="976"/>
      <c r="BV109" s="974" t="s">
        <v>
307</v>
      </c>
      <c r="BW109" s="975"/>
      <c r="BX109" s="975"/>
      <c r="BY109" s="975"/>
      <c r="BZ109" s="976"/>
      <c r="CA109" s="974" t="s">
        <v>
306</v>
      </c>
      <c r="CB109" s="975"/>
      <c r="CC109" s="975"/>
      <c r="CD109" s="975"/>
      <c r="CE109" s="976"/>
      <c r="CF109" s="995" t="s">
        <v>
426</v>
      </c>
      <c r="CG109" s="995"/>
      <c r="CH109" s="995"/>
      <c r="CI109" s="995"/>
      <c r="CJ109" s="995"/>
      <c r="CK109" s="974" t="s">
        <v>
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
425</v>
      </c>
      <c r="DH109" s="975"/>
      <c r="DI109" s="975"/>
      <c r="DJ109" s="975"/>
      <c r="DK109" s="976"/>
      <c r="DL109" s="974" t="s">
        <v>
307</v>
      </c>
      <c r="DM109" s="975"/>
      <c r="DN109" s="975"/>
      <c r="DO109" s="975"/>
      <c r="DP109" s="976"/>
      <c r="DQ109" s="974" t="s">
        <v>
306</v>
      </c>
      <c r="DR109" s="975"/>
      <c r="DS109" s="975"/>
      <c r="DT109" s="975"/>
      <c r="DU109" s="976"/>
      <c r="DV109" s="974" t="s">
        <v>
426</v>
      </c>
      <c r="DW109" s="975"/>
      <c r="DX109" s="975"/>
      <c r="DY109" s="975"/>
      <c r="DZ109" s="977"/>
    </row>
    <row r="110" spans="1:131" s="246" customFormat="1" ht="26.25" customHeight="1" x14ac:dyDescent="0.2">
      <c r="A110" s="978" t="s">
        <v>
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
3584943</v>
      </c>
      <c r="AB110" s="982"/>
      <c r="AC110" s="982"/>
      <c r="AD110" s="982"/>
      <c r="AE110" s="983"/>
      <c r="AF110" s="984">
        <v>
3650846</v>
      </c>
      <c r="AG110" s="982"/>
      <c r="AH110" s="982"/>
      <c r="AI110" s="982"/>
      <c r="AJ110" s="983"/>
      <c r="AK110" s="984">
        <v>
3580690</v>
      </c>
      <c r="AL110" s="982"/>
      <c r="AM110" s="982"/>
      <c r="AN110" s="982"/>
      <c r="AO110" s="983"/>
      <c r="AP110" s="985">
        <v>
8</v>
      </c>
      <c r="AQ110" s="986"/>
      <c r="AR110" s="986"/>
      <c r="AS110" s="986"/>
      <c r="AT110" s="987"/>
      <c r="AU110" s="988" t="s">
        <v>
73</v>
      </c>
      <c r="AV110" s="989"/>
      <c r="AW110" s="989"/>
      <c r="AX110" s="989"/>
      <c r="AY110" s="989"/>
      <c r="AZ110" s="1030" t="s">
        <v>
429</v>
      </c>
      <c r="BA110" s="979"/>
      <c r="BB110" s="979"/>
      <c r="BC110" s="979"/>
      <c r="BD110" s="979"/>
      <c r="BE110" s="979"/>
      <c r="BF110" s="979"/>
      <c r="BG110" s="979"/>
      <c r="BH110" s="979"/>
      <c r="BI110" s="979"/>
      <c r="BJ110" s="979"/>
      <c r="BK110" s="979"/>
      <c r="BL110" s="979"/>
      <c r="BM110" s="979"/>
      <c r="BN110" s="979"/>
      <c r="BO110" s="979"/>
      <c r="BP110" s="980"/>
      <c r="BQ110" s="1016">
        <v>
39575749</v>
      </c>
      <c r="BR110" s="1017"/>
      <c r="BS110" s="1017"/>
      <c r="BT110" s="1017"/>
      <c r="BU110" s="1017"/>
      <c r="BV110" s="1017">
        <v>
39484121</v>
      </c>
      <c r="BW110" s="1017"/>
      <c r="BX110" s="1017"/>
      <c r="BY110" s="1017"/>
      <c r="BZ110" s="1017"/>
      <c r="CA110" s="1017">
        <v>
40815460</v>
      </c>
      <c r="CB110" s="1017"/>
      <c r="CC110" s="1017"/>
      <c r="CD110" s="1017"/>
      <c r="CE110" s="1017"/>
      <c r="CF110" s="1031">
        <v>
91.1</v>
      </c>
      <c r="CG110" s="1032"/>
      <c r="CH110" s="1032"/>
      <c r="CI110" s="1032"/>
      <c r="CJ110" s="1032"/>
      <c r="CK110" s="1033" t="s">
        <v>
430</v>
      </c>
      <c r="CL110" s="1034"/>
      <c r="CM110" s="1013" t="s">
        <v>
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
432</v>
      </c>
      <c r="DH110" s="1017"/>
      <c r="DI110" s="1017"/>
      <c r="DJ110" s="1017"/>
      <c r="DK110" s="1017"/>
      <c r="DL110" s="1017" t="s">
        <v>
432</v>
      </c>
      <c r="DM110" s="1017"/>
      <c r="DN110" s="1017"/>
      <c r="DO110" s="1017"/>
      <c r="DP110" s="1017"/>
      <c r="DQ110" s="1017" t="s">
        <v>
130</v>
      </c>
      <c r="DR110" s="1017"/>
      <c r="DS110" s="1017"/>
      <c r="DT110" s="1017"/>
      <c r="DU110" s="1017"/>
      <c r="DV110" s="1018" t="s">
        <v>
433</v>
      </c>
      <c r="DW110" s="1018"/>
      <c r="DX110" s="1018"/>
      <c r="DY110" s="1018"/>
      <c r="DZ110" s="1019"/>
    </row>
    <row r="111" spans="1:131" s="246" customFormat="1" ht="26.25" customHeight="1" x14ac:dyDescent="0.2">
      <c r="A111" s="1020" t="s">
        <v>
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
435</v>
      </c>
      <c r="AB111" s="1024"/>
      <c r="AC111" s="1024"/>
      <c r="AD111" s="1024"/>
      <c r="AE111" s="1025"/>
      <c r="AF111" s="1026" t="s">
        <v>
433</v>
      </c>
      <c r="AG111" s="1024"/>
      <c r="AH111" s="1024"/>
      <c r="AI111" s="1024"/>
      <c r="AJ111" s="1025"/>
      <c r="AK111" s="1026" t="s">
        <v>
130</v>
      </c>
      <c r="AL111" s="1024"/>
      <c r="AM111" s="1024"/>
      <c r="AN111" s="1024"/>
      <c r="AO111" s="1025"/>
      <c r="AP111" s="1027" t="s">
        <v>
433</v>
      </c>
      <c r="AQ111" s="1028"/>
      <c r="AR111" s="1028"/>
      <c r="AS111" s="1028"/>
      <c r="AT111" s="1029"/>
      <c r="AU111" s="990"/>
      <c r="AV111" s="991"/>
      <c r="AW111" s="991"/>
      <c r="AX111" s="991"/>
      <c r="AY111" s="991"/>
      <c r="AZ111" s="1039" t="s">
        <v>
436</v>
      </c>
      <c r="BA111" s="1040"/>
      <c r="BB111" s="1040"/>
      <c r="BC111" s="1040"/>
      <c r="BD111" s="1040"/>
      <c r="BE111" s="1040"/>
      <c r="BF111" s="1040"/>
      <c r="BG111" s="1040"/>
      <c r="BH111" s="1040"/>
      <c r="BI111" s="1040"/>
      <c r="BJ111" s="1040"/>
      <c r="BK111" s="1040"/>
      <c r="BL111" s="1040"/>
      <c r="BM111" s="1040"/>
      <c r="BN111" s="1040"/>
      <c r="BO111" s="1040"/>
      <c r="BP111" s="1041"/>
      <c r="BQ111" s="1009">
        <v>
2878101</v>
      </c>
      <c r="BR111" s="1010"/>
      <c r="BS111" s="1010"/>
      <c r="BT111" s="1010"/>
      <c r="BU111" s="1010"/>
      <c r="BV111" s="1010">
        <v>
3536014</v>
      </c>
      <c r="BW111" s="1010"/>
      <c r="BX111" s="1010"/>
      <c r="BY111" s="1010"/>
      <c r="BZ111" s="1010"/>
      <c r="CA111" s="1010">
        <v>
4060536</v>
      </c>
      <c r="CB111" s="1010"/>
      <c r="CC111" s="1010"/>
      <c r="CD111" s="1010"/>
      <c r="CE111" s="1010"/>
      <c r="CF111" s="1004">
        <v>
9.1</v>
      </c>
      <c r="CG111" s="1005"/>
      <c r="CH111" s="1005"/>
      <c r="CI111" s="1005"/>
      <c r="CJ111" s="1005"/>
      <c r="CK111" s="1035"/>
      <c r="CL111" s="1036"/>
      <c r="CM111" s="1006" t="s">
        <v>
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
438</v>
      </c>
      <c r="DH111" s="1010"/>
      <c r="DI111" s="1010"/>
      <c r="DJ111" s="1010"/>
      <c r="DK111" s="1010"/>
      <c r="DL111" s="1010" t="s">
        <v>
439</v>
      </c>
      <c r="DM111" s="1010"/>
      <c r="DN111" s="1010"/>
      <c r="DO111" s="1010"/>
      <c r="DP111" s="1010"/>
      <c r="DQ111" s="1010" t="s">
        <v>
130</v>
      </c>
      <c r="DR111" s="1010"/>
      <c r="DS111" s="1010"/>
      <c r="DT111" s="1010"/>
      <c r="DU111" s="1010"/>
      <c r="DV111" s="1011" t="s">
        <v>
130</v>
      </c>
      <c r="DW111" s="1011"/>
      <c r="DX111" s="1011"/>
      <c r="DY111" s="1011"/>
      <c r="DZ111" s="1012"/>
    </row>
    <row r="112" spans="1:131" s="246" customFormat="1" ht="26.25" customHeight="1" x14ac:dyDescent="0.2">
      <c r="A112" s="1042" t="s">
        <v>
440</v>
      </c>
      <c r="B112" s="1043"/>
      <c r="C112" s="1040" t="s">
        <v>
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
435</v>
      </c>
      <c r="AB112" s="1049"/>
      <c r="AC112" s="1049"/>
      <c r="AD112" s="1049"/>
      <c r="AE112" s="1050"/>
      <c r="AF112" s="1051" t="s">
        <v>
435</v>
      </c>
      <c r="AG112" s="1049"/>
      <c r="AH112" s="1049"/>
      <c r="AI112" s="1049"/>
      <c r="AJ112" s="1050"/>
      <c r="AK112" s="1051" t="s">
        <v>
387</v>
      </c>
      <c r="AL112" s="1049"/>
      <c r="AM112" s="1049"/>
      <c r="AN112" s="1049"/>
      <c r="AO112" s="1050"/>
      <c r="AP112" s="1052" t="s">
        <v>
130</v>
      </c>
      <c r="AQ112" s="1053"/>
      <c r="AR112" s="1053"/>
      <c r="AS112" s="1053"/>
      <c r="AT112" s="1054"/>
      <c r="AU112" s="990"/>
      <c r="AV112" s="991"/>
      <c r="AW112" s="991"/>
      <c r="AX112" s="991"/>
      <c r="AY112" s="991"/>
      <c r="AZ112" s="1039" t="s">
        <v>
442</v>
      </c>
      <c r="BA112" s="1040"/>
      <c r="BB112" s="1040"/>
      <c r="BC112" s="1040"/>
      <c r="BD112" s="1040"/>
      <c r="BE112" s="1040"/>
      <c r="BF112" s="1040"/>
      <c r="BG112" s="1040"/>
      <c r="BH112" s="1040"/>
      <c r="BI112" s="1040"/>
      <c r="BJ112" s="1040"/>
      <c r="BK112" s="1040"/>
      <c r="BL112" s="1040"/>
      <c r="BM112" s="1040"/>
      <c r="BN112" s="1040"/>
      <c r="BO112" s="1040"/>
      <c r="BP112" s="1041"/>
      <c r="BQ112" s="1009">
        <v>
4985848</v>
      </c>
      <c r="BR112" s="1010"/>
      <c r="BS112" s="1010"/>
      <c r="BT112" s="1010"/>
      <c r="BU112" s="1010"/>
      <c r="BV112" s="1010">
        <v>
5885870</v>
      </c>
      <c r="BW112" s="1010"/>
      <c r="BX112" s="1010"/>
      <c r="BY112" s="1010"/>
      <c r="BZ112" s="1010"/>
      <c r="CA112" s="1010">
        <v>
6520614</v>
      </c>
      <c r="CB112" s="1010"/>
      <c r="CC112" s="1010"/>
      <c r="CD112" s="1010"/>
      <c r="CE112" s="1010"/>
      <c r="CF112" s="1004">
        <v>
14.6</v>
      </c>
      <c r="CG112" s="1005"/>
      <c r="CH112" s="1005"/>
      <c r="CI112" s="1005"/>
      <c r="CJ112" s="1005"/>
      <c r="CK112" s="1035"/>
      <c r="CL112" s="1036"/>
      <c r="CM112" s="1006" t="s">
        <v>
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
435</v>
      </c>
      <c r="DH112" s="1010"/>
      <c r="DI112" s="1010"/>
      <c r="DJ112" s="1010"/>
      <c r="DK112" s="1010"/>
      <c r="DL112" s="1010" t="s">
        <v>
438</v>
      </c>
      <c r="DM112" s="1010"/>
      <c r="DN112" s="1010"/>
      <c r="DO112" s="1010"/>
      <c r="DP112" s="1010"/>
      <c r="DQ112" s="1010" t="s">
        <v>
387</v>
      </c>
      <c r="DR112" s="1010"/>
      <c r="DS112" s="1010"/>
      <c r="DT112" s="1010"/>
      <c r="DU112" s="1010"/>
      <c r="DV112" s="1011" t="s">
        <v>
387</v>
      </c>
      <c r="DW112" s="1011"/>
      <c r="DX112" s="1011"/>
      <c r="DY112" s="1011"/>
      <c r="DZ112" s="1012"/>
    </row>
    <row r="113" spans="1:130" s="246" customFormat="1" ht="26.25" customHeight="1" x14ac:dyDescent="0.2">
      <c r="A113" s="1044"/>
      <c r="B113" s="1045"/>
      <c r="C113" s="1040" t="s">
        <v>
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
243969</v>
      </c>
      <c r="AB113" s="1024"/>
      <c r="AC113" s="1024"/>
      <c r="AD113" s="1024"/>
      <c r="AE113" s="1025"/>
      <c r="AF113" s="1026">
        <v>
294760</v>
      </c>
      <c r="AG113" s="1024"/>
      <c r="AH113" s="1024"/>
      <c r="AI113" s="1024"/>
      <c r="AJ113" s="1025"/>
      <c r="AK113" s="1026">
        <v>
324319</v>
      </c>
      <c r="AL113" s="1024"/>
      <c r="AM113" s="1024"/>
      <c r="AN113" s="1024"/>
      <c r="AO113" s="1025"/>
      <c r="AP113" s="1027">
        <v>
0.7</v>
      </c>
      <c r="AQ113" s="1028"/>
      <c r="AR113" s="1028"/>
      <c r="AS113" s="1028"/>
      <c r="AT113" s="1029"/>
      <c r="AU113" s="990"/>
      <c r="AV113" s="991"/>
      <c r="AW113" s="991"/>
      <c r="AX113" s="991"/>
      <c r="AY113" s="991"/>
      <c r="AZ113" s="1039" t="s">
        <v>
445</v>
      </c>
      <c r="BA113" s="1040"/>
      <c r="BB113" s="1040"/>
      <c r="BC113" s="1040"/>
      <c r="BD113" s="1040"/>
      <c r="BE113" s="1040"/>
      <c r="BF113" s="1040"/>
      <c r="BG113" s="1040"/>
      <c r="BH113" s="1040"/>
      <c r="BI113" s="1040"/>
      <c r="BJ113" s="1040"/>
      <c r="BK113" s="1040"/>
      <c r="BL113" s="1040"/>
      <c r="BM113" s="1040"/>
      <c r="BN113" s="1040"/>
      <c r="BO113" s="1040"/>
      <c r="BP113" s="1041"/>
      <c r="BQ113" s="1009">
        <v>
1758628</v>
      </c>
      <c r="BR113" s="1010"/>
      <c r="BS113" s="1010"/>
      <c r="BT113" s="1010"/>
      <c r="BU113" s="1010"/>
      <c r="BV113" s="1010">
        <v>
1507414</v>
      </c>
      <c r="BW113" s="1010"/>
      <c r="BX113" s="1010"/>
      <c r="BY113" s="1010"/>
      <c r="BZ113" s="1010"/>
      <c r="CA113" s="1010">
        <v>
1300767</v>
      </c>
      <c r="CB113" s="1010"/>
      <c r="CC113" s="1010"/>
      <c r="CD113" s="1010"/>
      <c r="CE113" s="1010"/>
      <c r="CF113" s="1004">
        <v>
2.9</v>
      </c>
      <c r="CG113" s="1005"/>
      <c r="CH113" s="1005"/>
      <c r="CI113" s="1005"/>
      <c r="CJ113" s="1005"/>
      <c r="CK113" s="1035"/>
      <c r="CL113" s="1036"/>
      <c r="CM113" s="1006" t="s">
        <v>
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
387</v>
      </c>
      <c r="DH113" s="1049"/>
      <c r="DI113" s="1049"/>
      <c r="DJ113" s="1049"/>
      <c r="DK113" s="1050"/>
      <c r="DL113" s="1051" t="s">
        <v>
130</v>
      </c>
      <c r="DM113" s="1049"/>
      <c r="DN113" s="1049"/>
      <c r="DO113" s="1049"/>
      <c r="DP113" s="1050"/>
      <c r="DQ113" s="1051" t="s">
        <v>
432</v>
      </c>
      <c r="DR113" s="1049"/>
      <c r="DS113" s="1049"/>
      <c r="DT113" s="1049"/>
      <c r="DU113" s="1050"/>
      <c r="DV113" s="1052" t="s">
        <v>
130</v>
      </c>
      <c r="DW113" s="1053"/>
      <c r="DX113" s="1053"/>
      <c r="DY113" s="1053"/>
      <c r="DZ113" s="1054"/>
    </row>
    <row r="114" spans="1:130" s="246" customFormat="1" ht="26.25" customHeight="1" x14ac:dyDescent="0.2">
      <c r="A114" s="1044"/>
      <c r="B114" s="1045"/>
      <c r="C114" s="1040" t="s">
        <v>
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
203871</v>
      </c>
      <c r="AB114" s="1049"/>
      <c r="AC114" s="1049"/>
      <c r="AD114" s="1049"/>
      <c r="AE114" s="1050"/>
      <c r="AF114" s="1051">
        <v>
188053</v>
      </c>
      <c r="AG114" s="1049"/>
      <c r="AH114" s="1049"/>
      <c r="AI114" s="1049"/>
      <c r="AJ114" s="1050"/>
      <c r="AK114" s="1051">
        <v>
169751</v>
      </c>
      <c r="AL114" s="1049"/>
      <c r="AM114" s="1049"/>
      <c r="AN114" s="1049"/>
      <c r="AO114" s="1050"/>
      <c r="AP114" s="1052">
        <v>
0.4</v>
      </c>
      <c r="AQ114" s="1053"/>
      <c r="AR114" s="1053"/>
      <c r="AS114" s="1053"/>
      <c r="AT114" s="1054"/>
      <c r="AU114" s="990"/>
      <c r="AV114" s="991"/>
      <c r="AW114" s="991"/>
      <c r="AX114" s="991"/>
      <c r="AY114" s="991"/>
      <c r="AZ114" s="1039" t="s">
        <v>
448</v>
      </c>
      <c r="BA114" s="1040"/>
      <c r="BB114" s="1040"/>
      <c r="BC114" s="1040"/>
      <c r="BD114" s="1040"/>
      <c r="BE114" s="1040"/>
      <c r="BF114" s="1040"/>
      <c r="BG114" s="1040"/>
      <c r="BH114" s="1040"/>
      <c r="BI114" s="1040"/>
      <c r="BJ114" s="1040"/>
      <c r="BK114" s="1040"/>
      <c r="BL114" s="1040"/>
      <c r="BM114" s="1040"/>
      <c r="BN114" s="1040"/>
      <c r="BO114" s="1040"/>
      <c r="BP114" s="1041"/>
      <c r="BQ114" s="1009">
        <v>
8350189</v>
      </c>
      <c r="BR114" s="1010"/>
      <c r="BS114" s="1010"/>
      <c r="BT114" s="1010"/>
      <c r="BU114" s="1010"/>
      <c r="BV114" s="1010">
        <v>
8046266</v>
      </c>
      <c r="BW114" s="1010"/>
      <c r="BX114" s="1010"/>
      <c r="BY114" s="1010"/>
      <c r="BZ114" s="1010"/>
      <c r="CA114" s="1010">
        <v>
7982964</v>
      </c>
      <c r="CB114" s="1010"/>
      <c r="CC114" s="1010"/>
      <c r="CD114" s="1010"/>
      <c r="CE114" s="1010"/>
      <c r="CF114" s="1004">
        <v>
17.8</v>
      </c>
      <c r="CG114" s="1005"/>
      <c r="CH114" s="1005"/>
      <c r="CI114" s="1005"/>
      <c r="CJ114" s="1005"/>
      <c r="CK114" s="1035"/>
      <c r="CL114" s="1036"/>
      <c r="CM114" s="1006" t="s">
        <v>
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
387</v>
      </c>
      <c r="DH114" s="1049"/>
      <c r="DI114" s="1049"/>
      <c r="DJ114" s="1049"/>
      <c r="DK114" s="1050"/>
      <c r="DL114" s="1051" t="s">
        <v>
439</v>
      </c>
      <c r="DM114" s="1049"/>
      <c r="DN114" s="1049"/>
      <c r="DO114" s="1049"/>
      <c r="DP114" s="1050"/>
      <c r="DQ114" s="1051" t="s">
        <v>
432</v>
      </c>
      <c r="DR114" s="1049"/>
      <c r="DS114" s="1049"/>
      <c r="DT114" s="1049"/>
      <c r="DU114" s="1050"/>
      <c r="DV114" s="1052" t="s">
        <v>
130</v>
      </c>
      <c r="DW114" s="1053"/>
      <c r="DX114" s="1053"/>
      <c r="DY114" s="1053"/>
      <c r="DZ114" s="1054"/>
    </row>
    <row r="115" spans="1:130" s="246" customFormat="1" ht="26.25" customHeight="1" x14ac:dyDescent="0.2">
      <c r="A115" s="1044"/>
      <c r="B115" s="1045"/>
      <c r="C115" s="1040" t="s">
        <v>
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
315854</v>
      </c>
      <c r="AB115" s="1024"/>
      <c r="AC115" s="1024"/>
      <c r="AD115" s="1024"/>
      <c r="AE115" s="1025"/>
      <c r="AF115" s="1026">
        <v>
54988</v>
      </c>
      <c r="AG115" s="1024"/>
      <c r="AH115" s="1024"/>
      <c r="AI115" s="1024"/>
      <c r="AJ115" s="1025"/>
      <c r="AK115" s="1026">
        <v>
58285</v>
      </c>
      <c r="AL115" s="1024"/>
      <c r="AM115" s="1024"/>
      <c r="AN115" s="1024"/>
      <c r="AO115" s="1025"/>
      <c r="AP115" s="1027">
        <v>
0.1</v>
      </c>
      <c r="AQ115" s="1028"/>
      <c r="AR115" s="1028"/>
      <c r="AS115" s="1028"/>
      <c r="AT115" s="1029"/>
      <c r="AU115" s="990"/>
      <c r="AV115" s="991"/>
      <c r="AW115" s="991"/>
      <c r="AX115" s="991"/>
      <c r="AY115" s="991"/>
      <c r="AZ115" s="1039" t="s">
        <v>
451</v>
      </c>
      <c r="BA115" s="1040"/>
      <c r="BB115" s="1040"/>
      <c r="BC115" s="1040"/>
      <c r="BD115" s="1040"/>
      <c r="BE115" s="1040"/>
      <c r="BF115" s="1040"/>
      <c r="BG115" s="1040"/>
      <c r="BH115" s="1040"/>
      <c r="BI115" s="1040"/>
      <c r="BJ115" s="1040"/>
      <c r="BK115" s="1040"/>
      <c r="BL115" s="1040"/>
      <c r="BM115" s="1040"/>
      <c r="BN115" s="1040"/>
      <c r="BO115" s="1040"/>
      <c r="BP115" s="1041"/>
      <c r="BQ115" s="1009" t="s">
        <v>
130</v>
      </c>
      <c r="BR115" s="1010"/>
      <c r="BS115" s="1010"/>
      <c r="BT115" s="1010"/>
      <c r="BU115" s="1010"/>
      <c r="BV115" s="1010" t="s">
        <v>
433</v>
      </c>
      <c r="BW115" s="1010"/>
      <c r="BX115" s="1010"/>
      <c r="BY115" s="1010"/>
      <c r="BZ115" s="1010"/>
      <c r="CA115" s="1010" t="s">
        <v>
433</v>
      </c>
      <c r="CB115" s="1010"/>
      <c r="CC115" s="1010"/>
      <c r="CD115" s="1010"/>
      <c r="CE115" s="1010"/>
      <c r="CF115" s="1004" t="s">
        <v>
130</v>
      </c>
      <c r="CG115" s="1005"/>
      <c r="CH115" s="1005"/>
      <c r="CI115" s="1005"/>
      <c r="CJ115" s="1005"/>
      <c r="CK115" s="1035"/>
      <c r="CL115" s="1036"/>
      <c r="CM115" s="1039" t="s">
        <v>
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
2277323</v>
      </c>
      <c r="DH115" s="1049"/>
      <c r="DI115" s="1049"/>
      <c r="DJ115" s="1049"/>
      <c r="DK115" s="1050"/>
      <c r="DL115" s="1051">
        <v>
2998024</v>
      </c>
      <c r="DM115" s="1049"/>
      <c r="DN115" s="1049"/>
      <c r="DO115" s="1049"/>
      <c r="DP115" s="1050"/>
      <c r="DQ115" s="1051">
        <v>
3585334</v>
      </c>
      <c r="DR115" s="1049"/>
      <c r="DS115" s="1049"/>
      <c r="DT115" s="1049"/>
      <c r="DU115" s="1050"/>
      <c r="DV115" s="1052">
        <v>
8</v>
      </c>
      <c r="DW115" s="1053"/>
      <c r="DX115" s="1053"/>
      <c r="DY115" s="1053"/>
      <c r="DZ115" s="1054"/>
    </row>
    <row r="116" spans="1:130" s="246" customFormat="1" ht="26.25" customHeight="1" x14ac:dyDescent="0.2">
      <c r="A116" s="1046"/>
      <c r="B116" s="1047"/>
      <c r="C116" s="1055" t="s">
        <v>
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
433</v>
      </c>
      <c r="AB116" s="1049"/>
      <c r="AC116" s="1049"/>
      <c r="AD116" s="1049"/>
      <c r="AE116" s="1050"/>
      <c r="AF116" s="1051" t="s">
        <v>
130</v>
      </c>
      <c r="AG116" s="1049"/>
      <c r="AH116" s="1049"/>
      <c r="AI116" s="1049"/>
      <c r="AJ116" s="1050"/>
      <c r="AK116" s="1051" t="s">
        <v>
433</v>
      </c>
      <c r="AL116" s="1049"/>
      <c r="AM116" s="1049"/>
      <c r="AN116" s="1049"/>
      <c r="AO116" s="1050"/>
      <c r="AP116" s="1052" t="s">
        <v>
432</v>
      </c>
      <c r="AQ116" s="1053"/>
      <c r="AR116" s="1053"/>
      <c r="AS116" s="1053"/>
      <c r="AT116" s="1054"/>
      <c r="AU116" s="990"/>
      <c r="AV116" s="991"/>
      <c r="AW116" s="991"/>
      <c r="AX116" s="991"/>
      <c r="AY116" s="991"/>
      <c r="AZ116" s="1057" t="s">
        <v>
454</v>
      </c>
      <c r="BA116" s="1058"/>
      <c r="BB116" s="1058"/>
      <c r="BC116" s="1058"/>
      <c r="BD116" s="1058"/>
      <c r="BE116" s="1058"/>
      <c r="BF116" s="1058"/>
      <c r="BG116" s="1058"/>
      <c r="BH116" s="1058"/>
      <c r="BI116" s="1058"/>
      <c r="BJ116" s="1058"/>
      <c r="BK116" s="1058"/>
      <c r="BL116" s="1058"/>
      <c r="BM116" s="1058"/>
      <c r="BN116" s="1058"/>
      <c r="BO116" s="1058"/>
      <c r="BP116" s="1059"/>
      <c r="BQ116" s="1009" t="s">
        <v>
433</v>
      </c>
      <c r="BR116" s="1010"/>
      <c r="BS116" s="1010"/>
      <c r="BT116" s="1010"/>
      <c r="BU116" s="1010"/>
      <c r="BV116" s="1010" t="s">
        <v>
130</v>
      </c>
      <c r="BW116" s="1010"/>
      <c r="BX116" s="1010"/>
      <c r="BY116" s="1010"/>
      <c r="BZ116" s="1010"/>
      <c r="CA116" s="1010" t="s">
        <v>
130</v>
      </c>
      <c r="CB116" s="1010"/>
      <c r="CC116" s="1010"/>
      <c r="CD116" s="1010"/>
      <c r="CE116" s="1010"/>
      <c r="CF116" s="1004" t="s">
        <v>
130</v>
      </c>
      <c r="CG116" s="1005"/>
      <c r="CH116" s="1005"/>
      <c r="CI116" s="1005"/>
      <c r="CJ116" s="1005"/>
      <c r="CK116" s="1035"/>
      <c r="CL116" s="1036"/>
      <c r="CM116" s="1006" t="s">
        <v>
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
600778</v>
      </c>
      <c r="DH116" s="1049"/>
      <c r="DI116" s="1049"/>
      <c r="DJ116" s="1049"/>
      <c r="DK116" s="1050"/>
      <c r="DL116" s="1051">
        <v>
537990</v>
      </c>
      <c r="DM116" s="1049"/>
      <c r="DN116" s="1049"/>
      <c r="DO116" s="1049"/>
      <c r="DP116" s="1050"/>
      <c r="DQ116" s="1051">
        <v>
475202</v>
      </c>
      <c r="DR116" s="1049"/>
      <c r="DS116" s="1049"/>
      <c r="DT116" s="1049"/>
      <c r="DU116" s="1050"/>
      <c r="DV116" s="1052">
        <v>
1.1000000000000001</v>
      </c>
      <c r="DW116" s="1053"/>
      <c r="DX116" s="1053"/>
      <c r="DY116" s="1053"/>
      <c r="DZ116" s="1054"/>
    </row>
    <row r="117" spans="1:130" s="246" customFormat="1" ht="26.25" customHeight="1" x14ac:dyDescent="0.2">
      <c r="A117" s="994" t="s">
        <v>
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
456</v>
      </c>
      <c r="Z117" s="976"/>
      <c r="AA117" s="1066">
        <v>
4348637</v>
      </c>
      <c r="AB117" s="1067"/>
      <c r="AC117" s="1067"/>
      <c r="AD117" s="1067"/>
      <c r="AE117" s="1068"/>
      <c r="AF117" s="1069">
        <v>
4188647</v>
      </c>
      <c r="AG117" s="1067"/>
      <c r="AH117" s="1067"/>
      <c r="AI117" s="1067"/>
      <c r="AJ117" s="1068"/>
      <c r="AK117" s="1069">
        <v>
4133045</v>
      </c>
      <c r="AL117" s="1067"/>
      <c r="AM117" s="1067"/>
      <c r="AN117" s="1067"/>
      <c r="AO117" s="1068"/>
      <c r="AP117" s="1070"/>
      <c r="AQ117" s="1071"/>
      <c r="AR117" s="1071"/>
      <c r="AS117" s="1071"/>
      <c r="AT117" s="1072"/>
      <c r="AU117" s="990"/>
      <c r="AV117" s="991"/>
      <c r="AW117" s="991"/>
      <c r="AX117" s="991"/>
      <c r="AY117" s="991"/>
      <c r="AZ117" s="1057" t="s">
        <v>
457</v>
      </c>
      <c r="BA117" s="1058"/>
      <c r="BB117" s="1058"/>
      <c r="BC117" s="1058"/>
      <c r="BD117" s="1058"/>
      <c r="BE117" s="1058"/>
      <c r="BF117" s="1058"/>
      <c r="BG117" s="1058"/>
      <c r="BH117" s="1058"/>
      <c r="BI117" s="1058"/>
      <c r="BJ117" s="1058"/>
      <c r="BK117" s="1058"/>
      <c r="BL117" s="1058"/>
      <c r="BM117" s="1058"/>
      <c r="BN117" s="1058"/>
      <c r="BO117" s="1058"/>
      <c r="BP117" s="1059"/>
      <c r="BQ117" s="1009" t="s">
        <v>
435</v>
      </c>
      <c r="BR117" s="1010"/>
      <c r="BS117" s="1010"/>
      <c r="BT117" s="1010"/>
      <c r="BU117" s="1010"/>
      <c r="BV117" s="1010" t="s">
        <v>
387</v>
      </c>
      <c r="BW117" s="1010"/>
      <c r="BX117" s="1010"/>
      <c r="BY117" s="1010"/>
      <c r="BZ117" s="1010"/>
      <c r="CA117" s="1010" t="s">
        <v>
130</v>
      </c>
      <c r="CB117" s="1010"/>
      <c r="CC117" s="1010"/>
      <c r="CD117" s="1010"/>
      <c r="CE117" s="1010"/>
      <c r="CF117" s="1004" t="s">
        <v>
432</v>
      </c>
      <c r="CG117" s="1005"/>
      <c r="CH117" s="1005"/>
      <c r="CI117" s="1005"/>
      <c r="CJ117" s="1005"/>
      <c r="CK117" s="1035"/>
      <c r="CL117" s="1036"/>
      <c r="CM117" s="1006" t="s">
        <v>
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
435</v>
      </c>
      <c r="DH117" s="1049"/>
      <c r="DI117" s="1049"/>
      <c r="DJ117" s="1049"/>
      <c r="DK117" s="1050"/>
      <c r="DL117" s="1051" t="s">
        <v>
432</v>
      </c>
      <c r="DM117" s="1049"/>
      <c r="DN117" s="1049"/>
      <c r="DO117" s="1049"/>
      <c r="DP117" s="1050"/>
      <c r="DQ117" s="1051" t="s">
        <v>
387</v>
      </c>
      <c r="DR117" s="1049"/>
      <c r="DS117" s="1049"/>
      <c r="DT117" s="1049"/>
      <c r="DU117" s="1050"/>
      <c r="DV117" s="1052" t="s">
        <v>
433</v>
      </c>
      <c r="DW117" s="1053"/>
      <c r="DX117" s="1053"/>
      <c r="DY117" s="1053"/>
      <c r="DZ117" s="1054"/>
    </row>
    <row r="118" spans="1:130" s="246" customFormat="1" ht="26.25" customHeight="1" x14ac:dyDescent="0.2">
      <c r="A118" s="994" t="s">
        <v>
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
425</v>
      </c>
      <c r="AB118" s="975"/>
      <c r="AC118" s="975"/>
      <c r="AD118" s="975"/>
      <c r="AE118" s="976"/>
      <c r="AF118" s="974" t="s">
        <v>
307</v>
      </c>
      <c r="AG118" s="975"/>
      <c r="AH118" s="975"/>
      <c r="AI118" s="975"/>
      <c r="AJ118" s="976"/>
      <c r="AK118" s="974" t="s">
        <v>
306</v>
      </c>
      <c r="AL118" s="975"/>
      <c r="AM118" s="975"/>
      <c r="AN118" s="975"/>
      <c r="AO118" s="976"/>
      <c r="AP118" s="1061" t="s">
        <v>
426</v>
      </c>
      <c r="AQ118" s="1062"/>
      <c r="AR118" s="1062"/>
      <c r="AS118" s="1062"/>
      <c r="AT118" s="1063"/>
      <c r="AU118" s="990"/>
      <c r="AV118" s="991"/>
      <c r="AW118" s="991"/>
      <c r="AX118" s="991"/>
      <c r="AY118" s="991"/>
      <c r="AZ118" s="1064" t="s">
        <v>
459</v>
      </c>
      <c r="BA118" s="1055"/>
      <c r="BB118" s="1055"/>
      <c r="BC118" s="1055"/>
      <c r="BD118" s="1055"/>
      <c r="BE118" s="1055"/>
      <c r="BF118" s="1055"/>
      <c r="BG118" s="1055"/>
      <c r="BH118" s="1055"/>
      <c r="BI118" s="1055"/>
      <c r="BJ118" s="1055"/>
      <c r="BK118" s="1055"/>
      <c r="BL118" s="1055"/>
      <c r="BM118" s="1055"/>
      <c r="BN118" s="1055"/>
      <c r="BO118" s="1055"/>
      <c r="BP118" s="1056"/>
      <c r="BQ118" s="1087" t="s">
        <v>
433</v>
      </c>
      <c r="BR118" s="1088"/>
      <c r="BS118" s="1088"/>
      <c r="BT118" s="1088"/>
      <c r="BU118" s="1088"/>
      <c r="BV118" s="1088" t="s">
        <v>
435</v>
      </c>
      <c r="BW118" s="1088"/>
      <c r="BX118" s="1088"/>
      <c r="BY118" s="1088"/>
      <c r="BZ118" s="1088"/>
      <c r="CA118" s="1088" t="s">
        <v>
387</v>
      </c>
      <c r="CB118" s="1088"/>
      <c r="CC118" s="1088"/>
      <c r="CD118" s="1088"/>
      <c r="CE118" s="1088"/>
      <c r="CF118" s="1004" t="s">
        <v>
130</v>
      </c>
      <c r="CG118" s="1005"/>
      <c r="CH118" s="1005"/>
      <c r="CI118" s="1005"/>
      <c r="CJ118" s="1005"/>
      <c r="CK118" s="1035"/>
      <c r="CL118" s="1036"/>
      <c r="CM118" s="1006" t="s">
        <v>
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
130</v>
      </c>
      <c r="DH118" s="1049"/>
      <c r="DI118" s="1049"/>
      <c r="DJ118" s="1049"/>
      <c r="DK118" s="1050"/>
      <c r="DL118" s="1051" t="s">
        <v>
433</v>
      </c>
      <c r="DM118" s="1049"/>
      <c r="DN118" s="1049"/>
      <c r="DO118" s="1049"/>
      <c r="DP118" s="1050"/>
      <c r="DQ118" s="1051" t="s">
        <v>
387</v>
      </c>
      <c r="DR118" s="1049"/>
      <c r="DS118" s="1049"/>
      <c r="DT118" s="1049"/>
      <c r="DU118" s="1050"/>
      <c r="DV118" s="1052" t="s">
        <v>
130</v>
      </c>
      <c r="DW118" s="1053"/>
      <c r="DX118" s="1053"/>
      <c r="DY118" s="1053"/>
      <c r="DZ118" s="1054"/>
    </row>
    <row r="119" spans="1:130" s="246" customFormat="1" ht="26.25" customHeight="1" x14ac:dyDescent="0.2">
      <c r="A119" s="1148" t="s">
        <v>
430</v>
      </c>
      <c r="B119" s="1034"/>
      <c r="C119" s="1013" t="s">
        <v>
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
154366</v>
      </c>
      <c r="AB119" s="982"/>
      <c r="AC119" s="982"/>
      <c r="AD119" s="982"/>
      <c r="AE119" s="983"/>
      <c r="AF119" s="984" t="s">
        <v>
439</v>
      </c>
      <c r="AG119" s="982"/>
      <c r="AH119" s="982"/>
      <c r="AI119" s="982"/>
      <c r="AJ119" s="983"/>
      <c r="AK119" s="984" t="s">
        <v>
387</v>
      </c>
      <c r="AL119" s="982"/>
      <c r="AM119" s="982"/>
      <c r="AN119" s="982"/>
      <c r="AO119" s="983"/>
      <c r="AP119" s="985" t="s">
        <v>
439</v>
      </c>
      <c r="AQ119" s="986"/>
      <c r="AR119" s="986"/>
      <c r="AS119" s="986"/>
      <c r="AT119" s="987"/>
      <c r="AU119" s="992"/>
      <c r="AV119" s="993"/>
      <c r="AW119" s="993"/>
      <c r="AX119" s="993"/>
      <c r="AY119" s="993"/>
      <c r="AZ119" s="277" t="s">
        <v>
188</v>
      </c>
      <c r="BA119" s="277"/>
      <c r="BB119" s="277"/>
      <c r="BC119" s="277"/>
      <c r="BD119" s="277"/>
      <c r="BE119" s="277"/>
      <c r="BF119" s="277"/>
      <c r="BG119" s="277"/>
      <c r="BH119" s="277"/>
      <c r="BI119" s="277"/>
      <c r="BJ119" s="277"/>
      <c r="BK119" s="277"/>
      <c r="BL119" s="277"/>
      <c r="BM119" s="277"/>
      <c r="BN119" s="277"/>
      <c r="BO119" s="1065" t="s">
        <v>
461</v>
      </c>
      <c r="BP119" s="1096"/>
      <c r="BQ119" s="1087">
        <v>
57548515</v>
      </c>
      <c r="BR119" s="1088"/>
      <c r="BS119" s="1088"/>
      <c r="BT119" s="1088"/>
      <c r="BU119" s="1088"/>
      <c r="BV119" s="1088">
        <v>
58459685</v>
      </c>
      <c r="BW119" s="1088"/>
      <c r="BX119" s="1088"/>
      <c r="BY119" s="1088"/>
      <c r="BZ119" s="1088"/>
      <c r="CA119" s="1088">
        <v>
60680341</v>
      </c>
      <c r="CB119" s="1088"/>
      <c r="CC119" s="1088"/>
      <c r="CD119" s="1088"/>
      <c r="CE119" s="1088"/>
      <c r="CF119" s="1089"/>
      <c r="CG119" s="1090"/>
      <c r="CH119" s="1090"/>
      <c r="CI119" s="1090"/>
      <c r="CJ119" s="1091"/>
      <c r="CK119" s="1037"/>
      <c r="CL119" s="1038"/>
      <c r="CM119" s="1092" t="s">
        <v>
462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
130</v>
      </c>
      <c r="DH119" s="1074"/>
      <c r="DI119" s="1074"/>
      <c r="DJ119" s="1074"/>
      <c r="DK119" s="1075"/>
      <c r="DL119" s="1073" t="s">
        <v>
439</v>
      </c>
      <c r="DM119" s="1074"/>
      <c r="DN119" s="1074"/>
      <c r="DO119" s="1074"/>
      <c r="DP119" s="1075"/>
      <c r="DQ119" s="1073" t="s">
        <v>
433</v>
      </c>
      <c r="DR119" s="1074"/>
      <c r="DS119" s="1074"/>
      <c r="DT119" s="1074"/>
      <c r="DU119" s="1075"/>
      <c r="DV119" s="1076" t="s">
        <v>
130</v>
      </c>
      <c r="DW119" s="1077"/>
      <c r="DX119" s="1077"/>
      <c r="DY119" s="1077"/>
      <c r="DZ119" s="1078"/>
    </row>
    <row r="120" spans="1:130" s="246" customFormat="1" ht="26.25" customHeight="1" x14ac:dyDescent="0.2">
      <c r="A120" s="1149"/>
      <c r="B120" s="1036"/>
      <c r="C120" s="1006" t="s">
        <v>
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
439</v>
      </c>
      <c r="AB120" s="1049"/>
      <c r="AC120" s="1049"/>
      <c r="AD120" s="1049"/>
      <c r="AE120" s="1050"/>
      <c r="AF120" s="1051" t="s">
        <v>
433</v>
      </c>
      <c r="AG120" s="1049"/>
      <c r="AH120" s="1049"/>
      <c r="AI120" s="1049"/>
      <c r="AJ120" s="1050"/>
      <c r="AK120" s="1051" t="s">
        <v>
130</v>
      </c>
      <c r="AL120" s="1049"/>
      <c r="AM120" s="1049"/>
      <c r="AN120" s="1049"/>
      <c r="AO120" s="1050"/>
      <c r="AP120" s="1052" t="s">
        <v>
439</v>
      </c>
      <c r="AQ120" s="1053"/>
      <c r="AR120" s="1053"/>
      <c r="AS120" s="1053"/>
      <c r="AT120" s="1054"/>
      <c r="AU120" s="1079" t="s">
        <v>
463</v>
      </c>
      <c r="AV120" s="1080"/>
      <c r="AW120" s="1080"/>
      <c r="AX120" s="1080"/>
      <c r="AY120" s="1081"/>
      <c r="AZ120" s="1030" t="s">
        <v>
464</v>
      </c>
      <c r="BA120" s="979"/>
      <c r="BB120" s="979"/>
      <c r="BC120" s="979"/>
      <c r="BD120" s="979"/>
      <c r="BE120" s="979"/>
      <c r="BF120" s="979"/>
      <c r="BG120" s="979"/>
      <c r="BH120" s="979"/>
      <c r="BI120" s="979"/>
      <c r="BJ120" s="979"/>
      <c r="BK120" s="979"/>
      <c r="BL120" s="979"/>
      <c r="BM120" s="979"/>
      <c r="BN120" s="979"/>
      <c r="BO120" s="979"/>
      <c r="BP120" s="980"/>
      <c r="BQ120" s="1016">
        <v>
17738578</v>
      </c>
      <c r="BR120" s="1017"/>
      <c r="BS120" s="1017"/>
      <c r="BT120" s="1017"/>
      <c r="BU120" s="1017"/>
      <c r="BV120" s="1017">
        <v>
18935821</v>
      </c>
      <c r="BW120" s="1017"/>
      <c r="BX120" s="1017"/>
      <c r="BY120" s="1017"/>
      <c r="BZ120" s="1017"/>
      <c r="CA120" s="1017">
        <v>
18377416</v>
      </c>
      <c r="CB120" s="1017"/>
      <c r="CC120" s="1017"/>
      <c r="CD120" s="1017"/>
      <c r="CE120" s="1017"/>
      <c r="CF120" s="1031">
        <v>
41</v>
      </c>
      <c r="CG120" s="1032"/>
      <c r="CH120" s="1032"/>
      <c r="CI120" s="1032"/>
      <c r="CJ120" s="1032"/>
      <c r="CK120" s="1097" t="s">
        <v>
465</v>
      </c>
      <c r="CL120" s="1098"/>
      <c r="CM120" s="1098"/>
      <c r="CN120" s="1098"/>
      <c r="CO120" s="1099"/>
      <c r="CP120" s="1105" t="s">
        <v>
466</v>
      </c>
      <c r="CQ120" s="1106"/>
      <c r="CR120" s="1106"/>
      <c r="CS120" s="1106"/>
      <c r="CT120" s="1106"/>
      <c r="CU120" s="1106"/>
      <c r="CV120" s="1106"/>
      <c r="CW120" s="1106"/>
      <c r="CX120" s="1106"/>
      <c r="CY120" s="1106"/>
      <c r="CZ120" s="1106"/>
      <c r="DA120" s="1106"/>
      <c r="DB120" s="1106"/>
      <c r="DC120" s="1106"/>
      <c r="DD120" s="1106"/>
      <c r="DE120" s="1106"/>
      <c r="DF120" s="1107"/>
      <c r="DG120" s="1016">
        <v>
4985848</v>
      </c>
      <c r="DH120" s="1017"/>
      <c r="DI120" s="1017"/>
      <c r="DJ120" s="1017"/>
      <c r="DK120" s="1017"/>
      <c r="DL120" s="1017">
        <v>
5885870</v>
      </c>
      <c r="DM120" s="1017"/>
      <c r="DN120" s="1017"/>
      <c r="DO120" s="1017"/>
      <c r="DP120" s="1017"/>
      <c r="DQ120" s="1017">
        <v>
6520614</v>
      </c>
      <c r="DR120" s="1017"/>
      <c r="DS120" s="1017"/>
      <c r="DT120" s="1017"/>
      <c r="DU120" s="1017"/>
      <c r="DV120" s="1018">
        <v>
14.6</v>
      </c>
      <c r="DW120" s="1018"/>
      <c r="DX120" s="1018"/>
      <c r="DY120" s="1018"/>
      <c r="DZ120" s="1019"/>
    </row>
    <row r="121" spans="1:130" s="246" customFormat="1" ht="26.25" customHeight="1" x14ac:dyDescent="0.2">
      <c r="A121" s="1149"/>
      <c r="B121" s="1036"/>
      <c r="C121" s="1057" t="s">
        <v>
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
387</v>
      </c>
      <c r="AB121" s="1049"/>
      <c r="AC121" s="1049"/>
      <c r="AD121" s="1049"/>
      <c r="AE121" s="1050"/>
      <c r="AF121" s="1051" t="s">
        <v>
439</v>
      </c>
      <c r="AG121" s="1049"/>
      <c r="AH121" s="1049"/>
      <c r="AI121" s="1049"/>
      <c r="AJ121" s="1050"/>
      <c r="AK121" s="1051" t="s">
        <v>
130</v>
      </c>
      <c r="AL121" s="1049"/>
      <c r="AM121" s="1049"/>
      <c r="AN121" s="1049"/>
      <c r="AO121" s="1050"/>
      <c r="AP121" s="1052" t="s">
        <v>
433</v>
      </c>
      <c r="AQ121" s="1053"/>
      <c r="AR121" s="1053"/>
      <c r="AS121" s="1053"/>
      <c r="AT121" s="1054"/>
      <c r="AU121" s="1082"/>
      <c r="AV121" s="1083"/>
      <c r="AW121" s="1083"/>
      <c r="AX121" s="1083"/>
      <c r="AY121" s="1084"/>
      <c r="AZ121" s="1039" t="s">
        <v>
468</v>
      </c>
      <c r="BA121" s="1040"/>
      <c r="BB121" s="1040"/>
      <c r="BC121" s="1040"/>
      <c r="BD121" s="1040"/>
      <c r="BE121" s="1040"/>
      <c r="BF121" s="1040"/>
      <c r="BG121" s="1040"/>
      <c r="BH121" s="1040"/>
      <c r="BI121" s="1040"/>
      <c r="BJ121" s="1040"/>
      <c r="BK121" s="1040"/>
      <c r="BL121" s="1040"/>
      <c r="BM121" s="1040"/>
      <c r="BN121" s="1040"/>
      <c r="BO121" s="1040"/>
      <c r="BP121" s="1041"/>
      <c r="BQ121" s="1009">
        <v>
21059800</v>
      </c>
      <c r="BR121" s="1010"/>
      <c r="BS121" s="1010"/>
      <c r="BT121" s="1010"/>
      <c r="BU121" s="1010"/>
      <c r="BV121" s="1010">
        <v>
20859577</v>
      </c>
      <c r="BW121" s="1010"/>
      <c r="BX121" s="1010"/>
      <c r="BY121" s="1010"/>
      <c r="BZ121" s="1010"/>
      <c r="CA121" s="1010">
        <v>
22874212</v>
      </c>
      <c r="CB121" s="1010"/>
      <c r="CC121" s="1010"/>
      <c r="CD121" s="1010"/>
      <c r="CE121" s="1010"/>
      <c r="CF121" s="1004">
        <v>
51.1</v>
      </c>
      <c r="CG121" s="1005"/>
      <c r="CH121" s="1005"/>
      <c r="CI121" s="1005"/>
      <c r="CJ121" s="1005"/>
      <c r="CK121" s="1100"/>
      <c r="CL121" s="1101"/>
      <c r="CM121" s="1101"/>
      <c r="CN121" s="1101"/>
      <c r="CO121" s="1102"/>
      <c r="CP121" s="1110"/>
      <c r="CQ121" s="1111"/>
      <c r="CR121" s="1111"/>
      <c r="CS121" s="1111"/>
      <c r="CT121" s="1111"/>
      <c r="CU121" s="1111"/>
      <c r="CV121" s="1111"/>
      <c r="CW121" s="1111"/>
      <c r="CX121" s="1111"/>
      <c r="CY121" s="1111"/>
      <c r="CZ121" s="1111"/>
      <c r="DA121" s="1111"/>
      <c r="DB121" s="1111"/>
      <c r="DC121" s="1111"/>
      <c r="DD121" s="1111"/>
      <c r="DE121" s="1111"/>
      <c r="DF121" s="1112"/>
      <c r="DG121" s="1009"/>
      <c r="DH121" s="1010"/>
      <c r="DI121" s="1010"/>
      <c r="DJ121" s="1010"/>
      <c r="DK121" s="1010"/>
      <c r="DL121" s="1010"/>
      <c r="DM121" s="1010"/>
      <c r="DN121" s="1010"/>
      <c r="DO121" s="1010"/>
      <c r="DP121" s="1010"/>
      <c r="DQ121" s="1010"/>
      <c r="DR121" s="1010"/>
      <c r="DS121" s="1010"/>
      <c r="DT121" s="1010"/>
      <c r="DU121" s="1010"/>
      <c r="DV121" s="1011"/>
      <c r="DW121" s="1011"/>
      <c r="DX121" s="1011"/>
      <c r="DY121" s="1011"/>
      <c r="DZ121" s="1012"/>
    </row>
    <row r="122" spans="1:130" s="246" customFormat="1" ht="26.25" customHeight="1" x14ac:dyDescent="0.2">
      <c r="A122" s="1149"/>
      <c r="B122" s="1036"/>
      <c r="C122" s="1006" t="s">
        <v>
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
433</v>
      </c>
      <c r="AB122" s="1049"/>
      <c r="AC122" s="1049"/>
      <c r="AD122" s="1049"/>
      <c r="AE122" s="1050"/>
      <c r="AF122" s="1051" t="s">
        <v>
387</v>
      </c>
      <c r="AG122" s="1049"/>
      <c r="AH122" s="1049"/>
      <c r="AI122" s="1049"/>
      <c r="AJ122" s="1050"/>
      <c r="AK122" s="1051" t="s">
        <v>
469</v>
      </c>
      <c r="AL122" s="1049"/>
      <c r="AM122" s="1049"/>
      <c r="AN122" s="1049"/>
      <c r="AO122" s="1050"/>
      <c r="AP122" s="1052" t="s">
        <v>
433</v>
      </c>
      <c r="AQ122" s="1053"/>
      <c r="AR122" s="1053"/>
      <c r="AS122" s="1053"/>
      <c r="AT122" s="1054"/>
      <c r="AU122" s="1082"/>
      <c r="AV122" s="1083"/>
      <c r="AW122" s="1083"/>
      <c r="AX122" s="1083"/>
      <c r="AY122" s="1084"/>
      <c r="AZ122" s="1064" t="s">
        <v>
470</v>
      </c>
      <c r="BA122" s="1055"/>
      <c r="BB122" s="1055"/>
      <c r="BC122" s="1055"/>
      <c r="BD122" s="1055"/>
      <c r="BE122" s="1055"/>
      <c r="BF122" s="1055"/>
      <c r="BG122" s="1055"/>
      <c r="BH122" s="1055"/>
      <c r="BI122" s="1055"/>
      <c r="BJ122" s="1055"/>
      <c r="BK122" s="1055"/>
      <c r="BL122" s="1055"/>
      <c r="BM122" s="1055"/>
      <c r="BN122" s="1055"/>
      <c r="BO122" s="1055"/>
      <c r="BP122" s="1056"/>
      <c r="BQ122" s="1087">
        <v>
20281094</v>
      </c>
      <c r="BR122" s="1088"/>
      <c r="BS122" s="1088"/>
      <c r="BT122" s="1088"/>
      <c r="BU122" s="1088"/>
      <c r="BV122" s="1088">
        <v>
18350333</v>
      </c>
      <c r="BW122" s="1088"/>
      <c r="BX122" s="1088"/>
      <c r="BY122" s="1088"/>
      <c r="BZ122" s="1088"/>
      <c r="CA122" s="1088">
        <v>
16350598</v>
      </c>
      <c r="CB122" s="1088"/>
      <c r="CC122" s="1088"/>
      <c r="CD122" s="1088"/>
      <c r="CE122" s="1088"/>
      <c r="CF122" s="1108">
        <v>
36.5</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x14ac:dyDescent="0.2">
      <c r="A123" s="1149"/>
      <c r="B123" s="1036"/>
      <c r="C123" s="1006" t="s">
        <v>
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
62488</v>
      </c>
      <c r="AB123" s="1049"/>
      <c r="AC123" s="1049"/>
      <c r="AD123" s="1049"/>
      <c r="AE123" s="1050"/>
      <c r="AF123" s="1051">
        <v>
54988</v>
      </c>
      <c r="AG123" s="1049"/>
      <c r="AH123" s="1049"/>
      <c r="AI123" s="1049"/>
      <c r="AJ123" s="1050"/>
      <c r="AK123" s="1051">
        <v>
54988</v>
      </c>
      <c r="AL123" s="1049"/>
      <c r="AM123" s="1049"/>
      <c r="AN123" s="1049"/>
      <c r="AO123" s="1050"/>
      <c r="AP123" s="1052">
        <v>
0.1</v>
      </c>
      <c r="AQ123" s="1053"/>
      <c r="AR123" s="1053"/>
      <c r="AS123" s="1053"/>
      <c r="AT123" s="1054"/>
      <c r="AU123" s="1085"/>
      <c r="AV123" s="1086"/>
      <c r="AW123" s="1086"/>
      <c r="AX123" s="1086"/>
      <c r="AY123" s="1086"/>
      <c r="AZ123" s="277" t="s">
        <v>
188</v>
      </c>
      <c r="BA123" s="277"/>
      <c r="BB123" s="277"/>
      <c r="BC123" s="277"/>
      <c r="BD123" s="277"/>
      <c r="BE123" s="277"/>
      <c r="BF123" s="277"/>
      <c r="BG123" s="277"/>
      <c r="BH123" s="277"/>
      <c r="BI123" s="277"/>
      <c r="BJ123" s="277"/>
      <c r="BK123" s="277"/>
      <c r="BL123" s="277"/>
      <c r="BM123" s="277"/>
      <c r="BN123" s="277"/>
      <c r="BO123" s="1065" t="s">
        <v>
471</v>
      </c>
      <c r="BP123" s="1096"/>
      <c r="BQ123" s="1155">
        <v>
59079472</v>
      </c>
      <c r="BR123" s="1156"/>
      <c r="BS123" s="1156"/>
      <c r="BT123" s="1156"/>
      <c r="BU123" s="1156"/>
      <c r="BV123" s="1156">
        <v>
58145731</v>
      </c>
      <c r="BW123" s="1156"/>
      <c r="BX123" s="1156"/>
      <c r="BY123" s="1156"/>
      <c r="BZ123" s="1156"/>
      <c r="CA123" s="1156">
        <v>
57602226</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5">
      <c r="A124" s="1149"/>
      <c r="B124" s="1036"/>
      <c r="C124" s="1006" t="s">
        <v>
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
439</v>
      </c>
      <c r="AB124" s="1049"/>
      <c r="AC124" s="1049"/>
      <c r="AD124" s="1049"/>
      <c r="AE124" s="1050"/>
      <c r="AF124" s="1051" t="s">
        <v>
130</v>
      </c>
      <c r="AG124" s="1049"/>
      <c r="AH124" s="1049"/>
      <c r="AI124" s="1049"/>
      <c r="AJ124" s="1050"/>
      <c r="AK124" s="1051" t="s">
        <v>
387</v>
      </c>
      <c r="AL124" s="1049"/>
      <c r="AM124" s="1049"/>
      <c r="AN124" s="1049"/>
      <c r="AO124" s="1050"/>
      <c r="AP124" s="1052" t="s">
        <v>
439</v>
      </c>
      <c r="AQ124" s="1053"/>
      <c r="AR124" s="1053"/>
      <c r="AS124" s="1053"/>
      <c r="AT124" s="1054"/>
      <c r="AU124" s="1151" t="s">
        <v>
472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
439</v>
      </c>
      <c r="BR124" s="1118"/>
      <c r="BS124" s="1118"/>
      <c r="BT124" s="1118"/>
      <c r="BU124" s="1118"/>
      <c r="BV124" s="1118">
        <v>
0.7</v>
      </c>
      <c r="BW124" s="1118"/>
      <c r="BX124" s="1118"/>
      <c r="BY124" s="1118"/>
      <c r="BZ124" s="1118"/>
      <c r="CA124" s="1118">
        <v>
6.8</v>
      </c>
      <c r="CB124" s="1118"/>
      <c r="CC124" s="1118"/>
      <c r="CD124" s="1118"/>
      <c r="CE124" s="1118"/>
      <c r="CF124" s="1119"/>
      <c r="CG124" s="1120"/>
      <c r="CH124" s="1120"/>
      <c r="CI124" s="1120"/>
      <c r="CJ124" s="1121"/>
      <c r="CK124" s="1103"/>
      <c r="CL124" s="1103"/>
      <c r="CM124" s="1103"/>
      <c r="CN124" s="1103"/>
      <c r="CO124" s="1104"/>
      <c r="CP124" s="1110" t="s">
        <v>
473</v>
      </c>
      <c r="CQ124" s="1111"/>
      <c r="CR124" s="1111"/>
      <c r="CS124" s="1111"/>
      <c r="CT124" s="1111"/>
      <c r="CU124" s="1111"/>
      <c r="CV124" s="1111"/>
      <c r="CW124" s="1111"/>
      <c r="CX124" s="1111"/>
      <c r="CY124" s="1111"/>
      <c r="CZ124" s="1111"/>
      <c r="DA124" s="1111"/>
      <c r="DB124" s="1111"/>
      <c r="DC124" s="1111"/>
      <c r="DD124" s="1111"/>
      <c r="DE124" s="1111"/>
      <c r="DF124" s="1112"/>
      <c r="DG124" s="1095" t="s">
        <v>
438</v>
      </c>
      <c r="DH124" s="1074"/>
      <c r="DI124" s="1074"/>
      <c r="DJ124" s="1074"/>
      <c r="DK124" s="1075"/>
      <c r="DL124" s="1073" t="s">
        <v>
438</v>
      </c>
      <c r="DM124" s="1074"/>
      <c r="DN124" s="1074"/>
      <c r="DO124" s="1074"/>
      <c r="DP124" s="1075"/>
      <c r="DQ124" s="1073" t="s">
        <v>
130</v>
      </c>
      <c r="DR124" s="1074"/>
      <c r="DS124" s="1074"/>
      <c r="DT124" s="1074"/>
      <c r="DU124" s="1075"/>
      <c r="DV124" s="1076" t="s">
        <v>
438</v>
      </c>
      <c r="DW124" s="1077"/>
      <c r="DX124" s="1077"/>
      <c r="DY124" s="1077"/>
      <c r="DZ124" s="1078"/>
    </row>
    <row r="125" spans="1:130" s="246" customFormat="1" ht="26.25" customHeight="1" x14ac:dyDescent="0.2">
      <c r="A125" s="1149"/>
      <c r="B125" s="1036"/>
      <c r="C125" s="1006" t="s">
        <v>
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
435</v>
      </c>
      <c r="AB125" s="1049"/>
      <c r="AC125" s="1049"/>
      <c r="AD125" s="1049"/>
      <c r="AE125" s="1050"/>
      <c r="AF125" s="1051" t="s">
        <v>
130</v>
      </c>
      <c r="AG125" s="1049"/>
      <c r="AH125" s="1049"/>
      <c r="AI125" s="1049"/>
      <c r="AJ125" s="1050"/>
      <c r="AK125" s="1051" t="s">
        <v>
130</v>
      </c>
      <c r="AL125" s="1049"/>
      <c r="AM125" s="1049"/>
      <c r="AN125" s="1049"/>
      <c r="AO125" s="1050"/>
      <c r="AP125" s="1052" t="s">
        <v>
438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
474</v>
      </c>
      <c r="CL125" s="1098"/>
      <c r="CM125" s="1098"/>
      <c r="CN125" s="1098"/>
      <c r="CO125" s="1099"/>
      <c r="CP125" s="1030" t="s">
        <v>
475</v>
      </c>
      <c r="CQ125" s="979"/>
      <c r="CR125" s="979"/>
      <c r="CS125" s="979"/>
      <c r="CT125" s="979"/>
      <c r="CU125" s="979"/>
      <c r="CV125" s="979"/>
      <c r="CW125" s="979"/>
      <c r="CX125" s="979"/>
      <c r="CY125" s="979"/>
      <c r="CZ125" s="979"/>
      <c r="DA125" s="979"/>
      <c r="DB125" s="979"/>
      <c r="DC125" s="979"/>
      <c r="DD125" s="979"/>
      <c r="DE125" s="979"/>
      <c r="DF125" s="980"/>
      <c r="DG125" s="1016" t="s">
        <v>
438</v>
      </c>
      <c r="DH125" s="1017"/>
      <c r="DI125" s="1017"/>
      <c r="DJ125" s="1017"/>
      <c r="DK125" s="1017"/>
      <c r="DL125" s="1017" t="s">
        <v>
438</v>
      </c>
      <c r="DM125" s="1017"/>
      <c r="DN125" s="1017"/>
      <c r="DO125" s="1017"/>
      <c r="DP125" s="1017"/>
      <c r="DQ125" s="1017" t="s">
        <v>
130</v>
      </c>
      <c r="DR125" s="1017"/>
      <c r="DS125" s="1017"/>
      <c r="DT125" s="1017"/>
      <c r="DU125" s="1017"/>
      <c r="DV125" s="1018" t="s">
        <v>
438</v>
      </c>
      <c r="DW125" s="1018"/>
      <c r="DX125" s="1018"/>
      <c r="DY125" s="1018"/>
      <c r="DZ125" s="1019"/>
    </row>
    <row r="126" spans="1:130" s="246" customFormat="1" ht="26.25" customHeight="1" thickBot="1" x14ac:dyDescent="0.25">
      <c r="A126" s="1149"/>
      <c r="B126" s="1036"/>
      <c r="C126" s="1006" t="s">
        <v>
462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
99000</v>
      </c>
      <c r="AB126" s="1049"/>
      <c r="AC126" s="1049"/>
      <c r="AD126" s="1049"/>
      <c r="AE126" s="1050"/>
      <c r="AF126" s="1051" t="s">
        <v>
438</v>
      </c>
      <c r="AG126" s="1049"/>
      <c r="AH126" s="1049"/>
      <c r="AI126" s="1049"/>
      <c r="AJ126" s="1050"/>
      <c r="AK126" s="1051">
        <v>
3297</v>
      </c>
      <c r="AL126" s="1049"/>
      <c r="AM126" s="1049"/>
      <c r="AN126" s="1049"/>
      <c r="AO126" s="1050"/>
      <c r="AP126" s="1052">
        <v>
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
476</v>
      </c>
      <c r="CQ126" s="1040"/>
      <c r="CR126" s="1040"/>
      <c r="CS126" s="1040"/>
      <c r="CT126" s="1040"/>
      <c r="CU126" s="1040"/>
      <c r="CV126" s="1040"/>
      <c r="CW126" s="1040"/>
      <c r="CX126" s="1040"/>
      <c r="CY126" s="1040"/>
      <c r="CZ126" s="1040"/>
      <c r="DA126" s="1040"/>
      <c r="DB126" s="1040"/>
      <c r="DC126" s="1040"/>
      <c r="DD126" s="1040"/>
      <c r="DE126" s="1040"/>
      <c r="DF126" s="1041"/>
      <c r="DG126" s="1009" t="s">
        <v>
387</v>
      </c>
      <c r="DH126" s="1010"/>
      <c r="DI126" s="1010"/>
      <c r="DJ126" s="1010"/>
      <c r="DK126" s="1010"/>
      <c r="DL126" s="1010" t="s">
        <v>
438</v>
      </c>
      <c r="DM126" s="1010"/>
      <c r="DN126" s="1010"/>
      <c r="DO126" s="1010"/>
      <c r="DP126" s="1010"/>
      <c r="DQ126" s="1010" t="s">
        <v>
387</v>
      </c>
      <c r="DR126" s="1010"/>
      <c r="DS126" s="1010"/>
      <c r="DT126" s="1010"/>
      <c r="DU126" s="1010"/>
      <c r="DV126" s="1011" t="s">
        <v>
438</v>
      </c>
      <c r="DW126" s="1011"/>
      <c r="DX126" s="1011"/>
      <c r="DY126" s="1011"/>
      <c r="DZ126" s="1012"/>
    </row>
    <row r="127" spans="1:130" s="246" customFormat="1" ht="26.25" customHeight="1" x14ac:dyDescent="0.2">
      <c r="A127" s="1150"/>
      <c r="B127" s="1038"/>
      <c r="C127" s="1092" t="s">
        <v>
477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
438</v>
      </c>
      <c r="AB127" s="1049"/>
      <c r="AC127" s="1049"/>
      <c r="AD127" s="1049"/>
      <c r="AE127" s="1050"/>
      <c r="AF127" s="1051" t="s">
        <v>
438</v>
      </c>
      <c r="AG127" s="1049"/>
      <c r="AH127" s="1049"/>
      <c r="AI127" s="1049"/>
      <c r="AJ127" s="1050"/>
      <c r="AK127" s="1051" t="s">
        <v>
435</v>
      </c>
      <c r="AL127" s="1049"/>
      <c r="AM127" s="1049"/>
      <c r="AN127" s="1049"/>
      <c r="AO127" s="1050"/>
      <c r="AP127" s="1052" t="s">
        <v>
433</v>
      </c>
      <c r="AQ127" s="1053"/>
      <c r="AR127" s="1053"/>
      <c r="AS127" s="1053"/>
      <c r="AT127" s="1054"/>
      <c r="AU127" s="282"/>
      <c r="AV127" s="282"/>
      <c r="AW127" s="282"/>
      <c r="AX127" s="1122" t="s">
        <v>
478</v>
      </c>
      <c r="AY127" s="1123"/>
      <c r="AZ127" s="1123"/>
      <c r="BA127" s="1123"/>
      <c r="BB127" s="1123"/>
      <c r="BC127" s="1123"/>
      <c r="BD127" s="1123"/>
      <c r="BE127" s="1124"/>
      <c r="BF127" s="1125" t="s">
        <v>
479</v>
      </c>
      <c r="BG127" s="1123"/>
      <c r="BH127" s="1123"/>
      <c r="BI127" s="1123"/>
      <c r="BJ127" s="1123"/>
      <c r="BK127" s="1123"/>
      <c r="BL127" s="1124"/>
      <c r="BM127" s="1125" t="s">
        <v>
480</v>
      </c>
      <c r="BN127" s="1123"/>
      <c r="BO127" s="1123"/>
      <c r="BP127" s="1123"/>
      <c r="BQ127" s="1123"/>
      <c r="BR127" s="1123"/>
      <c r="BS127" s="1124"/>
      <c r="BT127" s="1125" t="s">
        <v>
481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
482</v>
      </c>
      <c r="CQ127" s="1040"/>
      <c r="CR127" s="1040"/>
      <c r="CS127" s="1040"/>
      <c r="CT127" s="1040"/>
      <c r="CU127" s="1040"/>
      <c r="CV127" s="1040"/>
      <c r="CW127" s="1040"/>
      <c r="CX127" s="1040"/>
      <c r="CY127" s="1040"/>
      <c r="CZ127" s="1040"/>
      <c r="DA127" s="1040"/>
      <c r="DB127" s="1040"/>
      <c r="DC127" s="1040"/>
      <c r="DD127" s="1040"/>
      <c r="DE127" s="1040"/>
      <c r="DF127" s="1041"/>
      <c r="DG127" s="1009" t="s">
        <v>
438</v>
      </c>
      <c r="DH127" s="1010"/>
      <c r="DI127" s="1010"/>
      <c r="DJ127" s="1010"/>
      <c r="DK127" s="1010"/>
      <c r="DL127" s="1010" t="s">
        <v>
433</v>
      </c>
      <c r="DM127" s="1010"/>
      <c r="DN127" s="1010"/>
      <c r="DO127" s="1010"/>
      <c r="DP127" s="1010"/>
      <c r="DQ127" s="1010" t="s">
        <v>
438</v>
      </c>
      <c r="DR127" s="1010"/>
      <c r="DS127" s="1010"/>
      <c r="DT127" s="1010"/>
      <c r="DU127" s="1010"/>
      <c r="DV127" s="1011" t="s">
        <v>
438</v>
      </c>
      <c r="DW127" s="1011"/>
      <c r="DX127" s="1011"/>
      <c r="DY127" s="1011"/>
      <c r="DZ127" s="1012"/>
    </row>
    <row r="128" spans="1:130" s="246" customFormat="1" ht="26.25" customHeight="1" thickBot="1" x14ac:dyDescent="0.25">
      <c r="A128" s="1133" t="s">
        <v>
483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
484</v>
      </c>
      <c r="X128" s="1135"/>
      <c r="Y128" s="1135"/>
      <c r="Z128" s="1136"/>
      <c r="AA128" s="1137">
        <v>
1581222</v>
      </c>
      <c r="AB128" s="1138"/>
      <c r="AC128" s="1138"/>
      <c r="AD128" s="1138"/>
      <c r="AE128" s="1139"/>
      <c r="AF128" s="1140">
        <v>
1637556</v>
      </c>
      <c r="AG128" s="1138"/>
      <c r="AH128" s="1138"/>
      <c r="AI128" s="1138"/>
      <c r="AJ128" s="1139"/>
      <c r="AK128" s="1140">
        <v>
1709993</v>
      </c>
      <c r="AL128" s="1138"/>
      <c r="AM128" s="1138"/>
      <c r="AN128" s="1138"/>
      <c r="AO128" s="1139"/>
      <c r="AP128" s="1141"/>
      <c r="AQ128" s="1142"/>
      <c r="AR128" s="1142"/>
      <c r="AS128" s="1142"/>
      <c r="AT128" s="1143"/>
      <c r="AU128" s="282"/>
      <c r="AV128" s="282"/>
      <c r="AW128" s="282"/>
      <c r="AX128" s="978" t="s">
        <v>
485</v>
      </c>
      <c r="AY128" s="979"/>
      <c r="AZ128" s="979"/>
      <c r="BA128" s="979"/>
      <c r="BB128" s="979"/>
      <c r="BC128" s="979"/>
      <c r="BD128" s="979"/>
      <c r="BE128" s="980"/>
      <c r="BF128" s="1144" t="s">
        <v>
438</v>
      </c>
      <c r="BG128" s="1145"/>
      <c r="BH128" s="1145"/>
      <c r="BI128" s="1145"/>
      <c r="BJ128" s="1145"/>
      <c r="BK128" s="1145"/>
      <c r="BL128" s="1146"/>
      <c r="BM128" s="1144">
        <v>
11.3</v>
      </c>
      <c r="BN128" s="1145"/>
      <c r="BO128" s="1145"/>
      <c r="BP128" s="1145"/>
      <c r="BQ128" s="1145"/>
      <c r="BR128" s="1145"/>
      <c r="BS128" s="1146"/>
      <c r="BT128" s="1144">
        <v>
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
486</v>
      </c>
      <c r="CQ128" s="1127"/>
      <c r="CR128" s="1127"/>
      <c r="CS128" s="1127"/>
      <c r="CT128" s="1127"/>
      <c r="CU128" s="1127"/>
      <c r="CV128" s="1127"/>
      <c r="CW128" s="1127"/>
      <c r="CX128" s="1127"/>
      <c r="CY128" s="1127"/>
      <c r="CZ128" s="1127"/>
      <c r="DA128" s="1127"/>
      <c r="DB128" s="1127"/>
      <c r="DC128" s="1127"/>
      <c r="DD128" s="1127"/>
      <c r="DE128" s="1127"/>
      <c r="DF128" s="1128"/>
      <c r="DG128" s="1129" t="s">
        <v>
469</v>
      </c>
      <c r="DH128" s="1130"/>
      <c r="DI128" s="1130"/>
      <c r="DJ128" s="1130"/>
      <c r="DK128" s="1130"/>
      <c r="DL128" s="1130" t="s">
        <v>
130</v>
      </c>
      <c r="DM128" s="1130"/>
      <c r="DN128" s="1130"/>
      <c r="DO128" s="1130"/>
      <c r="DP128" s="1130"/>
      <c r="DQ128" s="1130" t="s">
        <v>
130</v>
      </c>
      <c r="DR128" s="1130"/>
      <c r="DS128" s="1130"/>
      <c r="DT128" s="1130"/>
      <c r="DU128" s="1130"/>
      <c r="DV128" s="1131" t="s">
        <v>
438</v>
      </c>
      <c r="DW128" s="1131"/>
      <c r="DX128" s="1131"/>
      <c r="DY128" s="1131"/>
      <c r="DZ128" s="1132"/>
    </row>
    <row r="129" spans="1:131" s="246" customFormat="1" ht="26.25" customHeight="1" x14ac:dyDescent="0.2">
      <c r="A129" s="1020" t="s">
        <v>
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
487</v>
      </c>
      <c r="X129" s="1164"/>
      <c r="Y129" s="1164"/>
      <c r="Z129" s="1165"/>
      <c r="AA129" s="1048">
        <v>
49122189</v>
      </c>
      <c r="AB129" s="1049"/>
      <c r="AC129" s="1049"/>
      <c r="AD129" s="1049"/>
      <c r="AE129" s="1050"/>
      <c r="AF129" s="1051">
        <v>
47022775</v>
      </c>
      <c r="AG129" s="1049"/>
      <c r="AH129" s="1049"/>
      <c r="AI129" s="1049"/>
      <c r="AJ129" s="1050"/>
      <c r="AK129" s="1051">
        <v>
47043131</v>
      </c>
      <c r="AL129" s="1049"/>
      <c r="AM129" s="1049"/>
      <c r="AN129" s="1049"/>
      <c r="AO129" s="1050"/>
      <c r="AP129" s="1166"/>
      <c r="AQ129" s="1167"/>
      <c r="AR129" s="1167"/>
      <c r="AS129" s="1167"/>
      <c r="AT129" s="1168"/>
      <c r="AU129" s="284"/>
      <c r="AV129" s="284"/>
      <c r="AW129" s="284"/>
      <c r="AX129" s="1157" t="s">
        <v>
488</v>
      </c>
      <c r="AY129" s="1040"/>
      <c r="AZ129" s="1040"/>
      <c r="BA129" s="1040"/>
      <c r="BB129" s="1040"/>
      <c r="BC129" s="1040"/>
      <c r="BD129" s="1040"/>
      <c r="BE129" s="1041"/>
      <c r="BF129" s="1158" t="s">
        <v>
438</v>
      </c>
      <c r="BG129" s="1159"/>
      <c r="BH129" s="1159"/>
      <c r="BI129" s="1159"/>
      <c r="BJ129" s="1159"/>
      <c r="BK129" s="1159"/>
      <c r="BL129" s="1160"/>
      <c r="BM129" s="1158">
        <v>
16.3</v>
      </c>
      <c r="BN129" s="1159"/>
      <c r="BO129" s="1159"/>
      <c r="BP129" s="1159"/>
      <c r="BQ129" s="1159"/>
      <c r="BR129" s="1159"/>
      <c r="BS129" s="1160"/>
      <c r="BT129" s="1158">
        <v>
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
489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
490</v>
      </c>
      <c r="X130" s="1164"/>
      <c r="Y130" s="1164"/>
      <c r="Z130" s="1165"/>
      <c r="AA130" s="1048">
        <v>
2388920</v>
      </c>
      <c r="AB130" s="1049"/>
      <c r="AC130" s="1049"/>
      <c r="AD130" s="1049"/>
      <c r="AE130" s="1050"/>
      <c r="AF130" s="1051">
        <v>
2352804</v>
      </c>
      <c r="AG130" s="1049"/>
      <c r="AH130" s="1049"/>
      <c r="AI130" s="1049"/>
      <c r="AJ130" s="1050"/>
      <c r="AK130" s="1051">
        <v>
2253791</v>
      </c>
      <c r="AL130" s="1049"/>
      <c r="AM130" s="1049"/>
      <c r="AN130" s="1049"/>
      <c r="AO130" s="1050"/>
      <c r="AP130" s="1166"/>
      <c r="AQ130" s="1167"/>
      <c r="AR130" s="1167"/>
      <c r="AS130" s="1167"/>
      <c r="AT130" s="1168"/>
      <c r="AU130" s="284"/>
      <c r="AV130" s="284"/>
      <c r="AW130" s="284"/>
      <c r="AX130" s="1157" t="s">
        <v>
491</v>
      </c>
      <c r="AY130" s="1040"/>
      <c r="AZ130" s="1040"/>
      <c r="BA130" s="1040"/>
      <c r="BB130" s="1040"/>
      <c r="BC130" s="1040"/>
      <c r="BD130" s="1040"/>
      <c r="BE130" s="1041"/>
      <c r="BF130" s="1194">
        <v>
0.5</v>
      </c>
      <c r="BG130" s="1195"/>
      <c r="BH130" s="1195"/>
      <c r="BI130" s="1195"/>
      <c r="BJ130" s="1195"/>
      <c r="BK130" s="1195"/>
      <c r="BL130" s="1196"/>
      <c r="BM130" s="1194">
        <v>
25</v>
      </c>
      <c r="BN130" s="1195"/>
      <c r="BO130" s="1195"/>
      <c r="BP130" s="1195"/>
      <c r="BQ130" s="1195"/>
      <c r="BR130" s="1195"/>
      <c r="BS130" s="1196"/>
      <c r="BT130" s="1194">
        <v>
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
492</v>
      </c>
      <c r="X131" s="1202"/>
      <c r="Y131" s="1202"/>
      <c r="Z131" s="1203"/>
      <c r="AA131" s="1095">
        <v>
46733269</v>
      </c>
      <c r="AB131" s="1074"/>
      <c r="AC131" s="1074"/>
      <c r="AD131" s="1074"/>
      <c r="AE131" s="1075"/>
      <c r="AF131" s="1073">
        <v>
44669971</v>
      </c>
      <c r="AG131" s="1074"/>
      <c r="AH131" s="1074"/>
      <c r="AI131" s="1074"/>
      <c r="AJ131" s="1075"/>
      <c r="AK131" s="1073">
        <v>
44789340</v>
      </c>
      <c r="AL131" s="1074"/>
      <c r="AM131" s="1074"/>
      <c r="AN131" s="1074"/>
      <c r="AO131" s="1075"/>
      <c r="AP131" s="1204"/>
      <c r="AQ131" s="1205"/>
      <c r="AR131" s="1205"/>
      <c r="AS131" s="1205"/>
      <c r="AT131" s="1206"/>
      <c r="AU131" s="284"/>
      <c r="AV131" s="284"/>
      <c r="AW131" s="284"/>
      <c r="AX131" s="1176" t="s">
        <v>
493</v>
      </c>
      <c r="AY131" s="1127"/>
      <c r="AZ131" s="1127"/>
      <c r="BA131" s="1127"/>
      <c r="BB131" s="1127"/>
      <c r="BC131" s="1127"/>
      <c r="BD131" s="1127"/>
      <c r="BE131" s="1128"/>
      <c r="BF131" s="1177">
        <v>
6.8</v>
      </c>
      <c r="BG131" s="1178"/>
      <c r="BH131" s="1178"/>
      <c r="BI131" s="1178"/>
      <c r="BJ131" s="1178"/>
      <c r="BK131" s="1178"/>
      <c r="BL131" s="1179"/>
      <c r="BM131" s="1177">
        <v>
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
494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
495</v>
      </c>
      <c r="W132" s="1187"/>
      <c r="X132" s="1187"/>
      <c r="Y132" s="1187"/>
      <c r="Z132" s="1188"/>
      <c r="AA132" s="1189">
        <v>
0.80990482399999997</v>
      </c>
      <c r="AB132" s="1190"/>
      <c r="AC132" s="1190"/>
      <c r="AD132" s="1190"/>
      <c r="AE132" s="1191"/>
      <c r="AF132" s="1192">
        <v>
0.44389328099999997</v>
      </c>
      <c r="AG132" s="1190"/>
      <c r="AH132" s="1190"/>
      <c r="AI132" s="1190"/>
      <c r="AJ132" s="1191"/>
      <c r="AK132" s="1192">
        <v>
0.37790465299999998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
496</v>
      </c>
      <c r="W133" s="1170"/>
      <c r="X133" s="1170"/>
      <c r="Y133" s="1170"/>
      <c r="Z133" s="1171"/>
      <c r="AA133" s="1172">
        <v>
1.3</v>
      </c>
      <c r="AB133" s="1173"/>
      <c r="AC133" s="1173"/>
      <c r="AD133" s="1173"/>
      <c r="AE133" s="1174"/>
      <c r="AF133" s="1172">
        <v>
0.7</v>
      </c>
      <c r="AG133" s="1173"/>
      <c r="AH133" s="1173"/>
      <c r="AI133" s="1173"/>
      <c r="AJ133" s="1174"/>
      <c r="AK133" s="1172">
        <v>
0.5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DGBkYkzffUzGLQ40FRCWcXGXr47VM+oOqLDNH5WzFT/kfAUZPg8v7zwHIhoDeclNPed8KLXCasiwu+r+b5CRSw==" saltValue="UrkZ4Os8UcHAw+DIwh0s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497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sapvDAwgIWZRaBrze9CcigBCe4KxugzhwH9rpjxN5o31WCNGXFOkMKs6s+0CE8w4zks8b8JPJUY/1y1RYZYmaQ==" saltValue="DyVQbBoEHykXpeUV+TqRa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leeMbGOE8iiPXoR+/NMyw6psGAFIA8KtAJkOi0A1a3vzYfx8a7XrvIuxwdaXhS1s/7Nt2FBqK2JVqE6o3P8zBQ==" saltValue="oCTx+90cjOr3wOU/RVR2T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499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
500</v>
      </c>
      <c r="AP7" s="303"/>
      <c r="AQ7" s="304" t="s">
        <v>
501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
502</v>
      </c>
      <c r="AQ8" s="310" t="s">
        <v>
503</v>
      </c>
      <c r="AR8" s="311" t="s">
        <v>
504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
505</v>
      </c>
      <c r="AL9" s="1213"/>
      <c r="AM9" s="1213"/>
      <c r="AN9" s="1214"/>
      <c r="AO9" s="312">
        <v>
11832545</v>
      </c>
      <c r="AP9" s="312">
        <v>
50315</v>
      </c>
      <c r="AQ9" s="313">
        <v>
56212</v>
      </c>
      <c r="AR9" s="314">
        <v>
-10.5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
506</v>
      </c>
      <c r="AL10" s="1213"/>
      <c r="AM10" s="1213"/>
      <c r="AN10" s="1214"/>
      <c r="AO10" s="315">
        <v>
567007</v>
      </c>
      <c r="AP10" s="315">
        <v>
2411</v>
      </c>
      <c r="AQ10" s="316">
        <v>
2820</v>
      </c>
      <c r="AR10" s="317">
        <v>
-14.5</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
507</v>
      </c>
      <c r="AL11" s="1213"/>
      <c r="AM11" s="1213"/>
      <c r="AN11" s="1214"/>
      <c r="AO11" s="315">
        <v>
75687</v>
      </c>
      <c r="AP11" s="315">
        <v>
322</v>
      </c>
      <c r="AQ11" s="316">
        <v>
2573</v>
      </c>
      <c r="AR11" s="317">
        <v>
-87.5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
508</v>
      </c>
      <c r="AL12" s="1213"/>
      <c r="AM12" s="1213"/>
      <c r="AN12" s="1214"/>
      <c r="AO12" s="315" t="s">
        <v>
509</v>
      </c>
      <c r="AP12" s="315" t="s">
        <v>
509</v>
      </c>
      <c r="AQ12" s="316">
        <v>
374</v>
      </c>
      <c r="AR12" s="317" t="s">
        <v>
509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
510</v>
      </c>
      <c r="AL13" s="1213"/>
      <c r="AM13" s="1213"/>
      <c r="AN13" s="1214"/>
      <c r="AO13" s="315" t="s">
        <v>
509</v>
      </c>
      <c r="AP13" s="315" t="s">
        <v>
509</v>
      </c>
      <c r="AQ13" s="316" t="s">
        <v>
509</v>
      </c>
      <c r="AR13" s="317" t="s">
        <v>
509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
511</v>
      </c>
      <c r="AL14" s="1213"/>
      <c r="AM14" s="1213"/>
      <c r="AN14" s="1214"/>
      <c r="AO14" s="315">
        <v>
674123</v>
      </c>
      <c r="AP14" s="315">
        <v>
2867</v>
      </c>
      <c r="AQ14" s="316">
        <v>
2798</v>
      </c>
      <c r="AR14" s="317">
        <v>
2.5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
512</v>
      </c>
      <c r="AL15" s="1213"/>
      <c r="AM15" s="1213"/>
      <c r="AN15" s="1214"/>
      <c r="AO15" s="315">
        <v>
397916</v>
      </c>
      <c r="AP15" s="315">
        <v>
1692</v>
      </c>
      <c r="AQ15" s="316">
        <v>
1071</v>
      </c>
      <c r="AR15" s="317">
        <v>
58</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
513</v>
      </c>
      <c r="AL16" s="1216"/>
      <c r="AM16" s="1216"/>
      <c r="AN16" s="1217"/>
      <c r="AO16" s="315">
        <v>
-808259</v>
      </c>
      <c r="AP16" s="315">
        <v>
-3437</v>
      </c>
      <c r="AQ16" s="316">
        <v>
-4502</v>
      </c>
      <c r="AR16" s="317">
        <v>
-23.7</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
188</v>
      </c>
      <c r="AL17" s="1216"/>
      <c r="AM17" s="1216"/>
      <c r="AN17" s="1217"/>
      <c r="AO17" s="315">
        <v>
12739019</v>
      </c>
      <c r="AP17" s="315">
        <v>
54170</v>
      </c>
      <c r="AQ17" s="316">
        <v>
61346</v>
      </c>
      <c r="AR17" s="317">
        <v>
-11.7</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514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515</v>
      </c>
      <c r="AP20" s="323" t="s">
        <v>
516</v>
      </c>
      <c r="AQ20" s="324" t="s">
        <v>
517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
518</v>
      </c>
      <c r="AL21" s="1208"/>
      <c r="AM21" s="1208"/>
      <c r="AN21" s="1209"/>
      <c r="AO21" s="327">
        <v>
5.0599999999999996</v>
      </c>
      <c r="AP21" s="328">
        <v>
6.03</v>
      </c>
      <c r="AQ21" s="329">
        <v>
-0.97</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
519</v>
      </c>
      <c r="AL22" s="1208"/>
      <c r="AM22" s="1208"/>
      <c r="AN22" s="1209"/>
      <c r="AO22" s="332">
        <v>
100.5</v>
      </c>
      <c r="AP22" s="333">
        <v>
98.7</v>
      </c>
      <c r="AQ22" s="334">
        <v>
1.8</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
500</v>
      </c>
      <c r="AP30" s="303"/>
      <c r="AQ30" s="304" t="s">
        <v>
501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
502</v>
      </c>
      <c r="AQ31" s="310" t="s">
        <v>
503</v>
      </c>
      <c r="AR31" s="311" t="s">
        <v>
504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
523</v>
      </c>
      <c r="AL32" s="1224"/>
      <c r="AM32" s="1224"/>
      <c r="AN32" s="1225"/>
      <c r="AO32" s="342">
        <v>
3580690</v>
      </c>
      <c r="AP32" s="342">
        <v>
15226</v>
      </c>
      <c r="AQ32" s="343">
        <v>
35265</v>
      </c>
      <c r="AR32" s="344">
        <v>
-56.8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
524</v>
      </c>
      <c r="AL33" s="1224"/>
      <c r="AM33" s="1224"/>
      <c r="AN33" s="1225"/>
      <c r="AO33" s="342" t="s">
        <v>
509</v>
      </c>
      <c r="AP33" s="342" t="s">
        <v>
509</v>
      </c>
      <c r="AQ33" s="343">
        <v>
28</v>
      </c>
      <c r="AR33" s="344" t="s">
        <v>
509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
525</v>
      </c>
      <c r="AL34" s="1224"/>
      <c r="AM34" s="1224"/>
      <c r="AN34" s="1225"/>
      <c r="AO34" s="342" t="s">
        <v>
509</v>
      </c>
      <c r="AP34" s="342" t="s">
        <v>
509</v>
      </c>
      <c r="AQ34" s="343">
        <v>
7</v>
      </c>
      <c r="AR34" s="344" t="s">
        <v>
509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
526</v>
      </c>
      <c r="AL35" s="1224"/>
      <c r="AM35" s="1224"/>
      <c r="AN35" s="1225"/>
      <c r="AO35" s="342">
        <v>
324319</v>
      </c>
      <c r="AP35" s="342">
        <v>
1379</v>
      </c>
      <c r="AQ35" s="343">
        <v>
5099</v>
      </c>
      <c r="AR35" s="344">
        <v>
-73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
527</v>
      </c>
      <c r="AL36" s="1224"/>
      <c r="AM36" s="1224"/>
      <c r="AN36" s="1225"/>
      <c r="AO36" s="342">
        <v>
169751</v>
      </c>
      <c r="AP36" s="342">
        <v>
722</v>
      </c>
      <c r="AQ36" s="343">
        <v>
1035</v>
      </c>
      <c r="AR36" s="344">
        <v>
-30.2</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
528</v>
      </c>
      <c r="AL37" s="1224"/>
      <c r="AM37" s="1224"/>
      <c r="AN37" s="1225"/>
      <c r="AO37" s="342">
        <v>
58285</v>
      </c>
      <c r="AP37" s="342">
        <v>
248</v>
      </c>
      <c r="AQ37" s="343">
        <v>
1359</v>
      </c>
      <c r="AR37" s="344">
        <v>
-81.8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
529</v>
      </c>
      <c r="AL38" s="1227"/>
      <c r="AM38" s="1227"/>
      <c r="AN38" s="1228"/>
      <c r="AO38" s="345" t="s">
        <v>
509</v>
      </c>
      <c r="AP38" s="345" t="s">
        <v>
509</v>
      </c>
      <c r="AQ38" s="346">
        <v>
0</v>
      </c>
      <c r="AR38" s="334" t="s">
        <v>
509</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
530</v>
      </c>
      <c r="AL39" s="1227"/>
      <c r="AM39" s="1227"/>
      <c r="AN39" s="1228"/>
      <c r="AO39" s="342">
        <v>
-1709993</v>
      </c>
      <c r="AP39" s="342">
        <v>
-7271</v>
      </c>
      <c r="AQ39" s="343">
        <v>
-8703</v>
      </c>
      <c r="AR39" s="344">
        <v>
-16.5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
531</v>
      </c>
      <c r="AL40" s="1224"/>
      <c r="AM40" s="1224"/>
      <c r="AN40" s="1225"/>
      <c r="AO40" s="342">
        <v>
-2253791</v>
      </c>
      <c r="AP40" s="342">
        <v>
-9584</v>
      </c>
      <c r="AQ40" s="343">
        <v>
-25597</v>
      </c>
      <c r="AR40" s="344">
        <v>
-62.6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
301</v>
      </c>
      <c r="AL41" s="1230"/>
      <c r="AM41" s="1230"/>
      <c r="AN41" s="1231"/>
      <c r="AO41" s="342">
        <v>
169261</v>
      </c>
      <c r="AP41" s="342">
        <v>
720</v>
      </c>
      <c r="AQ41" s="343">
        <v>
8494</v>
      </c>
      <c r="AR41" s="344">
        <v>
-91.5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534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
500</v>
      </c>
      <c r="AN49" s="1220" t="s">
        <v>
535</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
536</v>
      </c>
      <c r="AO50" s="359" t="s">
        <v>
537</v>
      </c>
      <c r="AP50" s="360" t="s">
        <v>
538</v>
      </c>
      <c r="AQ50" s="361" t="s">
        <v>
539</v>
      </c>
      <c r="AR50" s="362" t="s">
        <v>
540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541</v>
      </c>
      <c r="AL51" s="355"/>
      <c r="AM51" s="363">
        <v>
10189417</v>
      </c>
      <c r="AN51" s="364">
        <v>
45450</v>
      </c>
      <c r="AO51" s="365">
        <v>
27</v>
      </c>
      <c r="AP51" s="366">
        <v>
45117</v>
      </c>
      <c r="AQ51" s="367">
        <v>
4.5999999999999996</v>
      </c>
      <c r="AR51" s="368">
        <v>
22.4</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542</v>
      </c>
      <c r="AM52" s="371">
        <v>
5036120</v>
      </c>
      <c r="AN52" s="372">
        <v>
22464</v>
      </c>
      <c r="AO52" s="373">
        <v>
28.7</v>
      </c>
      <c r="AP52" s="374">
        <v>
25589</v>
      </c>
      <c r="AQ52" s="375">
        <v>
16.899999999999999</v>
      </c>
      <c r="AR52" s="376">
        <v>
11.8</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543</v>
      </c>
      <c r="AL53" s="355"/>
      <c r="AM53" s="363">
        <v>
10185671</v>
      </c>
      <c r="AN53" s="364">
        <v>
44987</v>
      </c>
      <c r="AO53" s="365">
        <v>
-1</v>
      </c>
      <c r="AP53" s="366">
        <v>
43532</v>
      </c>
      <c r="AQ53" s="367">
        <v>
-3.5</v>
      </c>
      <c r="AR53" s="368">
        <v>
2.5</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542</v>
      </c>
      <c r="AM54" s="371">
        <v>
5256111</v>
      </c>
      <c r="AN54" s="372">
        <v>
23215</v>
      </c>
      <c r="AO54" s="373">
        <v>
3.3</v>
      </c>
      <c r="AP54" s="374">
        <v>
25435</v>
      </c>
      <c r="AQ54" s="375">
        <v>
-0.6</v>
      </c>
      <c r="AR54" s="376">
        <v>
3.9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544</v>
      </c>
      <c r="AL55" s="355"/>
      <c r="AM55" s="363">
        <v>
10496044</v>
      </c>
      <c r="AN55" s="364">
        <v>
45658</v>
      </c>
      <c r="AO55" s="365">
        <v>
1.5</v>
      </c>
      <c r="AP55" s="366">
        <v>
47673</v>
      </c>
      <c r="AQ55" s="367">
        <v>
9.5</v>
      </c>
      <c r="AR55" s="368">
        <v>
-8</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542</v>
      </c>
      <c r="AM56" s="371">
        <v>
7531708</v>
      </c>
      <c r="AN56" s="372">
        <v>
32763</v>
      </c>
      <c r="AO56" s="373">
        <v>
41.1</v>
      </c>
      <c r="AP56" s="374">
        <v>
28383</v>
      </c>
      <c r="AQ56" s="375">
        <v>
11.6</v>
      </c>
      <c r="AR56" s="376">
        <v>
29.5</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545</v>
      </c>
      <c r="AL57" s="355"/>
      <c r="AM57" s="363">
        <v>
11231151</v>
      </c>
      <c r="AN57" s="364">
        <v>
48312</v>
      </c>
      <c r="AO57" s="365">
        <v>
5.8</v>
      </c>
      <c r="AP57" s="366">
        <v>
54233</v>
      </c>
      <c r="AQ57" s="367">
        <v>
13.8</v>
      </c>
      <c r="AR57" s="368">
        <v>
-8</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542</v>
      </c>
      <c r="AM58" s="371">
        <v>
6884161</v>
      </c>
      <c r="AN58" s="372">
        <v>
29613</v>
      </c>
      <c r="AO58" s="373">
        <v>
-9.6</v>
      </c>
      <c r="AP58" s="374">
        <v>
26058</v>
      </c>
      <c r="AQ58" s="375">
        <v>
-8.1999999999999993</v>
      </c>
      <c r="AR58" s="376">
        <v>
-1.4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546</v>
      </c>
      <c r="AL59" s="355"/>
      <c r="AM59" s="363">
        <v>
11643615</v>
      </c>
      <c r="AN59" s="364">
        <v>
49512</v>
      </c>
      <c r="AO59" s="365">
        <v>
2.5</v>
      </c>
      <c r="AP59" s="366">
        <v>
44366</v>
      </c>
      <c r="AQ59" s="367">
        <v>
-18.2</v>
      </c>
      <c r="AR59" s="368">
        <v>
20.7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542</v>
      </c>
      <c r="AM60" s="371">
        <v>
7031955</v>
      </c>
      <c r="AN60" s="372">
        <v>
29902</v>
      </c>
      <c r="AO60" s="373">
        <v>
1</v>
      </c>
      <c r="AP60" s="374">
        <v>
23234</v>
      </c>
      <c r="AQ60" s="375">
        <v>
-10.8</v>
      </c>
      <c r="AR60" s="376">
        <v>
11.8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547</v>
      </c>
      <c r="AL61" s="377"/>
      <c r="AM61" s="378">
        <v>
10749180</v>
      </c>
      <c r="AN61" s="379">
        <v>
46784</v>
      </c>
      <c r="AO61" s="380">
        <v>
7.2</v>
      </c>
      <c r="AP61" s="381">
        <v>
46984</v>
      </c>
      <c r="AQ61" s="382">
        <v>
1.2</v>
      </c>
      <c r="AR61" s="368">
        <v>
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542</v>
      </c>
      <c r="AM62" s="371">
        <v>
6348011</v>
      </c>
      <c r="AN62" s="372">
        <v>
27591</v>
      </c>
      <c r="AO62" s="373">
        <v>
12.9</v>
      </c>
      <c r="AP62" s="374">
        <v>
25740</v>
      </c>
      <c r="AQ62" s="375">
        <v>
1.8</v>
      </c>
      <c r="AR62" s="376">
        <v>
11.1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vyKzpX3WQM5nns2mOniy1O7ErxpvSkomJDgmWTp47/YrG3Hj+2U+KwET1VU3SO5p05xmSgR+OpMz7RmdDTP/ZQ==" saltValue="ORsN9dYJFMnYiBjS/TOk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ENqQDlVX5BlLlGThEkzwDwvu1q/MrYvCKoFjI7VWl3RLssYIAo2bxqjUUtBjWd62ErMY6eDhWlREAxO1kZebw==" saltValue="gMjDtH0JZDBIQhYu9bGny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1SxnpQLqOcDEdEcaXkO2EYr7hq3cFhEOM+Fc7cg2+oa4uhJ94Nxfq3KV1SA1MEnqdEsJ95mLmTGyWk/Ee5tMjA==" saltValue="TMKcXQ4sWjhAMhHZldp5I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551</v>
      </c>
      <c r="G46" s="8" t="s">
        <v>
552</v>
      </c>
      <c r="H46" s="8" t="s">
        <v>
553</v>
      </c>
      <c r="I46" s="8" t="s">
        <v>
554</v>
      </c>
      <c r="J46" s="9" t="s">
        <v>
555</v>
      </c>
    </row>
    <row r="47" spans="2:10" ht="57.75" customHeight="1" x14ac:dyDescent="0.2">
      <c r="B47" s="10"/>
      <c r="C47" s="1232" t="s">
        <v>
3</v>
      </c>
      <c r="D47" s="1232"/>
      <c r="E47" s="1233"/>
      <c r="F47" s="11">
        <v>
9.61</v>
      </c>
      <c r="G47" s="12">
        <v>
10.86</v>
      </c>
      <c r="H47" s="12">
        <v>
10.45</v>
      </c>
      <c r="I47" s="12">
        <v>
12.12</v>
      </c>
      <c r="J47" s="13">
        <v>
7.65</v>
      </c>
    </row>
    <row r="48" spans="2:10" ht="57.75" customHeight="1" x14ac:dyDescent="0.2">
      <c r="B48" s="14"/>
      <c r="C48" s="1234" t="s">
        <v>
4</v>
      </c>
      <c r="D48" s="1234"/>
      <c r="E48" s="1235"/>
      <c r="F48" s="15">
        <v>
12.21</v>
      </c>
      <c r="G48" s="16">
        <v>
11.02</v>
      </c>
      <c r="H48" s="16">
        <v>
6.79</v>
      </c>
      <c r="I48" s="16">
        <v>
8.16</v>
      </c>
      <c r="J48" s="17">
        <v>
7.41</v>
      </c>
    </row>
    <row r="49" spans="2:10" ht="57.75" customHeight="1" thickBot="1" x14ac:dyDescent="0.25">
      <c r="B49" s="18"/>
      <c r="C49" s="1236" t="s">
        <v>
5</v>
      </c>
      <c r="D49" s="1236"/>
      <c r="E49" s="1237"/>
      <c r="F49" s="19">
        <v>
5.21</v>
      </c>
      <c r="G49" s="20">
        <v>
1.37</v>
      </c>
      <c r="H49" s="20" t="s">
        <v>
556</v>
      </c>
      <c r="I49" s="20">
        <v>
2.2799999999999998</v>
      </c>
      <c r="J49" s="21" t="s">
        <v>
557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c48+VJ1kov898NN35a3s4on7kojSuzrsppp4H4ge54sxWz7gzg0l1BmwxrVT2/ttPxBUlcDA0Edj0g8dhk1PTA==" saltValue="+RZV/JgrPOmF3kdCAHES4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2020-03-17T02:21:31Z</cp:lastPrinted>
  <dcterms:created xsi:type="dcterms:W3CDTF">2020-02-10T03:23:06Z</dcterms:created>
  <dcterms:modified xsi:type="dcterms:W3CDTF">2020-09-28T06:40:29Z</dcterms:modified>
  <cp:category/>
</cp:coreProperties>
</file>