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財政課\190　財政状況公表\比較分析表\H30\06.追加\03.結合後\"/>
    </mc:Choice>
  </mc:AlternateContent>
  <bookViews>
    <workbookView xWindow="0" yWindow="0" windowWidth="21540" windowHeight="3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s="1"/>
  <c r="BE35" i="10" l="1"/>
  <c r="CO34" i="10"/>
  <c r="BW34" i="10"/>
  <c r="BW35" i="10" s="1"/>
  <c r="BW36" i="10" s="1"/>
  <c r="BW37" i="10" s="1"/>
  <c r="BW38" i="10" s="1"/>
  <c r="BW39" i="10" s="1"/>
  <c r="BW40" i="10" s="1"/>
  <c r="BW41" i="10" s="1"/>
</calcChain>
</file>

<file path=xl/sharedStrings.xml><?xml version="1.0" encoding="utf-8"?>
<sst xmlns="http://schemas.openxmlformats.org/spreadsheetml/2006/main" count="1120" uniqueCount="609">
  <si>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</si>
  <si>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</si>
  <si>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</si>
  <si>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</si>
  <si>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</si>
  <si>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</si>
  <si>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</si>
  <si>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</si>
  <si>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</si>
  <si>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</si>
  <si>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</si>
  <si>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</si>
  <si>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</si>
  <si>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</si>
  <si>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</si>
  <si>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</si>
  <si>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</si>
  <si>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</si>
  <si>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</si>
  <si>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</si>
  <si>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</si>
  <si>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</si>
  <si>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</si>
  <si>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</si>
  <si>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</si>
  <si>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</si>
  <si>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</si>
  <si>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</si>
  <si>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</si>
  <si>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</si>
  <si>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</si>
  <si>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</si>
  <si>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</si>
  <si>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</si>
  <si>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</si>
  <si>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</si>
  <si>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</si>
  <si>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</si>
  <si>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</si>
  <si>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</si>
  <si>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</si>
  <si>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</si>
  <si>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</si>
  <si>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</si>
  <si>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</si>
  <si>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</si>
  <si>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</si>
  <si>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</si>
  <si>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</si>
  <si>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</si>
  <si>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</si>
  <si>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</si>
  <si>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</si>
  <si>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</si>
  <si>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</si>
  <si>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</si>
  <si>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</si>
  <si>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</si>
  <si>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</si>
  <si>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</si>
  <si>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</si>
  <si>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</si>
  <si>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</si>
  <si>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</si>
  <si>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</si>
  <si>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</si>
  <si>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</si>
  <si>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</si>
  <si>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</si>
  <si>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</si>
  <si>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</si>
  <si>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</si>
  <si>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</si>
  <si>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</si>
  <si>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</si>
  <si>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</si>
  <si>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</si>
  <si>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</si>
  <si>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</si>
  <si>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</si>
  <si>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</si>
  <si>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</si>
  <si>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</si>
  <si>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</si>
  <si>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</si>
  <si>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</si>
  <si>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</si>
  <si>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</si>
  <si>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</si>
  <si>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</si>
  <si>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</si>
  <si>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</si>
  <si>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</si>
  <si>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</si>
  <si>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</si>
  <si>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</si>
  <si>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</si>
  <si>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</si>
  <si>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昭島市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</si>
  <si>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</si>
  <si>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</si>
  <si>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</si>
  <si>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</si>
  <si>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</si>
  <si>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</si>
  <si>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</si>
  <si>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</si>
  <si>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</si>
  <si>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</si>
  <si>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</si>
  <si>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</si>
  <si>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</si>
  <si>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</si>
  <si>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</si>
  <si>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</si>
  <si>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</si>
  <si>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</si>
  <si>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</si>
  <si>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</si>
  <si>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</si>
  <si>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</si>
  <si>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</si>
  <si>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</si>
  <si>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</si>
  <si>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</si>
  <si>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</si>
  <si>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</si>
  <si>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</si>
  <si>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</si>
  <si>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</si>
  <si>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</si>
  <si>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</si>
  <si>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</si>
  <si>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</si>
  <si>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</si>
  <si>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</si>
  <si>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</si>
  <si>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</si>
  <si>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</si>
  <si>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</si>
  <si>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</si>
  <si>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</si>
  <si>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</si>
  <si>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</si>
  <si>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</si>
  <si>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</si>
  <si>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</si>
  <si>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</si>
  <si>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</si>
  <si>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</si>
  <si>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</si>
  <si>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</si>
  <si>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</si>
  <si>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</si>
  <si>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</si>
  <si>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</si>
  <si>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</si>
  <si>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</si>
  <si>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</si>
  <si>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</si>
  <si>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</si>
  <si>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</si>
  <si>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</si>
  <si>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</si>
  <si>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</si>
  <si>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</si>
  <si>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</si>
  <si>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</si>
  <si>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</si>
  <si>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</si>
  <si>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</si>
  <si>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</si>
  <si>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</si>
  <si>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</si>
  <si>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</si>
  <si>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</si>
  <si>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</si>
  <si>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</si>
  <si>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</si>
  <si>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</si>
  <si>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</si>
  <si>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</si>
  <si>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</si>
  <si>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</si>
  <si>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</si>
  <si>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</si>
  <si>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</si>
  <si>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</si>
  <si>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</si>
  <si>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</si>
  <si>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</si>
  <si>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</si>
  <si>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</si>
  <si>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</si>
  <si>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</si>
  <si>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</si>
  <si>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</si>
  <si>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</si>
  <si>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</si>
  <si>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</si>
  <si>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</si>
  <si>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</si>
  <si>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</si>
  <si>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</si>
  <si>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</si>
  <si>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</si>
  <si>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</si>
  <si>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</si>
  <si>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</si>
  <si>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</si>
  <si>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</si>
  <si>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</si>
  <si>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</si>
  <si>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東京都昭島市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</si>
  <si>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</si>
  <si>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</si>
  <si>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</si>
  <si>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</si>
  <si>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</si>
  <si>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</si>
  <si>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</si>
  <si>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</si>
  <si>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</si>
  <si>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</si>
  <si>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</si>
  <si>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</si>
  <si>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</si>
  <si>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</si>
  <si>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</si>
  <si>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</si>
  <si>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</si>
  <si>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</si>
  <si>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</si>
  <si>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</si>
  <si>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</si>
  <si>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</si>
  <si>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</si>
  <si>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</si>
  <si>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</si>
  <si>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</si>
  <si>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</si>
  <si>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</si>
  <si>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</si>
  <si>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</si>
  <si>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</si>
  <si>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</si>
  <si>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</si>
  <si>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</si>
  <si>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</si>
  <si>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</si>
  <si>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</si>
  <si>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</si>
  <si>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</si>
  <si>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</si>
  <si>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</si>
  <si>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</si>
  <si>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</si>
  <si>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</si>
  <si>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</si>
  <si>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</si>
  <si>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</si>
  <si>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</si>
  <si>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</si>
  <si>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</si>
  <si>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</si>
  <si>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</si>
  <si>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</si>
  <si>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</si>
  <si>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</si>
  <si>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</si>
  <si>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</si>
  <si>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</si>
  <si>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</si>
  <si>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</si>
  <si>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</si>
  <si>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</si>
  <si>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</si>
  <si>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</si>
  <si>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</si>
  <si>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</si>
  <si>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</si>
  <si>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</si>
  <si>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</si>
  <si>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</si>
  <si>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</si>
  <si>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</si>
  <si>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</si>
  <si>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</si>
  <si>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</si>
  <si>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</si>
  <si>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</si>
  <si>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</si>
  <si>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</si>
  <si>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</si>
  <si>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</si>
  <si>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</si>
  <si>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</si>
  <si>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</si>
  <si>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</si>
  <si>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</si>
  <si>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</si>
  <si>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</si>
  <si>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</si>
  <si>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</si>
  <si>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</si>
  <si>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</si>
  <si>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</si>
  <si>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</si>
  <si>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</si>
  <si>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</si>
  <si>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</si>
  <si>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</si>
  <si>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</si>
  <si>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</si>
  <si>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</si>
  <si>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</si>
  <si>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</si>
  <si>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</si>
  <si>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</si>
  <si>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</si>
  <si>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</si>
  <si>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</si>
  <si>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</si>
  <si>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</si>
  <si>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</si>
  <si>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</si>
  <si>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</si>
  <si>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</si>
  <si>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</si>
  <si>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</si>
  <si>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</si>
  <si>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</si>
  <si>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</si>
  <si>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</si>
  <si>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</si>
  <si>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</si>
  <si>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</si>
  <si>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</si>
  <si>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</si>
  <si>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</si>
  <si>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</si>
  <si>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</si>
  <si>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</si>
  <si>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</si>
  <si>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</si>
  <si>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</si>
  <si>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</si>
  <si>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</si>
  <si>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</si>
  <si>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</si>
  <si>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</si>
  <si>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</si>
  <si>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</si>
  <si>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</si>
  <si>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</si>
  <si>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</si>
  <si>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</si>
  <si>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</si>
  <si>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</si>
  <si>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</si>
  <si>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</si>
  <si>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</si>
  <si>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東京都昭島市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</si>
  <si>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</si>
  <si>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</si>
  <si>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</si>
  <si>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</si>
  <si>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</si>
  <si>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</si>
  <si>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</si>
  <si>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</si>
  <si>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</si>
  <si>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</si>
  <si>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</si>
  <si>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</si>
  <si>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</si>
  <si>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</si>
  <si>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</si>
  <si>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</si>
  <si>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</si>
  <si>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</si>
  <si>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</si>
  <si>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</si>
  <si>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</si>
  <si>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</si>
  <si>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</si>
  <si>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</si>
  <si>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</si>
  <si>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</si>
  <si>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</si>
  <si>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</si>
  <si>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</si>
  <si>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</si>
  <si>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</si>
  <si>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</si>
  <si>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</si>
  <si>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</si>
  <si>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</si>
  <si>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</si>
  <si>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</si>
  <si>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</si>
  <si>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</si>
  <si>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</si>
  <si>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中神土地区画整理事業特別会計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</si>
  <si>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</si>
  <si>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</si>
  <si>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</si>
  <si>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</si>
  <si>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</si>
  <si>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</si>
  <si>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</si>
  <si>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</si>
  <si>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</si>
  <si>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</si>
  <si>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</si>
  <si>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</si>
  <si>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</si>
  <si>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</si>
  <si>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</si>
  <si>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</si>
  <si>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</si>
  <si>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</si>
  <si>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</si>
  <si>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</si>
  <si>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</si>
  <si>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</si>
  <si>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</si>
  <si>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</si>
  <si>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</si>
  <si>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</si>
  <si>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</si>
  <si>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</si>
  <si>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</si>
  <si>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</si>
  <si>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</si>
  <si>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</si>
  <si>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</si>
  <si>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</si>
  <si>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</si>
  <si>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</si>
  <si>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</si>
  <si>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</si>
  <si>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</si>
  <si>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</si>
  <si>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</si>
  <si>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</si>
  <si>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</si>
  <si>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</si>
  <si>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</si>
  <si>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</si>
  <si>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</si>
  <si>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</si>
  <si>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</si>
  <si>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</si>
  <si>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</si>
  <si>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</si>
  <si>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</si>
  <si>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</si>
  <si>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</si>
  <si>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</si>
  <si>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</si>
  <si>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</si>
  <si>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</si>
  <si>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</si>
  <si>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</si>
  <si>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</si>
  <si>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</si>
  <si>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</si>
  <si>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</si>
  <si>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</si>
  <si>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</si>
  <si>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</si>
  <si>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</si>
  <si>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</si>
  <si>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</si>
  <si>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</si>
  <si>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</si>
  <si>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</si>
  <si>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</si>
  <si>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</si>
  <si>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</si>
  <si>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</si>
  <si>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</si>
  <si>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</si>
  <si>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</si>
  <si>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</si>
  <si>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</si>
  <si>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</si>
  <si>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</si>
  <si>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</si>
  <si>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</si>
  <si>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</si>
  <si>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</si>
  <si>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</si>
  <si>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</si>
  <si>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</si>
  <si>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</si>
  <si>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</si>
  <si>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</si>
  <si>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</si>
  <si>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</si>
  <si>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</si>
  <si>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</si>
  <si>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</si>
  <si>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</si>
  <si>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</si>
  <si>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</si>
  <si>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</si>
  <si>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</si>
  <si>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</si>
  <si>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</si>
  <si>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</si>
  <si>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</si>
  <si>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</si>
  <si>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</si>
  <si>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</si>
  <si>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</si>
  <si>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</si>
  <si>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</si>
  <si>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</si>
  <si>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</si>
  <si>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</si>
  <si>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</si>
  <si>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</si>
  <si>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</si>
  <si>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</si>
  <si>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</si>
  <si>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</si>
  <si>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</si>
  <si>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</si>
  <si>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</si>
  <si>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</si>
  <si>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</si>
  <si>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</si>
  <si>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</si>
  <si>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</si>
  <si>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</si>
  <si>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</si>
  <si>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</si>
  <si>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</si>
  <si>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</si>
  <si>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</si>
  <si>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</si>
  <si>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</si>
  <si>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</si>
  <si>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</si>
  <si>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</si>
  <si>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</si>
  <si>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</si>
  <si>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</si>
  <si>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</si>
  <si>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</si>
  <si>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</si>
  <si>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</si>
  <si>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</si>
  <si>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</si>
  <si>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</si>
  <si>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</si>
  <si>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1.16</t>
  </si>
  <si>
    <t>▲ 1.85</t>
  </si>
  <si>
    <t>水道事業会計</t>
  </si>
  <si>
    <t>一般会計</t>
  </si>
  <si>
    <t>国民健康保険特別会計</t>
  </si>
  <si>
    <t>下水道事業特別会計</t>
  </si>
  <si>
    <t>介護保険特別会計</t>
  </si>
  <si>
    <t>中神土地区画整理事業特別会計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</si>
  <si>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</si>
  <si>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</si>
  <si>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</si>
  <si>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</si>
  <si>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</si>
  <si>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</si>
  <si>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</si>
  <si>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</si>
  <si>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東京たま広域資源循環組合</t>
    <rPh sb="0" eb="2">
      <t>トウキョウ</t>
    </rPh>
    <rPh sb="4" eb="6">
      <t>コウイキ</t>
    </rPh>
    <rPh sb="6" eb="8">
      <t>シゲン</t>
    </rPh>
    <rPh sb="8" eb="10">
      <t>ジュンカン</t>
    </rPh>
    <rPh sb="10" eb="12">
      <t>クミアイ</t>
    </rPh>
    <phoneticPr fontId="2"/>
  </si>
  <si>
    <t>東京都十一市競輪事業組合</t>
    <rPh sb="0" eb="3">
      <t>トウキョウト</t>
    </rPh>
    <rPh sb="3" eb="5">
      <t>１１</t>
    </rPh>
    <rPh sb="5" eb="6">
      <t>シ</t>
    </rPh>
    <rPh sb="6" eb="8">
      <t>ケイリン</t>
    </rPh>
    <rPh sb="8" eb="10">
      <t>ジギョウ</t>
    </rPh>
    <rPh sb="10" eb="12">
      <t>クミアイ</t>
    </rPh>
    <phoneticPr fontId="2"/>
  </si>
  <si>
    <t>東京都六市競艇事業組合</t>
    <rPh sb="0" eb="3">
      <t>トウキョウト</t>
    </rPh>
    <rPh sb="3" eb="4">
      <t>６</t>
    </rPh>
    <rPh sb="4" eb="5">
      <t>シ</t>
    </rPh>
    <rPh sb="5" eb="7">
      <t>キョウテイ</t>
    </rPh>
    <rPh sb="7" eb="9">
      <t>ジギョウ</t>
    </rPh>
    <rPh sb="9" eb="11">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</si>
  <si>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</si>
  <si>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</si>
  <si>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立川・昭島・国立聖苑組合</t>
    <rPh sb="0" eb="2">
      <t>タチカワ</t>
    </rPh>
    <rPh sb="3" eb="5">
      <t>アキシマ</t>
    </rPh>
    <rPh sb="6" eb="8">
      <t>クニタチ</t>
    </rPh>
    <rPh sb="8" eb="10">
      <t>セイエン</t>
    </rPh>
    <rPh sb="10" eb="12">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</si>
  <si>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</si>
  <si>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</si>
  <si>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昭島市土地開発公社</t>
    <phoneticPr fontId="2"/>
  </si>
  <si>
    <t>-</t>
    <phoneticPr fontId="2"/>
  </si>
  <si>
    <t>-</t>
    <phoneticPr fontId="2"/>
  </si>
  <si>
    <t>-</t>
    <phoneticPr fontId="2"/>
  </si>
  <si>
    <t>-</t>
    <phoneticPr fontId="2"/>
  </si>
  <si>
    <t>-</t>
    <phoneticPr fontId="2"/>
  </si>
  <si>
    <t>-</t>
    <phoneticPr fontId="2"/>
  </si>
  <si>
    <t>公共施設整備等資金積立基金</t>
    <rPh sb="0" eb="2">
      <t>コウキョウ</t>
    </rPh>
    <rPh sb="2" eb="4">
      <t>シセツ</t>
    </rPh>
    <rPh sb="4" eb="6">
      <t>セイビ</t>
    </rPh>
    <rPh sb="6" eb="7">
      <t>トウ</t>
    </rPh>
    <rPh sb="7" eb="9">
      <t>シキン</t>
    </rPh>
    <rPh sb="9" eb="11">
      <t>ツミタテ</t>
    </rPh>
    <rPh sb="11" eb="13">
      <t>キキン</t>
    </rPh>
    <phoneticPr fontId="2"/>
  </si>
  <si>
    <t>庁舎跡地施設整備資金積立基金</t>
    <rPh sb="0" eb="2">
      <t>チョウシャ</t>
    </rPh>
    <rPh sb="2" eb="4">
      <t>アトチ</t>
    </rPh>
    <rPh sb="4" eb="6">
      <t>シセツ</t>
    </rPh>
    <rPh sb="6" eb="8">
      <t>セイビ</t>
    </rPh>
    <rPh sb="8" eb="10">
      <t>シキン</t>
    </rPh>
    <rPh sb="10" eb="12">
      <t>ツミタテ</t>
    </rPh>
    <rPh sb="12" eb="14">
      <t>キキン</t>
    </rPh>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</si>
  <si>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</si>
  <si>
    <t>職員退職手当資金積立基金</t>
    <rPh sb="0" eb="2">
      <t>ショクイン</t>
    </rPh>
    <rPh sb="2" eb="4">
      <t>タイショク</t>
    </rPh>
    <rPh sb="4" eb="6">
      <t>テアテ</t>
    </rPh>
    <rPh sb="6" eb="8">
      <t>シキン</t>
    </rPh>
    <rPh sb="8" eb="10">
      <t>ツミタテ</t>
    </rPh>
    <rPh sb="10" eb="12">
      <t>キキン</t>
    </rPh>
    <phoneticPr fontId="2"/>
  </si>
  <si>
    <t>緑化推進基金</t>
    <rPh sb="0" eb="2">
      <t>リョッカ</t>
    </rPh>
    <rPh sb="2" eb="4">
      <t>スイシン</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</si>
  <si>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</si>
  <si>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</si>
  <si>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</si>
  <si>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</si>
  <si>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</si>
  <si>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</si>
  <si>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低い水準にあり、比率が算定されない状況となっている。これは、昭島市中期財政計画に基づき、地方債残高と基金残高のバランスに配意しながら、地方債残高の抑制、基金残高の増加に努めてきたためであると考えられる。一方で、有形固定資産減価償却率については、平成28年度は類似団体平均を下回ったものの、平成30年度は上回る結果となった。今後も「昭島市公共施設等総合管理計画」及び個別施設計画に基づき、施設老朽化対策を着実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</si>
  <si>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</si>
  <si>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</si>
  <si>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</si>
  <si>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</si>
  <si>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</si>
  <si>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</si>
  <si>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も改善傾向にある。また、将来負担比率についても類似団体と比較して低い水準にあり、平成26年度から５年連続で比率が算定されない状況となった。近年の将来負担比率の改善については、地方債残高と基金残高のバランスを勘案する中で、地方債残高の抑制、基金残高の増加に努めてきたためであると考えられる。今後については大規模な投資事業などの影響により、一時的な地方債残高増・基金残高減の可能性も想定されることから、「昭島市行財政改革推進プラン」に基づき行財政健全化を推し進め、将来負担額全体の動向を見据える中で、引き続き低位の水準に留める。</t>
    <rPh sb="135" eb="136">
      <t>ナカ</t>
    </rPh>
    <rPh sb="190" eb="192">
      <t>エイキョウ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</si>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</sst>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EA09-41F5-BC13-8CD708639F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36928</c:v>
                </c:pt>
                <c:pt idx="1">
                  <c:v>34294</c:v>
                </c:pt>
                <c:pt idx="2">
                  <c:v>43753</c:v>
                </c:pt>
                <c:pt idx="3">
                  <c:v>32054</c:v>
                </c:pt>
                <c:pt idx="4">
                  <c:v>38629</c:v>
                </c:pt>
              </c:numCache>
            </c:numRef>
          </c:val>
          <c:smooth val="0"/>
          <c:extLst>
            <c:ext xmlns:c16="http://schemas.microsoft.com/office/drawing/2014/chart" uri="{C3380CC4-5D6E-409C-BE32-E72D297353CC}">
              <c16:uniqueId val="{00000001-EA09-41F5-BC13-8CD708639FB1}"/>
            </c:ext>
          </c:extLst>
        </c:ser>
        <c:dLbls>
          <c:showLegendKey val="0"/>
          <c:showVal val="0"/>
          <c:showCatName val="0"/>
          <c:showSerName val="0"/>
          <c:showPercent val="0"/>
          <c:showBubbleSize val="0"/>
        </c:dLbls>
        <c:marker val="1"/>
        <c:smooth val="0"/>
        <c:axId val="128162816"/>
        <c:axId val="128423040"/>
      </c:lineChart>
      <c:catAx>
        <c:axId val="12816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423040"/>
        <c:crosses val="autoZero"/>
        <c:auto val="1"/>
        <c:lblAlgn val="ctr"/>
        <c:lblOffset val="100"/>
        <c:tickLblSkip val="1"/>
        <c:tickMarkSkip val="1"/>
        <c:noMultiLvlLbl val="0"/>
      </c:catAx>
      <c:valAx>
        <c:axId val="1284230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16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5.97</c:v>
                </c:pt>
                <c:pt idx="1">
                  <c:v>4.6500000000000004</c:v>
                </c:pt>
                <c:pt idx="2">
                  <c:v>5.0999999999999996</c:v>
                </c:pt>
                <c:pt idx="3">
                  <c:v>6.2</c:v>
                </c:pt>
                <c:pt idx="4">
                  <c:v>8.8800000000000008</c:v>
                </c:pt>
              </c:numCache>
            </c:numRef>
          </c:val>
          <c:extLst>
            <c:ext xmlns:c16="http://schemas.microsoft.com/office/drawing/2014/chart" uri="{C3380CC4-5D6E-409C-BE32-E72D297353CC}">
              <c16:uniqueId val="{00000000-9DB3-4BD4-B4BC-C5EF2CEF64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18.66</c:v>
                </c:pt>
                <c:pt idx="1">
                  <c:v>18.440000000000001</c:v>
                </c:pt>
                <c:pt idx="2">
                  <c:v>16.13</c:v>
                </c:pt>
                <c:pt idx="3">
                  <c:v>18.53</c:v>
                </c:pt>
                <c:pt idx="4">
                  <c:v>21.63</c:v>
                </c:pt>
              </c:numCache>
            </c:numRef>
          </c:val>
          <c:extLst>
            <c:ext xmlns:c16="http://schemas.microsoft.com/office/drawing/2014/chart" uri="{C3380CC4-5D6E-409C-BE32-E72D297353CC}">
              <c16:uniqueId val="{00000001-9DB3-4BD4-B4BC-C5EF2CEF64F7}"/>
            </c:ext>
          </c:extLst>
        </c:ser>
        <c:dLbls>
          <c:showLegendKey val="0"/>
          <c:showVal val="0"/>
          <c:showCatName val="0"/>
          <c:showSerName val="0"/>
          <c:showPercent val="0"/>
          <c:showBubbleSize val="0"/>
        </c:dLbls>
        <c:gapWidth val="250"/>
        <c:overlap val="100"/>
        <c:axId val="124572800"/>
        <c:axId val="12457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3.33</c:v>
                </c:pt>
                <c:pt idx="1">
                  <c:v>-1.1599999999999999</c:v>
                </c:pt>
                <c:pt idx="2">
                  <c:v>-1.85</c:v>
                </c:pt>
                <c:pt idx="3">
                  <c:v>3.69</c:v>
                </c:pt>
                <c:pt idx="4">
                  <c:v>6.7</c:v>
                </c:pt>
              </c:numCache>
            </c:numRef>
          </c:val>
          <c:smooth val="0"/>
          <c:extLst>
            <c:ext xmlns:c16="http://schemas.microsoft.com/office/drawing/2014/chart" uri="{C3380CC4-5D6E-409C-BE32-E72D297353CC}">
              <c16:uniqueId val="{00000002-9DB3-4BD4-B4BC-C5EF2CEF64F7}"/>
            </c:ext>
          </c:extLst>
        </c:ser>
        <c:dLbls>
          <c:showLegendKey val="0"/>
          <c:showVal val="0"/>
          <c:showCatName val="0"/>
          <c:showSerName val="0"/>
          <c:showPercent val="0"/>
          <c:showBubbleSize val="0"/>
        </c:dLbls>
        <c:marker val="1"/>
        <c:smooth val="0"/>
        <c:axId val="124572800"/>
        <c:axId val="124574720"/>
      </c:lineChart>
      <c:catAx>
        <c:axId val="1245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574720"/>
        <c:crosses val="autoZero"/>
        <c:auto val="1"/>
        <c:lblAlgn val="ctr"/>
        <c:lblOffset val="100"/>
        <c:tickLblSkip val="1"/>
        <c:tickMarkSkip val="1"/>
        <c:noMultiLvlLbl val="0"/>
      </c:catAx>
      <c:valAx>
        <c:axId val="12457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4E-4DC8-BAE8-02CB0654DF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4E-4DC8-BAE8-02CB0654DF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4E-4DC8-BAE8-02CB0654DFD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0.13</c:v>
                </c:pt>
                <c:pt idx="4">
                  <c:v>#N/A</c:v>
                </c:pt>
                <c:pt idx="5">
                  <c:v>0.11</c:v>
                </c:pt>
                <c:pt idx="6">
                  <c:v>#N/A</c:v>
                </c:pt>
                <c:pt idx="7">
                  <c:v>0.12</c:v>
                </c:pt>
                <c:pt idx="8">
                  <c:v>#N/A</c:v>
                </c:pt>
                <c:pt idx="9">
                  <c:v>0.15</c:v>
                </c:pt>
              </c:numCache>
            </c:numRef>
          </c:val>
          <c:extLst>
            <c:ext xmlns:c16="http://schemas.microsoft.com/office/drawing/2014/chart" uri="{C3380CC4-5D6E-409C-BE32-E72D297353CC}">
              <c16:uniqueId val="{00000003-8F4E-4DC8-BAE8-02CB0654DFD3}"/>
            </c:ext>
          </c:extLst>
        </c:ser>
        <c:ser>
          <c:idx val="4"/>
          <c:order val="4"/>
          <c:tx>
            <c:strRef>
              <c:f>データシート!$A$31</c:f>
              <c:strCache>
                <c:ptCount val="1"/>
                <c:pt idx="0">
                  <c:v>中神土地区画整理事業特別会計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0.13</c:v>
                </c:pt>
                <c:pt idx="8">
                  <c:v>#N/A</c:v>
                </c:pt>
                <c:pt idx="9">
                  <c:v>0.21</c:v>
                </c:pt>
              </c:numCache>
            </c:numRef>
          </c:val>
          <c:extLst>
            <c:ext xmlns:c16="http://schemas.microsoft.com/office/drawing/2014/chart" uri="{C3380CC4-5D6E-409C-BE32-E72D297353CC}">
              <c16:uniqueId val="{00000004-8F4E-4DC8-BAE8-02CB0654DFD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1.1499999999999999</c:v>
                </c:pt>
                <c:pt idx="4">
                  <c:v>#N/A</c:v>
                </c:pt>
                <c:pt idx="5">
                  <c:v>1</c:v>
                </c:pt>
                <c:pt idx="6">
                  <c:v>#N/A</c:v>
                </c:pt>
                <c:pt idx="7">
                  <c:v>1.1100000000000001</c:v>
                </c:pt>
                <c:pt idx="8">
                  <c:v>#N/A</c:v>
                </c:pt>
                <c:pt idx="9">
                  <c:v>0.75</c:v>
                </c:pt>
              </c:numCache>
            </c:numRef>
          </c:val>
          <c:extLst>
            <c:ext xmlns:c16="http://schemas.microsoft.com/office/drawing/2014/chart" uri="{C3380CC4-5D6E-409C-BE32-E72D297353CC}">
              <c16:uniqueId val="{00000005-8F4E-4DC8-BAE8-02CB0654DFD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1.62</c:v>
                </c:pt>
                <c:pt idx="2">
                  <c:v>#N/A</c:v>
                </c:pt>
                <c:pt idx="3">
                  <c:v>1.86</c:v>
                </c:pt>
                <c:pt idx="4">
                  <c:v>#N/A</c:v>
                </c:pt>
                <c:pt idx="5">
                  <c:v>1.95</c:v>
                </c:pt>
                <c:pt idx="6">
                  <c:v>#N/A</c:v>
                </c:pt>
                <c:pt idx="7">
                  <c:v>1.72</c:v>
                </c:pt>
                <c:pt idx="8">
                  <c:v>#N/A</c:v>
                </c:pt>
                <c:pt idx="9">
                  <c:v>1.1499999999999999</c:v>
                </c:pt>
              </c:numCache>
            </c:numRef>
          </c:val>
          <c:extLst>
            <c:ext xmlns:c16="http://schemas.microsoft.com/office/drawing/2014/chart" uri="{C3380CC4-5D6E-409C-BE32-E72D297353CC}">
              <c16:uniqueId val="{00000006-8F4E-4DC8-BAE8-02CB0654DFD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0.92</c:v>
                </c:pt>
                <c:pt idx="4">
                  <c:v>#N/A</c:v>
                </c:pt>
                <c:pt idx="5">
                  <c:v>1.73</c:v>
                </c:pt>
                <c:pt idx="6">
                  <c:v>#N/A</c:v>
                </c:pt>
                <c:pt idx="7">
                  <c:v>2.67</c:v>
                </c:pt>
                <c:pt idx="8">
                  <c:v>#N/A</c:v>
                </c:pt>
                <c:pt idx="9">
                  <c:v>1.52</c:v>
                </c:pt>
              </c:numCache>
            </c:numRef>
          </c:val>
          <c:extLst>
            <c:ext xmlns:c16="http://schemas.microsoft.com/office/drawing/2014/chart" uri="{C3380CC4-5D6E-409C-BE32-E72D297353CC}">
              <c16:uniqueId val="{00000007-8F4E-4DC8-BAE8-02CB0654DF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5.96</c:v>
                </c:pt>
                <c:pt idx="2">
                  <c:v>#N/A</c:v>
                </c:pt>
                <c:pt idx="3">
                  <c:v>4.6500000000000004</c:v>
                </c:pt>
                <c:pt idx="4">
                  <c:v>#N/A</c:v>
                </c:pt>
                <c:pt idx="5">
                  <c:v>5.0999999999999996</c:v>
                </c:pt>
                <c:pt idx="6">
                  <c:v>#N/A</c:v>
                </c:pt>
                <c:pt idx="7">
                  <c:v>6.2</c:v>
                </c:pt>
                <c:pt idx="8">
                  <c:v>#N/A</c:v>
                </c:pt>
                <c:pt idx="9">
                  <c:v>8.8699999999999992</c:v>
                </c:pt>
              </c:numCache>
            </c:numRef>
          </c:val>
          <c:extLst>
            <c:ext xmlns:c16="http://schemas.microsoft.com/office/drawing/2014/chart" uri="{C3380CC4-5D6E-409C-BE32-E72D297353CC}">
              <c16:uniqueId val="{00000008-8F4E-4DC8-BAE8-02CB0654DF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13.23</c:v>
                </c:pt>
                <c:pt idx="2">
                  <c:v>#N/A</c:v>
                </c:pt>
                <c:pt idx="3">
                  <c:v>9.84</c:v>
                </c:pt>
                <c:pt idx="4">
                  <c:v>#N/A</c:v>
                </c:pt>
                <c:pt idx="5">
                  <c:v>9.42</c:v>
                </c:pt>
                <c:pt idx="6">
                  <c:v>#N/A</c:v>
                </c:pt>
                <c:pt idx="7">
                  <c:v>10.08</c:v>
                </c:pt>
                <c:pt idx="8">
                  <c:v>#N/A</c:v>
                </c:pt>
                <c:pt idx="9">
                  <c:v>10.75</c:v>
                </c:pt>
              </c:numCache>
            </c:numRef>
          </c:val>
          <c:extLst>
            <c:ext xmlns:c16="http://schemas.microsoft.com/office/drawing/2014/chart" uri="{C3380CC4-5D6E-409C-BE32-E72D297353CC}">
              <c16:uniqueId val="{00000009-8F4E-4DC8-BAE8-02CB0654DFD3}"/>
            </c:ext>
          </c:extLst>
        </c:ser>
        <c:dLbls>
          <c:showLegendKey val="0"/>
          <c:showVal val="0"/>
          <c:showCatName val="0"/>
          <c:showSerName val="0"/>
          <c:showPercent val="0"/>
          <c:showBubbleSize val="0"/>
        </c:dLbls>
        <c:gapWidth val="150"/>
        <c:overlap val="100"/>
        <c:axId val="124296192"/>
        <c:axId val="124302080"/>
      </c:barChart>
      <c:catAx>
        <c:axId val="1242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02080"/>
        <c:crosses val="autoZero"/>
        <c:auto val="1"/>
        <c:lblAlgn val="ctr"/>
        <c:lblOffset val="100"/>
        <c:tickLblSkip val="1"/>
        <c:tickMarkSkip val="1"/>
        <c:noMultiLvlLbl val="0"/>
      </c:catAx>
      <c:valAx>
        <c:axId val="1243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6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2811</c:v>
                </c:pt>
                <c:pt idx="5">
                  <c:v>2570</c:v>
                </c:pt>
                <c:pt idx="8">
                  <c:v>2562</c:v>
                </c:pt>
                <c:pt idx="11">
                  <c:v>2592</c:v>
                </c:pt>
                <c:pt idx="14">
                  <c:v>2573</c:v>
                </c:pt>
              </c:numCache>
            </c:numRef>
          </c:val>
          <c:extLst>
            <c:ext xmlns:c16="http://schemas.microsoft.com/office/drawing/2014/chart" uri="{C3380CC4-5D6E-409C-BE32-E72D297353CC}">
              <c16:uniqueId val="{00000000-8532-487E-8ADB-87686F31A3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32-487E-8ADB-87686F31A3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8532-487E-8ADB-87686F31A3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96</c:v>
                </c:pt>
                <c:pt idx="3">
                  <c:v>94</c:v>
                </c:pt>
                <c:pt idx="6">
                  <c:v>70</c:v>
                </c:pt>
                <c:pt idx="9">
                  <c:v>58</c:v>
                </c:pt>
                <c:pt idx="12">
                  <c:v>50</c:v>
                </c:pt>
              </c:numCache>
            </c:numRef>
          </c:val>
          <c:extLst>
            <c:ext xmlns:c16="http://schemas.microsoft.com/office/drawing/2014/chart" uri="{C3380CC4-5D6E-409C-BE32-E72D297353CC}">
              <c16:uniqueId val="{00000003-8532-487E-8ADB-87686F31A3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415</c:v>
                </c:pt>
                <c:pt idx="3">
                  <c:v>417</c:v>
                </c:pt>
                <c:pt idx="6">
                  <c:v>436</c:v>
                </c:pt>
                <c:pt idx="9">
                  <c:v>431</c:v>
                </c:pt>
                <c:pt idx="12">
                  <c:v>424</c:v>
                </c:pt>
              </c:numCache>
            </c:numRef>
          </c:val>
          <c:extLst>
            <c:ext xmlns:c16="http://schemas.microsoft.com/office/drawing/2014/chart" uri="{C3380CC4-5D6E-409C-BE32-E72D297353CC}">
              <c16:uniqueId val="{00000004-8532-487E-8ADB-87686F31A3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32-487E-8ADB-87686F31A3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32-487E-8ADB-87686F31A3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2492</c:v>
                </c:pt>
                <c:pt idx="3">
                  <c:v>2129</c:v>
                </c:pt>
                <c:pt idx="6">
                  <c:v>2095</c:v>
                </c:pt>
                <c:pt idx="9">
                  <c:v>2126</c:v>
                </c:pt>
                <c:pt idx="12">
                  <c:v>2179</c:v>
                </c:pt>
              </c:numCache>
            </c:numRef>
          </c:val>
          <c:extLst>
            <c:ext xmlns:c16="http://schemas.microsoft.com/office/drawing/2014/chart" uri="{C3380CC4-5D6E-409C-BE32-E72D297353CC}">
              <c16:uniqueId val="{00000007-8532-487E-8ADB-87686F31A3AD}"/>
            </c:ext>
          </c:extLst>
        </c:ser>
        <c:dLbls>
          <c:showLegendKey val="0"/>
          <c:showVal val="0"/>
          <c:showCatName val="0"/>
          <c:showSerName val="0"/>
          <c:showPercent val="0"/>
          <c:showBubbleSize val="0"/>
        </c:dLbls>
        <c:gapWidth val="100"/>
        <c:overlap val="100"/>
        <c:axId val="125269888"/>
        <c:axId val="125280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200</c:v>
                </c:pt>
                <c:pt idx="2">
                  <c:v>#N/A</c:v>
                </c:pt>
                <c:pt idx="3">
                  <c:v>#N/A</c:v>
                </c:pt>
                <c:pt idx="4">
                  <c:v>78</c:v>
                </c:pt>
                <c:pt idx="5">
                  <c:v>#N/A</c:v>
                </c:pt>
                <c:pt idx="6">
                  <c:v>#N/A</c:v>
                </c:pt>
                <c:pt idx="7">
                  <c:v>47</c:v>
                </c:pt>
                <c:pt idx="8">
                  <c:v>#N/A</c:v>
                </c:pt>
                <c:pt idx="9">
                  <c:v>#N/A</c:v>
                </c:pt>
                <c:pt idx="10">
                  <c:v>31</c:v>
                </c:pt>
                <c:pt idx="11">
                  <c:v>#N/A</c:v>
                </c:pt>
                <c:pt idx="12">
                  <c:v>#N/A</c:v>
                </c:pt>
                <c:pt idx="13">
                  <c:v>88</c:v>
                </c:pt>
                <c:pt idx="14">
                  <c:v>#N/A</c:v>
                </c:pt>
              </c:numCache>
            </c:numRef>
          </c:val>
          <c:smooth val="0"/>
          <c:extLst>
            <c:ext xmlns:c16="http://schemas.microsoft.com/office/drawing/2014/chart" uri="{C3380CC4-5D6E-409C-BE32-E72D297353CC}">
              <c16:uniqueId val="{00000008-8532-487E-8ADB-87686F31A3AD}"/>
            </c:ext>
          </c:extLst>
        </c:ser>
        <c:dLbls>
          <c:showLegendKey val="0"/>
          <c:showVal val="0"/>
          <c:showCatName val="0"/>
          <c:showSerName val="0"/>
          <c:showPercent val="0"/>
          <c:showBubbleSize val="0"/>
        </c:dLbls>
        <c:marker val="1"/>
        <c:smooth val="0"/>
        <c:axId val="125269888"/>
        <c:axId val="125280256"/>
      </c:lineChart>
      <c:catAx>
        <c:axId val="1252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80256"/>
        <c:crosses val="autoZero"/>
        <c:auto val="1"/>
        <c:lblAlgn val="ctr"/>
        <c:lblOffset val="100"/>
        <c:tickLblSkip val="1"/>
        <c:tickMarkSkip val="1"/>
        <c:noMultiLvlLbl val="0"/>
      </c:catAx>
      <c:valAx>
        <c:axId val="12528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6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19494</c:v>
                </c:pt>
                <c:pt idx="5">
                  <c:v>18750</c:v>
                </c:pt>
                <c:pt idx="8">
                  <c:v>17691</c:v>
                </c:pt>
                <c:pt idx="11">
                  <c:v>16871</c:v>
                </c:pt>
                <c:pt idx="14">
                  <c:v>16332</c:v>
                </c:pt>
              </c:numCache>
            </c:numRef>
          </c:val>
          <c:extLst>
            <c:ext xmlns:c16="http://schemas.microsoft.com/office/drawing/2014/chart" uri="{C3380CC4-5D6E-409C-BE32-E72D297353CC}">
              <c16:uniqueId val="{00000000-09B9-4A5B-BC5C-D50B11E9E5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5971</c:v>
                </c:pt>
                <c:pt idx="5">
                  <c:v>6527</c:v>
                </c:pt>
                <c:pt idx="8">
                  <c:v>6495</c:v>
                </c:pt>
                <c:pt idx="11">
                  <c:v>6281</c:v>
                </c:pt>
                <c:pt idx="14">
                  <c:v>6332</c:v>
                </c:pt>
              </c:numCache>
            </c:numRef>
          </c:val>
          <c:extLst>
            <c:ext xmlns:c16="http://schemas.microsoft.com/office/drawing/2014/chart" uri="{C3380CC4-5D6E-409C-BE32-E72D297353CC}">
              <c16:uniqueId val="{00000001-09B9-4A5B-BC5C-D50B11E9E5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8883</c:v>
                </c:pt>
                <c:pt idx="5">
                  <c:v>10109</c:v>
                </c:pt>
                <c:pt idx="8">
                  <c:v>9571</c:v>
                </c:pt>
                <c:pt idx="11">
                  <c:v>10541</c:v>
                </c:pt>
                <c:pt idx="14">
                  <c:v>11549</c:v>
                </c:pt>
              </c:numCache>
            </c:numRef>
          </c:val>
          <c:extLst>
            <c:ext xmlns:c16="http://schemas.microsoft.com/office/drawing/2014/chart" uri="{C3380CC4-5D6E-409C-BE32-E72D297353CC}">
              <c16:uniqueId val="{00000002-09B9-4A5B-BC5C-D50B11E9E5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B9-4A5B-BC5C-D50B11E9E5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B9-4A5B-BC5C-D50B11E9E5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B9-4A5B-BC5C-D50B11E9E5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6853</c:v>
                </c:pt>
                <c:pt idx="3">
                  <c:v>6310</c:v>
                </c:pt>
                <c:pt idx="6">
                  <c:v>5986</c:v>
                </c:pt>
                <c:pt idx="9">
                  <c:v>5768</c:v>
                </c:pt>
                <c:pt idx="12">
                  <c:v>5468</c:v>
                </c:pt>
              </c:numCache>
            </c:numRef>
          </c:val>
          <c:extLst>
            <c:ext xmlns:c16="http://schemas.microsoft.com/office/drawing/2014/chart" uri="{C3380CC4-5D6E-409C-BE32-E72D297353CC}">
              <c16:uniqueId val="{00000006-09B9-4A5B-BC5C-D50B11E9E5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338</c:v>
                </c:pt>
                <c:pt idx="3">
                  <c:v>236</c:v>
                </c:pt>
                <c:pt idx="6">
                  <c:v>169</c:v>
                </c:pt>
                <c:pt idx="9">
                  <c:v>109</c:v>
                </c:pt>
                <c:pt idx="12">
                  <c:v>59</c:v>
                </c:pt>
              </c:numCache>
            </c:numRef>
          </c:val>
          <c:extLst>
            <c:ext xmlns:c16="http://schemas.microsoft.com/office/drawing/2014/chart" uri="{C3380CC4-5D6E-409C-BE32-E72D297353CC}">
              <c16:uniqueId val="{00000007-09B9-4A5B-BC5C-D50B11E9E5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2673</c:v>
                </c:pt>
                <c:pt idx="3">
                  <c:v>2908</c:v>
                </c:pt>
                <c:pt idx="6">
                  <c:v>3130</c:v>
                </c:pt>
                <c:pt idx="9">
                  <c:v>3090</c:v>
                </c:pt>
                <c:pt idx="12">
                  <c:v>3148</c:v>
                </c:pt>
              </c:numCache>
            </c:numRef>
          </c:val>
          <c:extLst>
            <c:ext xmlns:c16="http://schemas.microsoft.com/office/drawing/2014/chart" uri="{C3380CC4-5D6E-409C-BE32-E72D297353CC}">
              <c16:uniqueId val="{00000008-09B9-4A5B-BC5C-D50B11E9E5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c:v>
                </c:pt>
                <c:pt idx="3">
                  <c:v>48</c:v>
                </c:pt>
                <c:pt idx="6">
                  <c:v>83</c:v>
                </c:pt>
                <c:pt idx="9">
                  <c:v>32</c:v>
                </c:pt>
                <c:pt idx="12">
                  <c:v>24</c:v>
                </c:pt>
              </c:numCache>
            </c:numRef>
          </c:val>
          <c:extLst>
            <c:ext xmlns:c16="http://schemas.microsoft.com/office/drawing/2014/chart" uri="{C3380CC4-5D6E-409C-BE32-E72D297353CC}">
              <c16:uniqueId val="{00000009-09B9-4A5B-BC5C-D50B11E9E5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22862</c:v>
                </c:pt>
                <c:pt idx="3">
                  <c:v>22120</c:v>
                </c:pt>
                <c:pt idx="6">
                  <c:v>21523</c:v>
                </c:pt>
                <c:pt idx="9">
                  <c:v>20885</c:v>
                </c:pt>
                <c:pt idx="12">
                  <c:v>20288</c:v>
                </c:pt>
              </c:numCache>
            </c:numRef>
          </c:val>
          <c:extLst>
            <c:ext xmlns:c16="http://schemas.microsoft.com/office/drawing/2014/chart" uri="{C3380CC4-5D6E-409C-BE32-E72D297353CC}">
              <c16:uniqueId val="{0000000A-09B9-4A5B-BC5C-D50B11E9E5FA}"/>
            </c:ext>
          </c:extLst>
        </c:ser>
        <c:dLbls>
          <c:showLegendKey val="0"/>
          <c:showVal val="0"/>
          <c:showCatName val="0"/>
          <c:showSerName val="0"/>
          <c:showPercent val="0"/>
          <c:showBubbleSize val="0"/>
        </c:dLbls>
        <c:gapWidth val="100"/>
        <c:overlap val="100"/>
        <c:axId val="124873728"/>
        <c:axId val="12488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B9-4A5B-BC5C-D50B11E9E5FA}"/>
            </c:ext>
          </c:extLst>
        </c:ser>
        <c:dLbls>
          <c:showLegendKey val="0"/>
          <c:showVal val="0"/>
          <c:showCatName val="0"/>
          <c:showSerName val="0"/>
          <c:showPercent val="0"/>
          <c:showBubbleSize val="0"/>
        </c:dLbls>
        <c:marker val="1"/>
        <c:smooth val="0"/>
        <c:axId val="124873728"/>
        <c:axId val="124888192"/>
      </c:lineChart>
      <c:catAx>
        <c:axId val="1248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888192"/>
        <c:crosses val="autoZero"/>
        <c:auto val="1"/>
        <c:lblAlgn val="ctr"/>
        <c:lblOffset val="100"/>
        <c:tickLblSkip val="1"/>
        <c:tickMarkSkip val="1"/>
        <c:noMultiLvlLbl val="0"/>
      </c:catAx>
      <c:valAx>
        <c:axId val="1248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3442</c:v>
                </c:pt>
                <c:pt idx="1">
                  <c:v>3990</c:v>
                </c:pt>
                <c:pt idx="2">
                  <c:v>4656</c:v>
                </c:pt>
              </c:numCache>
            </c:numRef>
          </c:val>
          <c:extLst>
            <c:ext xmlns:c16="http://schemas.microsoft.com/office/drawing/2014/chart" uri="{C3380CC4-5D6E-409C-BE32-E72D297353CC}">
              <c16:uniqueId val="{00000000-B355-4545-B37F-F91859EBBC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355-4545-B37F-F91859EBBC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6499</c:v>
                </c:pt>
                <c:pt idx="1">
                  <c:v>6625</c:v>
                </c:pt>
                <c:pt idx="2">
                  <c:v>6287</c:v>
                </c:pt>
              </c:numCache>
            </c:numRef>
          </c:val>
          <c:extLst>
            <c:ext xmlns:c16="http://schemas.microsoft.com/office/drawing/2014/chart" uri="{C3380CC4-5D6E-409C-BE32-E72D297353CC}">
              <c16:uniqueId val="{00000002-B355-4545-B37F-F91859EBBCB8}"/>
            </c:ext>
          </c:extLst>
        </c:ser>
        <c:dLbls>
          <c:showLegendKey val="0"/>
          <c:showVal val="0"/>
          <c:showCatName val="0"/>
          <c:showSerName val="0"/>
          <c:showPercent val="0"/>
          <c:showBubbleSize val="0"/>
        </c:dLbls>
        <c:gapWidth val="120"/>
        <c:overlap val="100"/>
        <c:axId val="125219200"/>
        <c:axId val="125220736"/>
      </c:barChart>
      <c:catAx>
        <c:axId val="12521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220736"/>
        <c:crosses val="autoZero"/>
        <c:auto val="1"/>
        <c:lblAlgn val="ctr"/>
        <c:lblOffset val="100"/>
        <c:tickLblSkip val="1"/>
        <c:tickMarkSkip val="1"/>
        <c:noMultiLvlLbl val="0"/>
      </c:catAx>
      <c:valAx>
        <c:axId val="125220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21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{F747E7DA-0679-40BA-A41C-425D3357C507}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43-44B9-9310-4E57A27171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{D8FDB69C-DC42-4A87-8519-599933DD1E6C}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43-44B9-9310-4E57A27171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{3B35AF5E-2C13-4239-9463-DDA017D59B0E}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43-44B9-9310-4E57A27171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{898E9C1E-759D-4B15-9530-A2C963555BA2}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43-44B9-9310-4E57A27171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{362CF414-70C6-40EE-A547-09843072ADB0}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43-44B9-9310-4E57A27171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{28A16CE7-5DC3-423C-B0D5-F85D8E996175}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43-44B9-9310-4E57A27171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{F2B11544-91AF-496D-9E2C-7DA2FDDEEC00}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43-44B9-9310-4E57A27171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{94691F89-92E9-4500-B5BE-AE5CCC5D54BD}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43-44B9-9310-4E57A27171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{84F1C639-8B9F-437C-93B9-FC7205CACB82}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43-44B9-9310-4E57A27171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58.1</c:v>
                </c:pt>
                <c:pt idx="24">
                  <c:v>61.2</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43-44B9-9310-4E57A27171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{15573E25-FB33-496A-BB8F-CE71A56D9D04}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43-44B9-9310-4E57A27171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{A31A2EE1-0330-4E52-A5CA-3BC074DCAC47}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43-44B9-9310-4E57A27171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{9B5AEFA1-3B24-4B10-9CE3-E22E5FD328C1}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43-44B9-9310-4E57A27171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{430D7B2E-DA8D-491B-AFA8-85618809947F}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43-44B9-9310-4E57A27171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{FAB17632-5C69-4ECF-B94B-689A7AEBE735}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43-44B9-9310-4E57A271713E}"/>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{3DEB5DF6-BEB8-4420-93E3-33B6A6380583}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43-44B9-9310-4E57A271713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{5A6AD6EE-4970-478E-8511-A7F27D164799}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43-44B9-9310-4E57A271713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{BE9883F5-05E0-4F80-B109-A9D6EF42A8DB}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43-44B9-9310-4E57A271713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{134ED73C-BBCD-42DA-B9F4-14775E63637B}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43-44B9-9310-4E57A27171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BD43-44B9-9310-4E57A271713E}"/>
            </c:ext>
          </c:extLst>
        </c:ser>
        <c:dLbls>
          <c:showLegendKey val="0"/>
          <c:showVal val="1"/>
          <c:showCatName val="0"/>
          <c:showSerName val="0"/>
          <c:showPercent val="0"/>
          <c:showBubbleSize val="0"/>
        </c:dLbls>
        <c:axId val="46179840"/>
        <c:axId val="46181760"/>
      </c:scatterChart>
      <c:valAx>
        <c:axId val="46179840"/>
        <c:scaling>
          <c:orientation val="minMax"/>
          <c:max val="62.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{103C2163-0F1F-460C-9169-A997CD5C974B}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078-4FF8-97D9-DEDEFB2885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{E3D3519C-844E-4989-9CA4-0A7A304FE49B}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8-4FF8-97D9-DEDEFB2885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{019024C3-BCAB-4ACB-807E-EA0784115A79}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8-4FF8-97D9-DEDEFB2885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{2E794B83-7C68-4691-838E-F76E4EA1364B}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8-4FF8-97D9-DEDEFB2885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{35BB1EDA-003E-4459-978D-C4D034F2FB44}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8-4FF8-97D9-DEDEFB28856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{F6FD27A5-B073-4286-B9CA-534110FE0895}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078-4FF8-97D9-DEDEFB28856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{616D2EB0-8465-4024-998B-8075405DF5A9}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078-4FF8-97D9-DEDEFB28856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{34CB4B37-4DFE-4CA1-A849-B64A838E9FBB}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078-4FF8-97D9-DEDEFB28856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{ACF8695B-D9D8-4039-8BD9-D460FFCAE66E}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078-4FF8-97D9-DEDEFB2885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0.9</c:v>
                </c:pt>
                <c:pt idx="16">
                  <c:v>0.5</c:v>
                </c:pt>
                <c:pt idx="24">
                  <c:v>0.2</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078-4FF8-97D9-DEDEFB288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{00274390-44AA-4AA8-8F80-05B1E54B3863}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078-4FF8-97D9-DEDEFB2885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{133C52B7-F63A-4D8C-ADBC-BABFB08605B7}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8-4FF8-97D9-DEDEFB2885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{77534B94-5B86-48C0-AF86-6CBBF7EF45F1}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8-4FF8-97D9-DEDEFB2885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{673C95D0-23E1-4233-90E0-38760B289613}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8-4FF8-97D9-DEDEFB2885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{5560784B-0DD8-4F4A-B57D-D2393EBF68A2}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8-4FF8-97D9-DEDEFB28856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{5B3B82E8-F06D-4D1C-A759-2FCB8E08DCBC}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078-4FF8-97D9-DEDEFB28856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{D1BBE913-6F37-42AE-B5B1-BB419C6404EF}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078-4FF8-97D9-DEDEFB28856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{196D0FB8-B607-412E-96D1-7FC368716114}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078-4FF8-97D9-DEDEFB28856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{6EFBEED8-EBD4-4E37-80CA-74132CB80E11}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078-4FF8-97D9-DEDEFB2885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7078-4FF8-97D9-DEDEFB288561}"/>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年度の状況</a:t>
          </a:r>
          <a:r>
            <a:rPr kumimoji="1" lang="en-US" altLang="ja-JP" sz="1300">
              <a:latin typeface="ＭＳ ゴシック" pitchFamily="49" charset="-128"/>
              <a:ea typeface="ＭＳ ゴシック" pitchFamily="49" charset="-128"/>
            </a:rPr>
            <a:t>】 </a:t>
          </a:r>
        </a:p>
        <a:p>
          <a:r>
            <a:rPr kumimoji="1" lang="ja-JP" altLang="en-US" sz="1300">
              <a:latin typeface="ＭＳ ゴシック" pitchFamily="49" charset="-128"/>
              <a:ea typeface="ＭＳ ゴシック" pitchFamily="49" charset="-128"/>
            </a:rPr>
            <a:t>　元利償還金は平成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借入れの臨時財政対策債の元金償還開始等により増となった。公営企業債の元利償還金に対する繰入金では主に下水道事業で減、組合等が起こした地方債の元利償還金に対する負担金等では主に東京たま広域資源循環組合で減となった。算入公債費等については、臨時財政対策債の増はあるものの、臨時税収補塡債などの減により、全体として減となった。 </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今後の対応</a:t>
          </a:r>
          <a:r>
            <a:rPr kumimoji="1" lang="en-US" altLang="ja-JP" sz="1300">
              <a:latin typeface="ＭＳ ゴシック" pitchFamily="49" charset="-128"/>
              <a:ea typeface="ＭＳ ゴシック" pitchFamily="49" charset="-128"/>
            </a:rPr>
            <a:t>】 </a:t>
          </a:r>
        </a:p>
        <a:p>
          <a:r>
            <a:rPr kumimoji="1" lang="ja-JP" altLang="en-US" sz="1300">
              <a:latin typeface="ＭＳ ゴシック" pitchFamily="49" charset="-128"/>
              <a:ea typeface="ＭＳ ゴシック" pitchFamily="49" charset="-128"/>
            </a:rPr>
            <a:t>　今後とも元利償還金の動向を把握する中で市債借入れを抑制し、大規模建設事業実施後の比率上昇の抑制を図る。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本市においては、減債基金を設置していない。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年度の状況</a:t>
          </a:r>
          <a:r>
            <a:rPr kumimoji="1" lang="en-US" altLang="ja-JP" sz="1300">
              <a:latin typeface="ＭＳ ゴシック" pitchFamily="49" charset="-128"/>
              <a:ea typeface="ＭＳ ゴシック" pitchFamily="49" charset="-128"/>
            </a:rPr>
            <a:t>】 </a:t>
          </a:r>
        </a:p>
        <a:p>
          <a:r>
            <a:rPr kumimoji="1" lang="ja-JP" altLang="en-US" sz="1300">
              <a:latin typeface="ＭＳ ゴシック" pitchFamily="49" charset="-128"/>
              <a:ea typeface="ＭＳ ゴシック" pitchFamily="49" charset="-128"/>
            </a:rPr>
            <a:t>　一般会計等に係る地方債の現在高については、臨時財政対策債の借入れにより財源不足への対応を行ったものの、公債費の動向や中長期的な財政見通しなどから地方債借入総額の抑制に努め、減となった。また、退職手当負担見込額の減等もあり、将来負担額は対前年度</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96</a:t>
          </a:r>
          <a:r>
            <a:rPr kumimoji="1" lang="ja-JP" altLang="en-US" sz="1300">
              <a:latin typeface="ＭＳ ゴシック" pitchFamily="49" charset="-128"/>
              <a:ea typeface="ＭＳ ゴシック" pitchFamily="49" charset="-128"/>
            </a:rPr>
            <a:t>百万円の減となった。一方、充当可能財源等については、財政調整基金積立て等による充当可能基金の増により、</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百万円の減となった。 </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今後の対応</a:t>
          </a:r>
          <a:r>
            <a:rPr kumimoji="1" lang="en-US" altLang="ja-JP" sz="1300">
              <a:latin typeface="ＭＳ ゴシック" pitchFamily="49" charset="-128"/>
              <a:ea typeface="ＭＳ ゴシック" pitchFamily="49" charset="-128"/>
            </a:rPr>
            <a:t>】 </a:t>
          </a:r>
        </a:p>
        <a:p>
          <a:r>
            <a:rPr kumimoji="1" lang="ja-JP" altLang="en-US" sz="1300">
              <a:latin typeface="ＭＳ ゴシック" pitchFamily="49" charset="-128"/>
              <a:ea typeface="ＭＳ ゴシック" pitchFamily="49" charset="-128"/>
            </a:rPr>
            <a:t>　大規模建設事業の実施も予定されており、引き続き地方債残高と基金残高のバランスに配意するとともに、経費削減による基金の積立等、比率の上昇を抑制するよう努める。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東京都昭島市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年度は、教育福祉総合センター整備事業の財源として庁舎跡地施設整備資金積立基金から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百万円、東中神駅自由通路等整備事業などの財源として立川基地跡地昭島地区周辺都市基盤整備基金から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百万円を取り崩したほか、特定防衛施設周辺整備調整交付金事業基金から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百万円の取崩しを行った。一方、決算剰余金を中心に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百万円を財政調整基金に積み立てたほか、公共施設整備等資金積立基金に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百万円、特定防衛施設周辺整備調整交付金事業基金に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百万円の積立てを行った。その結果、基金残高は前年度に比べ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に教育福祉総合センター整備事業の財源として庁舎跡地施設整備資金積立基金を全額取り崩すほか、各年度の財源不足への対応として財政調整基金や公共施設整備等資金積立基金についても多額の取崩しをせざるを得ない状況を見込まれる。引き続き、各年度の決算において生じる決算剰余金の２分の１以上を確実に基金へ積み立てるなど、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市の公用又は公共用に供する施設（他の特定の目的のために資金を積み立てる基金に係る条例に規定する施設を除く。）の新築、改築、維持補修その他の整備及び除却に関連する経費に充当。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・庁舎跡地施設整備資金積立基金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昭島市庁舎跡地施設（小学校跡地に整備する教育福祉総合施設を含む。）の整備資金に充当。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・庁舎跡地施設整備資金積立基金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年度は、教育福祉総合センター整備事業の財源として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年度は、市民会館・公民館外壁改修工事などの財源として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百万円を取り崩したものの、市民交流センター建設事業などの財源として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令和２年度までの積立目標額は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億円である。今後、公共施設等総合管理計画に基づく個別施設計画を策定する中で、基金活用のあり方や積立目標額について、改めて検討する。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・庁舎跡地施設整備資金積立基金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教育福祉総合センター整備事業完了後、廃止する見込みである。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市民税や固定資産税の増により市税収入が前年度を上回ったことなどを踏まえ、収支を見通す中で大幅な取崩しを行わなかった。その一方、決算剰余金の２分の１を積み立てたことから、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現在、中期財政計画において財政調整基金の目標額を標準財政規模の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は目標額を確保している。財政調整基金は年度間の調整機能として、経済動向や緊急課題等に的確に対応するために必要不可欠な基金であることから、引き続き適正な予算執行管理や更なる財源の確保、徹底した歳出削減の取組などにより、基金積立金の確保に向けた取組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有形固定資産減価償却率は前年度と比較して</a:t>
          </a:r>
          <a:r>
            <a:rPr kumimoji="1" lang="en-US" altLang="ja-JP" sz="1100">
              <a:latin typeface="ＭＳ ゴシック" panose="020B0609070205080204" pitchFamily="49" charset="-128"/>
              <a:ea typeface="ＭＳ ゴシック" panose="020B0609070205080204" pitchFamily="49" charset="-128"/>
            </a:rPr>
            <a:t>0.8</a:t>
          </a:r>
          <a:r>
            <a:rPr kumimoji="1" lang="ja-JP" altLang="en-US" sz="1100">
              <a:latin typeface="ＭＳ ゴシック" panose="020B0609070205080204" pitchFamily="49" charset="-128"/>
              <a:ea typeface="ＭＳ ゴシック" panose="020B0609070205080204" pitchFamily="49" charset="-128"/>
            </a:rPr>
            <a:t>ポイント増加し、類似団体平均を上回っている。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「昭島市公共施設等総合管理計画」において、持続可能な財政運営が可能となる施設保有量に向け、</a:t>
          </a:r>
          <a:r>
            <a:rPr kumimoji="1" lang="en-US" altLang="ja-JP" sz="1100">
              <a:latin typeface="ＭＳ ゴシック" panose="020B0609070205080204" pitchFamily="49" charset="-128"/>
              <a:ea typeface="ＭＳ ゴシック" panose="020B0609070205080204" pitchFamily="49" charset="-128"/>
            </a:rPr>
            <a:t>25,000㎡</a:t>
          </a:r>
          <a:r>
            <a:rPr kumimoji="1" lang="ja-JP" altLang="en-US" sz="1100">
              <a:latin typeface="ＭＳ ゴシック" panose="020B0609070205080204" pitchFamily="49" charset="-128"/>
              <a:ea typeface="ＭＳ ゴシック" panose="020B0609070205080204" pitchFamily="49" charset="-128"/>
            </a:rPr>
            <a:t>の縮減が目標として掲げられているところであり、今後は個別施設計画に基づき、老朽化した施設の集約化・複合化、計画的な長寿命化等に取り組んでいく。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76"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80" name="フローチャート: 判断 79"/>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6" name="楕円 85"/>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7" name="有形固定資産減価償却率該当値テキスト"/>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59309</xdr:rowOff>
    </xdr:from>
    <xdr:to>
      <xdr:col>19</xdr:col>
      <xdr:colOff>187325</xdr:colOff>
      <xdr:row>31</xdr:row>
      <xdr:rowOff>160909</xdr:rowOff>
    </xdr:to>
    <xdr:sp macro="" textlink="">
      <xdr:nvSpPr>
        <xdr:cNvPr id="88" name="楕円 87"/>
        <xdr:cNvSpPr/>
      </xdr:nvSpPr>
      <xdr:spPr>
        <a:xfrm>
          <a:off x="4000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110109</xdr:rowOff>
    </xdr:to>
    <xdr:cxnSp macro="">
      <xdr:nvCxnSpPr>
        <xdr:cNvPr id="89" name="直線コネクタ 88"/>
        <xdr:cNvCxnSpPr/>
      </xdr:nvCxnSpPr>
      <xdr:spPr>
        <a:xfrm flipV="1">
          <a:off x="4051300" y="616204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90" name="楕円 89"/>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110109</xdr:rowOff>
    </xdr:from>
    <xdr:to>
      <xdr:col>19</xdr:col>
      <xdr:colOff>136525</xdr:colOff>
      <xdr:row>32</xdr:row>
      <xdr:rowOff>72517</xdr:rowOff>
    </xdr:to>
    <xdr:cxnSp macro="">
      <xdr:nvCxnSpPr>
        <xdr:cNvPr id="91" name="直線コネクタ 90"/>
        <xdr:cNvCxnSpPr/>
      </xdr:nvCxnSpPr>
      <xdr:spPr>
        <a:xfrm flipV="1">
          <a:off x="3289300" y="6196584"/>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162941</xdr:rowOff>
    </xdr:from>
    <xdr:to>
      <xdr:col>11</xdr:col>
      <xdr:colOff>187325</xdr:colOff>
      <xdr:row>32</xdr:row>
      <xdr:rowOff>93091</xdr:rowOff>
    </xdr:to>
    <xdr:sp macro="" textlink="">
      <xdr:nvSpPr>
        <xdr:cNvPr id="92" name="楕円 91"/>
        <xdr:cNvSpPr/>
      </xdr:nvSpPr>
      <xdr:spPr>
        <a:xfrm>
          <a:off x="24765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42291</xdr:rowOff>
    </xdr:from>
    <xdr:to>
      <xdr:col>15</xdr:col>
      <xdr:colOff>136525</xdr:colOff>
      <xdr:row>32</xdr:row>
      <xdr:rowOff>72517</xdr:rowOff>
    </xdr:to>
    <xdr:cxnSp macro="">
      <xdr:nvCxnSpPr>
        <xdr:cNvPr id="93" name="直線コネクタ 92"/>
        <xdr:cNvCxnSpPr/>
      </xdr:nvCxnSpPr>
      <xdr:spPr>
        <a:xfrm>
          <a:off x="2527300" y="630021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94"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5"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96"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5986</xdr:rowOff>
    </xdr:from>
    <xdr:ext cx="405111" cy="259045"/>
    <xdr:sp macro="" textlink="">
      <xdr:nvSpPr>
        <xdr:cNvPr id="97" name="n_1main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98" name="n_2mainValue有形固定資産減価償却率"/>
        <xdr:cNvSpPr txBox="1"/>
      </xdr:nvSpPr>
      <xdr:spPr>
        <a:xfrm>
          <a:off x="3086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109618</xdr:rowOff>
    </xdr:from>
    <xdr:ext cx="405111" cy="259045"/>
    <xdr:sp macro="" textlink="">
      <xdr:nvSpPr>
        <xdr:cNvPr id="99" name="n_3mainValue有形固定資産減価償却率"/>
        <xdr:cNvSpPr txBox="1"/>
      </xdr:nvSpPr>
      <xdr:spPr>
        <a:xfrm>
          <a:off x="2324744" y="60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本市の債務償還比率は</a:t>
          </a:r>
          <a:r>
            <a:rPr kumimoji="1" lang="en-US" altLang="ja-JP" sz="1100">
              <a:latin typeface="ＭＳ ゴシック" panose="020B0609070205080204" pitchFamily="49" charset="-128"/>
              <a:ea typeface="ＭＳ ゴシック" panose="020B0609070205080204" pitchFamily="49" charset="-128"/>
            </a:rPr>
            <a:t>243.3</a:t>
          </a:r>
          <a:r>
            <a:rPr kumimoji="1" lang="ja-JP" altLang="en-US" sz="1100">
              <a:latin typeface="ＭＳ ゴシック" panose="020B0609070205080204" pitchFamily="49" charset="-128"/>
              <a:ea typeface="ＭＳ ゴシック" panose="020B0609070205080204" pitchFamily="49" charset="-128"/>
            </a:rPr>
            <a:t>％であり、類似団体平均を下回っている。将来負担比率についても類似団体と比較して低い水準にあるため、債務償還比率についても低い水準となることが見込まれる。今後も、地方債残高等の将来負担額の抑制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151617</xdr:rowOff>
    </xdr:from>
    <xdr:to>
      <xdr:col>76</xdr:col>
      <xdr:colOff>73025</xdr:colOff>
      <xdr:row>33</xdr:row>
      <xdr:rowOff>81767</xdr:rowOff>
    </xdr:to>
    <xdr:sp macro="" textlink="">
      <xdr:nvSpPr>
        <xdr:cNvPr id="141" name="楕円 140"/>
        <xdr:cNvSpPr/>
      </xdr:nvSpPr>
      <xdr:spPr>
        <a:xfrm>
          <a:off x="14744700" y="64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130044</xdr:rowOff>
    </xdr:from>
    <xdr:ext cx="469744" cy="259045"/>
    <xdr:sp macro="" textlink="">
      <xdr:nvSpPr>
        <xdr:cNvPr id="142" name="債務償還比率該当値テキスト"/>
        <xdr:cNvSpPr txBox="1"/>
      </xdr:nvSpPr>
      <xdr:spPr>
        <a:xfrm>
          <a:off x="14846300" y="638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55061</xdr:rowOff>
    </xdr:from>
    <xdr:to>
      <xdr:col>72</xdr:col>
      <xdr:colOff>123825</xdr:colOff>
      <xdr:row>32</xdr:row>
      <xdr:rowOff>156661</xdr:rowOff>
    </xdr:to>
    <xdr:sp macro="" textlink="">
      <xdr:nvSpPr>
        <xdr:cNvPr id="143" name="楕円 142"/>
        <xdr:cNvSpPr/>
      </xdr:nvSpPr>
      <xdr:spPr>
        <a:xfrm>
          <a:off x="14033500" y="6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105861</xdr:rowOff>
    </xdr:from>
    <xdr:to>
      <xdr:col>76</xdr:col>
      <xdr:colOff>22225</xdr:colOff>
      <xdr:row>33</xdr:row>
      <xdr:rowOff>30967</xdr:rowOff>
    </xdr:to>
    <xdr:cxnSp macro="">
      <xdr:nvCxnSpPr>
        <xdr:cNvPr id="144" name="直線コネクタ 143"/>
        <xdr:cNvCxnSpPr/>
      </xdr:nvCxnSpPr>
      <xdr:spPr>
        <a:xfrm>
          <a:off x="14084300" y="6363786"/>
          <a:ext cx="711200" cy="9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45"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147788</xdr:rowOff>
    </xdr:from>
    <xdr:ext cx="469744" cy="259045"/>
    <xdr:sp macro="" textlink="">
      <xdr:nvSpPr>
        <xdr:cNvPr id="146" name="n_1mainValue債務償還比率"/>
        <xdr:cNvSpPr txBox="1"/>
      </xdr:nvSpPr>
      <xdr:spPr>
        <a:xfrm>
          <a:off x="13836727" y="640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9" name="楕円 68"/>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0" name="【道路】&#10;有形固定資産減価償却率該当値テキスト"/>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148844</xdr:rowOff>
    </xdr:from>
    <xdr:to>
      <xdr:col>20</xdr:col>
      <xdr:colOff>38100</xdr:colOff>
      <xdr:row>39</xdr:row>
      <xdr:rowOff>78994</xdr:rowOff>
    </xdr:to>
    <xdr:sp macro="" textlink="">
      <xdr:nvSpPr>
        <xdr:cNvPr id="71" name="楕円 70"/>
        <xdr:cNvSpPr/>
      </xdr:nvSpPr>
      <xdr:spPr>
        <a:xfrm>
          <a:off x="3746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28194</xdr:rowOff>
    </xdr:to>
    <xdr:cxnSp macro="">
      <xdr:nvCxnSpPr>
        <xdr:cNvPr id="72" name="直線コネクタ 71"/>
        <xdr:cNvCxnSpPr/>
      </xdr:nvCxnSpPr>
      <xdr:spPr>
        <a:xfrm flipV="1">
          <a:off x="3797300" y="6682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91694</xdr:rowOff>
    </xdr:from>
    <xdr:to>
      <xdr:col>15</xdr:col>
      <xdr:colOff>101600</xdr:colOff>
      <xdr:row>39</xdr:row>
      <xdr:rowOff>21844</xdr:rowOff>
    </xdr:to>
    <xdr:sp macro="" textlink="">
      <xdr:nvSpPr>
        <xdr:cNvPr id="73" name="楕円 72"/>
        <xdr:cNvSpPr/>
      </xdr:nvSpPr>
      <xdr:spPr>
        <a:xfrm>
          <a:off x="2857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142494</xdr:rowOff>
    </xdr:from>
    <xdr:to>
      <xdr:col>19</xdr:col>
      <xdr:colOff>177800</xdr:colOff>
      <xdr:row>39</xdr:row>
      <xdr:rowOff>28194</xdr:rowOff>
    </xdr:to>
    <xdr:cxnSp macro="">
      <xdr:nvCxnSpPr>
        <xdr:cNvPr id="74" name="直線コネクタ 73"/>
        <xdr:cNvCxnSpPr/>
      </xdr:nvCxnSpPr>
      <xdr:spPr>
        <a:xfrm>
          <a:off x="2908300" y="66575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5" name="楕円 74"/>
        <xdr:cNvSpPr/>
      </xdr:nvSpPr>
      <xdr:spPr>
        <a:xfrm>
          <a:off x="196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142494</xdr:rowOff>
    </xdr:from>
    <xdr:to>
      <xdr:col>15</xdr:col>
      <xdr:colOff>50800</xdr:colOff>
      <xdr:row>38</xdr:row>
      <xdr:rowOff>169926</xdr:rowOff>
    </xdr:to>
    <xdr:cxnSp macro="">
      <xdr:nvCxnSpPr>
        <xdr:cNvPr id="76" name="直線コネクタ 75"/>
        <xdr:cNvCxnSpPr/>
      </xdr:nvCxnSpPr>
      <xdr:spPr>
        <a:xfrm flipV="1">
          <a:off x="2019300" y="66575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70121</xdr:rowOff>
    </xdr:from>
    <xdr:ext cx="405111" cy="259045"/>
    <xdr:sp macro="" textlink="">
      <xdr:nvSpPr>
        <xdr:cNvPr id="80" name="n_1mainValue【道路】&#10;有形固定資産減価償却率"/>
        <xdr:cNvSpPr txBox="1"/>
      </xdr:nvSpPr>
      <xdr:spPr>
        <a:xfrm>
          <a:off x="35820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38371</xdr:rowOff>
    </xdr:from>
    <xdr:ext cx="405111" cy="259045"/>
    <xdr:sp macro="" textlink="">
      <xdr:nvSpPr>
        <xdr:cNvPr id="81" name="n_2mainValue【道路】&#10;有形固定資産減価償却率"/>
        <xdr:cNvSpPr txBox="1"/>
      </xdr:nvSpPr>
      <xdr:spPr>
        <a:xfrm>
          <a:off x="2705744" y="638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65803</xdr:rowOff>
    </xdr:from>
    <xdr:ext cx="405111" cy="259045"/>
    <xdr:sp macro="" textlink="">
      <xdr:nvSpPr>
        <xdr:cNvPr id="82" name="n_3mainValue【道路】&#10;有形固定資産減価償却率"/>
        <xdr:cNvSpPr txBox="1"/>
      </xdr:nvSpPr>
      <xdr:spPr>
        <a:xfrm>
          <a:off x="1816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5817</xdr:rowOff>
    </xdr:from>
    <xdr:to>
      <xdr:col>55</xdr:col>
      <xdr:colOff>50800</xdr:colOff>
      <xdr:row>41</xdr:row>
      <xdr:rowOff>107417</xdr:rowOff>
    </xdr:to>
    <xdr:sp macro="" textlink="">
      <xdr:nvSpPr>
        <xdr:cNvPr id="121" name="楕円 120"/>
        <xdr:cNvSpPr/>
      </xdr:nvSpPr>
      <xdr:spPr>
        <a:xfrm>
          <a:off x="10426700" y="70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92194</xdr:rowOff>
    </xdr:from>
    <xdr:ext cx="469744" cy="259045"/>
    <xdr:sp macro="" textlink="">
      <xdr:nvSpPr>
        <xdr:cNvPr id="122" name="【道路】&#10;一人当たり延長該当値テキスト"/>
        <xdr:cNvSpPr txBox="1"/>
      </xdr:nvSpPr>
      <xdr:spPr>
        <a:xfrm>
          <a:off x="10515600" y="695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5893</xdr:rowOff>
    </xdr:from>
    <xdr:to>
      <xdr:col>50</xdr:col>
      <xdr:colOff>165100</xdr:colOff>
      <xdr:row>41</xdr:row>
      <xdr:rowOff>107493</xdr:rowOff>
    </xdr:to>
    <xdr:sp macro="" textlink="">
      <xdr:nvSpPr>
        <xdr:cNvPr id="123" name="楕円 122"/>
        <xdr:cNvSpPr/>
      </xdr:nvSpPr>
      <xdr:spPr>
        <a:xfrm>
          <a:off x="9588500" y="70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56617</xdr:rowOff>
    </xdr:from>
    <xdr:to>
      <xdr:col>55</xdr:col>
      <xdr:colOff>0</xdr:colOff>
      <xdr:row>41</xdr:row>
      <xdr:rowOff>56693</xdr:rowOff>
    </xdr:to>
    <xdr:cxnSp macro="">
      <xdr:nvCxnSpPr>
        <xdr:cNvPr id="124" name="直線コネクタ 123"/>
        <xdr:cNvCxnSpPr/>
      </xdr:nvCxnSpPr>
      <xdr:spPr>
        <a:xfrm flipV="1">
          <a:off x="9639300" y="708606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5" name="楕円 124"/>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56693</xdr:rowOff>
    </xdr:from>
    <xdr:to>
      <xdr:col>50</xdr:col>
      <xdr:colOff>114300</xdr:colOff>
      <xdr:row>41</xdr:row>
      <xdr:rowOff>57150</xdr:rowOff>
    </xdr:to>
    <xdr:cxnSp macro="">
      <xdr:nvCxnSpPr>
        <xdr:cNvPr id="126" name="直線コネクタ 125"/>
        <xdr:cNvCxnSpPr/>
      </xdr:nvCxnSpPr>
      <xdr:spPr>
        <a:xfrm flipV="1">
          <a:off x="8750300" y="70861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6274</xdr:rowOff>
    </xdr:from>
    <xdr:to>
      <xdr:col>41</xdr:col>
      <xdr:colOff>101600</xdr:colOff>
      <xdr:row>41</xdr:row>
      <xdr:rowOff>107874</xdr:rowOff>
    </xdr:to>
    <xdr:sp macro="" textlink="">
      <xdr:nvSpPr>
        <xdr:cNvPr id="127" name="楕円 126"/>
        <xdr:cNvSpPr/>
      </xdr:nvSpPr>
      <xdr:spPr>
        <a:xfrm>
          <a:off x="7810500" y="70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57074</xdr:rowOff>
    </xdr:from>
    <xdr:to>
      <xdr:col>45</xdr:col>
      <xdr:colOff>177800</xdr:colOff>
      <xdr:row>41</xdr:row>
      <xdr:rowOff>57150</xdr:rowOff>
    </xdr:to>
    <xdr:cxnSp macro="">
      <xdr:nvCxnSpPr>
        <xdr:cNvPr id="128" name="直線コネクタ 127"/>
        <xdr:cNvCxnSpPr/>
      </xdr:nvCxnSpPr>
      <xdr:spPr>
        <a:xfrm>
          <a:off x="7861300" y="70865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98620</xdr:rowOff>
    </xdr:from>
    <xdr:ext cx="469744" cy="259045"/>
    <xdr:sp macro="" textlink="">
      <xdr:nvSpPr>
        <xdr:cNvPr id="132" name="n_1mainValue【道路】&#10;一人当たり延長"/>
        <xdr:cNvSpPr txBox="1"/>
      </xdr:nvSpPr>
      <xdr:spPr>
        <a:xfrm>
          <a:off x="9391727" y="712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3" name="n_2mainValue【道路】&#10;一人当たり延長"/>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99001</xdr:rowOff>
    </xdr:from>
    <xdr:ext cx="469744" cy="259045"/>
    <xdr:sp macro="" textlink="">
      <xdr:nvSpPr>
        <xdr:cNvPr id="134" name="n_3mainValue【道路】&#10;一人当たり延長"/>
        <xdr:cNvSpPr txBox="1"/>
      </xdr:nvSpPr>
      <xdr:spPr>
        <a:xfrm>
          <a:off x="7626427" y="71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65"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135346</xdr:rowOff>
    </xdr:from>
    <xdr:to>
      <xdr:col>24</xdr:col>
      <xdr:colOff>114300</xdr:colOff>
      <xdr:row>56</xdr:row>
      <xdr:rowOff>65496</xdr:rowOff>
    </xdr:to>
    <xdr:sp macro="" textlink="">
      <xdr:nvSpPr>
        <xdr:cNvPr id="175" name="楕円 174"/>
        <xdr:cNvSpPr/>
      </xdr:nvSpPr>
      <xdr:spPr>
        <a:xfrm>
          <a:off x="45847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75310</xdr:rowOff>
    </xdr:from>
    <xdr:ext cx="405111" cy="259045"/>
    <xdr:sp macro="" textlink="">
      <xdr:nvSpPr>
        <xdr:cNvPr id="176" name="【橋りょう・トンネル】&#10;有形固定資産減価償却率該当値テキスト"/>
        <xdr:cNvSpPr txBox="1"/>
      </xdr:nvSpPr>
      <xdr:spPr>
        <a:xfrm>
          <a:off x="4673600" y="950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145143</xdr:rowOff>
    </xdr:from>
    <xdr:to>
      <xdr:col>20</xdr:col>
      <xdr:colOff>38100</xdr:colOff>
      <xdr:row>56</xdr:row>
      <xdr:rowOff>75293</xdr:rowOff>
    </xdr:to>
    <xdr:sp macro="" textlink="">
      <xdr:nvSpPr>
        <xdr:cNvPr id="177" name="楕円 176"/>
        <xdr:cNvSpPr/>
      </xdr:nvSpPr>
      <xdr:spPr>
        <a:xfrm>
          <a:off x="37465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14696</xdr:rowOff>
    </xdr:from>
    <xdr:to>
      <xdr:col>24</xdr:col>
      <xdr:colOff>63500</xdr:colOff>
      <xdr:row>56</xdr:row>
      <xdr:rowOff>24493</xdr:rowOff>
    </xdr:to>
    <xdr:cxnSp macro="">
      <xdr:nvCxnSpPr>
        <xdr:cNvPr id="178" name="直線コネクタ 177"/>
        <xdr:cNvCxnSpPr/>
      </xdr:nvCxnSpPr>
      <xdr:spPr>
        <a:xfrm flipV="1">
          <a:off x="3797300" y="961589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154940</xdr:rowOff>
    </xdr:from>
    <xdr:to>
      <xdr:col>15</xdr:col>
      <xdr:colOff>101600</xdr:colOff>
      <xdr:row>56</xdr:row>
      <xdr:rowOff>85090</xdr:rowOff>
    </xdr:to>
    <xdr:sp macro="" textlink="">
      <xdr:nvSpPr>
        <xdr:cNvPr id="179" name="楕円 178"/>
        <xdr:cNvSpPr/>
      </xdr:nvSpPr>
      <xdr:spPr>
        <a:xfrm>
          <a:off x="2857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24493</xdr:rowOff>
    </xdr:from>
    <xdr:to>
      <xdr:col>19</xdr:col>
      <xdr:colOff>177800</xdr:colOff>
      <xdr:row>56</xdr:row>
      <xdr:rowOff>34290</xdr:rowOff>
    </xdr:to>
    <xdr:cxnSp macro="">
      <xdr:nvCxnSpPr>
        <xdr:cNvPr id="180" name="直線コネクタ 179"/>
        <xdr:cNvCxnSpPr/>
      </xdr:nvCxnSpPr>
      <xdr:spPr>
        <a:xfrm flipV="1">
          <a:off x="2908300" y="96256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164737</xdr:rowOff>
    </xdr:from>
    <xdr:to>
      <xdr:col>10</xdr:col>
      <xdr:colOff>165100</xdr:colOff>
      <xdr:row>56</xdr:row>
      <xdr:rowOff>94887</xdr:rowOff>
    </xdr:to>
    <xdr:sp macro="" textlink="">
      <xdr:nvSpPr>
        <xdr:cNvPr id="181" name="楕円 180"/>
        <xdr:cNvSpPr/>
      </xdr:nvSpPr>
      <xdr:spPr>
        <a:xfrm>
          <a:off x="196850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56</xdr:row>
      <xdr:rowOff>44087</xdr:rowOff>
    </xdr:to>
    <xdr:cxnSp macro="">
      <xdr:nvCxnSpPr>
        <xdr:cNvPr id="182" name="直線コネクタ 181"/>
        <xdr:cNvCxnSpPr/>
      </xdr:nvCxnSpPr>
      <xdr:spPr>
        <a:xfrm flipV="1">
          <a:off x="2019300" y="96354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83" name="n_1aveValue【橋りょう・トンネル】&#10;有形固定資産減価償却率"/>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84" name="n_2aveValue【橋りょう・トンネル】&#10;有形固定資産減価償却率"/>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48458</xdr:rowOff>
    </xdr:from>
    <xdr:ext cx="405111" cy="259045"/>
    <xdr:sp macro="" textlink="">
      <xdr:nvSpPr>
        <xdr:cNvPr id="185" name="n_3aveValue【橋りょう・トンネル】&#10;有形固定資産減価償却率"/>
        <xdr:cNvSpPr txBox="1"/>
      </xdr:nvSpPr>
      <xdr:spPr>
        <a:xfrm>
          <a:off x="18167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91820</xdr:rowOff>
    </xdr:from>
    <xdr:ext cx="405111" cy="259045"/>
    <xdr:sp macro="" textlink="">
      <xdr:nvSpPr>
        <xdr:cNvPr id="186" name="n_1mainValue【橋りょう・トンネル】&#10;有形固定資産減価償却率"/>
        <xdr:cNvSpPr txBox="1"/>
      </xdr:nvSpPr>
      <xdr:spPr>
        <a:xfrm>
          <a:off x="3582044" y="935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101617</xdr:rowOff>
    </xdr:from>
    <xdr:ext cx="405111" cy="259045"/>
    <xdr:sp macro="" textlink="">
      <xdr:nvSpPr>
        <xdr:cNvPr id="187" name="n_2mainValue【橋りょう・トンネル】&#10;有形固定資産減価償却率"/>
        <xdr:cNvSpPr txBox="1"/>
      </xdr:nvSpPr>
      <xdr:spPr>
        <a:xfrm>
          <a:off x="2705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111414</xdr:rowOff>
    </xdr:from>
    <xdr:ext cx="405111" cy="259045"/>
    <xdr:sp macro="" textlink="">
      <xdr:nvSpPr>
        <xdr:cNvPr id="188" name="n_3mainValue【橋りょう・トンネル】&#10;有形固定資産減価償却率"/>
        <xdr:cNvSpPr txBox="1"/>
      </xdr:nvSpPr>
      <xdr:spPr>
        <a:xfrm>
          <a:off x="181674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12808</xdr:rowOff>
    </xdr:from>
    <xdr:to>
      <xdr:col>55</xdr:col>
      <xdr:colOff>50800</xdr:colOff>
      <xdr:row>64</xdr:row>
      <xdr:rowOff>114408</xdr:rowOff>
    </xdr:to>
    <xdr:sp macro="" textlink="">
      <xdr:nvSpPr>
        <xdr:cNvPr id="227" name="楕円 226"/>
        <xdr:cNvSpPr/>
      </xdr:nvSpPr>
      <xdr:spPr>
        <a:xfrm>
          <a:off x="10426700" y="10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99185</xdr:rowOff>
    </xdr:from>
    <xdr:ext cx="469744" cy="259045"/>
    <xdr:sp macro="" textlink="">
      <xdr:nvSpPr>
        <xdr:cNvPr id="228" name="【橋りょう・トンネル】&#10;一人当たり有形固定資産（償却資産）額該当値テキスト"/>
        <xdr:cNvSpPr txBox="1"/>
      </xdr:nvSpPr>
      <xdr:spPr>
        <a:xfrm>
          <a:off x="10515600" y="109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12808</xdr:rowOff>
    </xdr:from>
    <xdr:to>
      <xdr:col>50</xdr:col>
      <xdr:colOff>165100</xdr:colOff>
      <xdr:row>64</xdr:row>
      <xdr:rowOff>114408</xdr:rowOff>
    </xdr:to>
    <xdr:sp macro="" textlink="">
      <xdr:nvSpPr>
        <xdr:cNvPr id="229" name="楕円 228"/>
        <xdr:cNvSpPr/>
      </xdr:nvSpPr>
      <xdr:spPr>
        <a:xfrm>
          <a:off x="9588500" y="109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63608</xdr:rowOff>
    </xdr:from>
    <xdr:to>
      <xdr:col>55</xdr:col>
      <xdr:colOff>0</xdr:colOff>
      <xdr:row>64</xdr:row>
      <xdr:rowOff>63608</xdr:rowOff>
    </xdr:to>
    <xdr:cxnSp macro="">
      <xdr:nvCxnSpPr>
        <xdr:cNvPr id="230" name="直線コネクタ 229"/>
        <xdr:cNvCxnSpPr/>
      </xdr:nvCxnSpPr>
      <xdr:spPr>
        <a:xfrm>
          <a:off x="9639300" y="1103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12758</xdr:rowOff>
    </xdr:from>
    <xdr:to>
      <xdr:col>46</xdr:col>
      <xdr:colOff>38100</xdr:colOff>
      <xdr:row>64</xdr:row>
      <xdr:rowOff>114358</xdr:rowOff>
    </xdr:to>
    <xdr:sp macro="" textlink="">
      <xdr:nvSpPr>
        <xdr:cNvPr id="231" name="楕円 230"/>
        <xdr:cNvSpPr/>
      </xdr:nvSpPr>
      <xdr:spPr>
        <a:xfrm>
          <a:off x="8699500" y="109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63558</xdr:rowOff>
    </xdr:from>
    <xdr:to>
      <xdr:col>50</xdr:col>
      <xdr:colOff>114300</xdr:colOff>
      <xdr:row>64</xdr:row>
      <xdr:rowOff>63608</xdr:rowOff>
    </xdr:to>
    <xdr:cxnSp macro="">
      <xdr:nvCxnSpPr>
        <xdr:cNvPr id="232" name="直線コネクタ 231"/>
        <xdr:cNvCxnSpPr/>
      </xdr:nvCxnSpPr>
      <xdr:spPr>
        <a:xfrm>
          <a:off x="8750300" y="1103635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12770</xdr:rowOff>
    </xdr:from>
    <xdr:to>
      <xdr:col>41</xdr:col>
      <xdr:colOff>101600</xdr:colOff>
      <xdr:row>64</xdr:row>
      <xdr:rowOff>114370</xdr:rowOff>
    </xdr:to>
    <xdr:sp macro="" textlink="">
      <xdr:nvSpPr>
        <xdr:cNvPr id="233" name="楕円 232"/>
        <xdr:cNvSpPr/>
      </xdr:nvSpPr>
      <xdr:spPr>
        <a:xfrm>
          <a:off x="7810500" y="109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63558</xdr:rowOff>
    </xdr:from>
    <xdr:to>
      <xdr:col>45</xdr:col>
      <xdr:colOff>177800</xdr:colOff>
      <xdr:row>64</xdr:row>
      <xdr:rowOff>63570</xdr:rowOff>
    </xdr:to>
    <xdr:cxnSp macro="">
      <xdr:nvCxnSpPr>
        <xdr:cNvPr id="234" name="直線コネクタ 233"/>
        <xdr:cNvCxnSpPr/>
      </xdr:nvCxnSpPr>
      <xdr:spPr>
        <a:xfrm flipV="1">
          <a:off x="7861300" y="1103635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105535</xdr:rowOff>
    </xdr:from>
    <xdr:ext cx="469744" cy="259045"/>
    <xdr:sp macro="" textlink="">
      <xdr:nvSpPr>
        <xdr:cNvPr id="238" name="n_1mainValue【橋りょう・トンネル】&#10;一人当たり有形固定資産（償却資産）額"/>
        <xdr:cNvSpPr txBox="1"/>
      </xdr:nvSpPr>
      <xdr:spPr>
        <a:xfrm>
          <a:off x="9391728" y="1107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105485</xdr:rowOff>
    </xdr:from>
    <xdr:ext cx="469744" cy="259045"/>
    <xdr:sp macro="" textlink="">
      <xdr:nvSpPr>
        <xdr:cNvPr id="239" name="n_2mainValue【橋りょう・トンネル】&#10;一人当たり有形固定資産（償却資産）額"/>
        <xdr:cNvSpPr txBox="1"/>
      </xdr:nvSpPr>
      <xdr:spPr>
        <a:xfrm>
          <a:off x="8515428" y="110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105497</xdr:rowOff>
    </xdr:from>
    <xdr:ext cx="469744" cy="259045"/>
    <xdr:sp macro="" textlink="">
      <xdr:nvSpPr>
        <xdr:cNvPr id="240" name="n_3mainValue【橋りょう・トンネル】&#10;一人当たり有形固定資産（償却資産）額"/>
        <xdr:cNvSpPr txBox="1"/>
      </xdr:nvSpPr>
      <xdr:spPr>
        <a:xfrm>
          <a:off x="7626428" y="1107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97" name="直線コネクタ 296"/>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98"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99" name="直線コネクタ 298"/>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00"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01" name="直線コネクタ 300"/>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02"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03" name="フローチャート: 判断 30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04" name="フローチャート: 判断 303"/>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05" name="フローチャート: 判断 304"/>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06" name="フローチャート: 判断 305"/>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312" name="楕円 311"/>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313" name="【認定こども園・幼稚園・保育所】&#10;有形固定資産減価償却率該当値テキスト"/>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314" name="楕円 313"/>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116205</xdr:rowOff>
    </xdr:from>
    <xdr:to>
      <xdr:col>85</xdr:col>
      <xdr:colOff>127000</xdr:colOff>
      <xdr:row>36</xdr:row>
      <xdr:rowOff>165735</xdr:rowOff>
    </xdr:to>
    <xdr:cxnSp macro="">
      <xdr:nvCxnSpPr>
        <xdr:cNvPr id="315" name="直線コネクタ 314"/>
        <xdr:cNvCxnSpPr/>
      </xdr:nvCxnSpPr>
      <xdr:spPr>
        <a:xfrm flipV="1">
          <a:off x="15481300" y="62884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316" name="楕円 315"/>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165735</xdr:rowOff>
    </xdr:to>
    <xdr:cxnSp macro="">
      <xdr:nvCxnSpPr>
        <xdr:cNvPr id="317" name="直線コネクタ 316"/>
        <xdr:cNvCxnSpPr/>
      </xdr:nvCxnSpPr>
      <xdr:spPr>
        <a:xfrm>
          <a:off x="14592300" y="624268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57785</xdr:rowOff>
    </xdr:from>
    <xdr:to>
      <xdr:col>72</xdr:col>
      <xdr:colOff>38100</xdr:colOff>
      <xdr:row>36</xdr:row>
      <xdr:rowOff>159385</xdr:rowOff>
    </xdr:to>
    <xdr:sp macro="" textlink="">
      <xdr:nvSpPr>
        <xdr:cNvPr id="318" name="楕円 317"/>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108585</xdr:rowOff>
    </xdr:to>
    <xdr:cxnSp macro="">
      <xdr:nvCxnSpPr>
        <xdr:cNvPr id="319" name="直線コネクタ 318"/>
        <xdr:cNvCxnSpPr/>
      </xdr:nvCxnSpPr>
      <xdr:spPr>
        <a:xfrm flipV="1">
          <a:off x="13703300" y="624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20"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21"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322"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323" name="n_1mainValue【認定こども園・幼稚園・保育所】&#10;有形固定資産減価償却率"/>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324" name="n_2mainValue【認定こども園・幼稚園・保育所】&#10;有形固定資産減価償却率"/>
        <xdr:cNvSpPr txBox="1"/>
      </xdr:nvSpPr>
      <xdr:spPr>
        <a:xfrm>
          <a:off x="14389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325" name="n_3mainValue【認定こども園・幼稚園・保育所】&#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39" name="テキスト ボックス 33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1" name="テキスト ボックス 34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3" name="テキスト ボックス 34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47" name="直線コネクタ 346"/>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49" name="直線コネクタ 34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50"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51" name="直線コネクタ 350"/>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52"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3" name="フローチャート: 判断 352"/>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54" name="フローチャート: 判断 353"/>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55" name="フローチャート: 判断 354"/>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56" name="フローチャート: 判断 355"/>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362" name="楕円 361"/>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363"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41402</xdr:rowOff>
    </xdr:from>
    <xdr:to>
      <xdr:col>112</xdr:col>
      <xdr:colOff>38100</xdr:colOff>
      <xdr:row>41</xdr:row>
      <xdr:rowOff>143002</xdr:rowOff>
    </xdr:to>
    <xdr:sp macro="" textlink="">
      <xdr:nvSpPr>
        <xdr:cNvPr id="364" name="楕円 363"/>
        <xdr:cNvSpPr/>
      </xdr:nvSpPr>
      <xdr:spPr>
        <a:xfrm>
          <a:off x="21272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92202</xdr:rowOff>
    </xdr:to>
    <xdr:cxnSp macro="">
      <xdr:nvCxnSpPr>
        <xdr:cNvPr id="365" name="直線コネクタ 364"/>
        <xdr:cNvCxnSpPr/>
      </xdr:nvCxnSpPr>
      <xdr:spPr>
        <a:xfrm>
          <a:off x="21323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27686</xdr:rowOff>
    </xdr:from>
    <xdr:to>
      <xdr:col>107</xdr:col>
      <xdr:colOff>101600</xdr:colOff>
      <xdr:row>41</xdr:row>
      <xdr:rowOff>129286</xdr:rowOff>
    </xdr:to>
    <xdr:sp macro="" textlink="">
      <xdr:nvSpPr>
        <xdr:cNvPr id="366" name="楕円 365"/>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78486</xdr:rowOff>
    </xdr:from>
    <xdr:to>
      <xdr:col>111</xdr:col>
      <xdr:colOff>177800</xdr:colOff>
      <xdr:row>41</xdr:row>
      <xdr:rowOff>92202</xdr:rowOff>
    </xdr:to>
    <xdr:cxnSp macro="">
      <xdr:nvCxnSpPr>
        <xdr:cNvPr id="367" name="直線コネクタ 366"/>
        <xdr:cNvCxnSpPr/>
      </xdr:nvCxnSpPr>
      <xdr:spPr>
        <a:xfrm>
          <a:off x="20434300" y="7107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27686</xdr:rowOff>
    </xdr:from>
    <xdr:to>
      <xdr:col>102</xdr:col>
      <xdr:colOff>165100</xdr:colOff>
      <xdr:row>41</xdr:row>
      <xdr:rowOff>129286</xdr:rowOff>
    </xdr:to>
    <xdr:sp macro="" textlink="">
      <xdr:nvSpPr>
        <xdr:cNvPr id="368" name="楕円 367"/>
        <xdr:cNvSpPr/>
      </xdr:nvSpPr>
      <xdr:spPr>
        <a:xfrm>
          <a:off x="19494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78486</xdr:rowOff>
    </xdr:from>
    <xdr:to>
      <xdr:col>107</xdr:col>
      <xdr:colOff>50800</xdr:colOff>
      <xdr:row>41</xdr:row>
      <xdr:rowOff>78486</xdr:rowOff>
    </xdr:to>
    <xdr:cxnSp macro="">
      <xdr:nvCxnSpPr>
        <xdr:cNvPr id="369" name="直線コネクタ 368"/>
        <xdr:cNvCxnSpPr/>
      </xdr:nvCxnSpPr>
      <xdr:spPr>
        <a:xfrm>
          <a:off x="19545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70"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71"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372"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134129</xdr:rowOff>
    </xdr:from>
    <xdr:ext cx="469744" cy="259045"/>
    <xdr:sp macro="" textlink="">
      <xdr:nvSpPr>
        <xdr:cNvPr id="373" name="n_1mainValue【認定こども園・幼稚園・保育所】&#10;一人当たり面積"/>
        <xdr:cNvSpPr txBox="1"/>
      </xdr:nvSpPr>
      <xdr:spPr>
        <a:xfrm>
          <a:off x="21075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374" name="n_2mainValue【認定こども園・幼稚園・保育所】&#10;一人当たり面積"/>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120413</xdr:rowOff>
    </xdr:from>
    <xdr:ext cx="469744" cy="259045"/>
    <xdr:sp macro="" textlink="">
      <xdr:nvSpPr>
        <xdr:cNvPr id="375" name="n_3mainValue【認定こども園・幼稚園・保育所】&#10;一人当たり面積"/>
        <xdr:cNvSpPr txBox="1"/>
      </xdr:nvSpPr>
      <xdr:spPr>
        <a:xfrm>
          <a:off x="19310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6" name="テキスト ボックス 3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8" name="テキスト ボックス 3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00" name="直線コネクタ 399"/>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1"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02" name="直線コネクタ 401"/>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03"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04" name="直線コネクタ 403"/>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05"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06" name="フローチャート: 判断 405"/>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07" name="フローチャート: 判断 406"/>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08" name="フローチャート: 判断 407"/>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09" name="フローチャート: 判断 408"/>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415" name="楕円 414"/>
        <xdr:cNvSpPr/>
      </xdr:nvSpPr>
      <xdr:spPr>
        <a:xfrm>
          <a:off x="16268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111777</xdr:rowOff>
    </xdr:from>
    <xdr:ext cx="405111" cy="259045"/>
    <xdr:sp macro="" textlink="">
      <xdr:nvSpPr>
        <xdr:cNvPr id="416" name="【学校施設】&#10;有形固定資産減価償却率該当値テキスト"/>
        <xdr:cNvSpPr txBox="1"/>
      </xdr:nvSpPr>
      <xdr:spPr>
        <a:xfrm>
          <a:off x="16357600"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135890</xdr:rowOff>
    </xdr:from>
    <xdr:to>
      <xdr:col>81</xdr:col>
      <xdr:colOff>101600</xdr:colOff>
      <xdr:row>57</xdr:row>
      <xdr:rowOff>66040</xdr:rowOff>
    </xdr:to>
    <xdr:sp macro="" textlink="">
      <xdr:nvSpPr>
        <xdr:cNvPr id="417" name="楕円 416"/>
        <xdr:cNvSpPr/>
      </xdr:nvSpPr>
      <xdr:spPr>
        <a:xfrm>
          <a:off x="15430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xdr:rowOff>
    </xdr:from>
    <xdr:to>
      <xdr:col>85</xdr:col>
      <xdr:colOff>127000</xdr:colOff>
      <xdr:row>57</xdr:row>
      <xdr:rowOff>76200</xdr:rowOff>
    </xdr:to>
    <xdr:cxnSp macro="">
      <xdr:nvCxnSpPr>
        <xdr:cNvPr id="418" name="直線コネクタ 417"/>
        <xdr:cNvCxnSpPr/>
      </xdr:nvCxnSpPr>
      <xdr:spPr>
        <a:xfrm>
          <a:off x="15481300" y="97878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419" name="楕円 418"/>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118110</xdr:rowOff>
    </xdr:from>
    <xdr:to>
      <xdr:col>81</xdr:col>
      <xdr:colOff>50800</xdr:colOff>
      <xdr:row>57</xdr:row>
      <xdr:rowOff>15240</xdr:rowOff>
    </xdr:to>
    <xdr:cxnSp macro="">
      <xdr:nvCxnSpPr>
        <xdr:cNvPr id="420" name="直線コネクタ 419"/>
        <xdr:cNvCxnSpPr/>
      </xdr:nvCxnSpPr>
      <xdr:spPr>
        <a:xfrm>
          <a:off x="14592300" y="97193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44450</xdr:rowOff>
    </xdr:from>
    <xdr:to>
      <xdr:col>72</xdr:col>
      <xdr:colOff>38100</xdr:colOff>
      <xdr:row>56</xdr:row>
      <xdr:rowOff>146050</xdr:rowOff>
    </xdr:to>
    <xdr:sp macro="" textlink="">
      <xdr:nvSpPr>
        <xdr:cNvPr id="421" name="楕円 420"/>
        <xdr:cNvSpPr/>
      </xdr:nvSpPr>
      <xdr:spPr>
        <a:xfrm>
          <a:off x="13652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95250</xdr:rowOff>
    </xdr:from>
    <xdr:to>
      <xdr:col>76</xdr:col>
      <xdr:colOff>114300</xdr:colOff>
      <xdr:row>56</xdr:row>
      <xdr:rowOff>118110</xdr:rowOff>
    </xdr:to>
    <xdr:cxnSp macro="">
      <xdr:nvCxnSpPr>
        <xdr:cNvPr id="422" name="直線コネクタ 421"/>
        <xdr:cNvCxnSpPr/>
      </xdr:nvCxnSpPr>
      <xdr:spPr>
        <a:xfrm>
          <a:off x="13703300" y="9696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423"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24"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425"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82567</xdr:rowOff>
    </xdr:from>
    <xdr:ext cx="405111" cy="259045"/>
    <xdr:sp macro="" textlink="">
      <xdr:nvSpPr>
        <xdr:cNvPr id="426" name="n_1mainValue【学校施設】&#10;有形固定資産減価償却率"/>
        <xdr:cNvSpPr txBox="1"/>
      </xdr:nvSpPr>
      <xdr:spPr>
        <a:xfrm>
          <a:off x="152660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427" name="n_2mainValue【学校施設】&#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162577</xdr:rowOff>
    </xdr:from>
    <xdr:ext cx="405111" cy="259045"/>
    <xdr:sp macro="" textlink="">
      <xdr:nvSpPr>
        <xdr:cNvPr id="428" name="n_3mainValue【学校施設】&#10;有形固定資産減価償却率"/>
        <xdr:cNvSpPr txBox="1"/>
      </xdr:nvSpPr>
      <xdr:spPr>
        <a:xfrm>
          <a:off x="13500744"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0" name="直線コネクタ 4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1" name="テキスト ボックス 4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2" name="直線コネクタ 4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3" name="テキスト ボックス 4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4" name="直線コネクタ 4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5" name="テキスト ボックス 4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6" name="直線コネクタ 4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7" name="テキスト ボックス 4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8" name="直線コネクタ 4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9" name="テキスト ボックス 4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0" name="直線コネクタ 4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1" name="テキスト ボックス 4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5" name="直線コネクタ 454"/>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56"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57" name="直線コネクタ 456"/>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58"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59" name="直線コネクタ 458"/>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60"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61" name="フローチャート: 判断 460"/>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62" name="フローチャート: 判断 461"/>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63" name="フローチャート: 判断 46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64" name="フローチャート: 判断 463"/>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107587</xdr:rowOff>
    </xdr:from>
    <xdr:to>
      <xdr:col>116</xdr:col>
      <xdr:colOff>114300</xdr:colOff>
      <xdr:row>62</xdr:row>
      <xdr:rowOff>37737</xdr:rowOff>
    </xdr:to>
    <xdr:sp macro="" textlink="">
      <xdr:nvSpPr>
        <xdr:cNvPr id="470" name="楕円 469"/>
        <xdr:cNvSpPr/>
      </xdr:nvSpPr>
      <xdr:spPr>
        <a:xfrm>
          <a:off x="22110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86014</xdr:rowOff>
    </xdr:from>
    <xdr:ext cx="469744" cy="259045"/>
    <xdr:sp macro="" textlink="">
      <xdr:nvSpPr>
        <xdr:cNvPr id="471" name="【学校施設】&#10;一人当たり面積該当値テキスト"/>
        <xdr:cNvSpPr txBox="1"/>
      </xdr:nvSpPr>
      <xdr:spPr>
        <a:xfrm>
          <a:off x="22199600"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109765</xdr:rowOff>
    </xdr:from>
    <xdr:to>
      <xdr:col>112</xdr:col>
      <xdr:colOff>38100</xdr:colOff>
      <xdr:row>62</xdr:row>
      <xdr:rowOff>39915</xdr:rowOff>
    </xdr:to>
    <xdr:sp macro="" textlink="">
      <xdr:nvSpPr>
        <xdr:cNvPr id="472" name="楕円 471"/>
        <xdr:cNvSpPr/>
      </xdr:nvSpPr>
      <xdr:spPr>
        <a:xfrm>
          <a:off x="21272500" y="105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158387</xdr:rowOff>
    </xdr:from>
    <xdr:to>
      <xdr:col>116</xdr:col>
      <xdr:colOff>63500</xdr:colOff>
      <xdr:row>61</xdr:row>
      <xdr:rowOff>160565</xdr:rowOff>
    </xdr:to>
    <xdr:cxnSp macro="">
      <xdr:nvCxnSpPr>
        <xdr:cNvPr id="473" name="直線コネクタ 472"/>
        <xdr:cNvCxnSpPr/>
      </xdr:nvCxnSpPr>
      <xdr:spPr>
        <a:xfrm flipV="1">
          <a:off x="21323300" y="1061683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474" name="楕円 473"/>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61</xdr:row>
      <xdr:rowOff>160565</xdr:rowOff>
    </xdr:to>
    <xdr:cxnSp macro="">
      <xdr:nvCxnSpPr>
        <xdr:cNvPr id="475" name="直線コネクタ 474"/>
        <xdr:cNvCxnSpPr/>
      </xdr:nvCxnSpPr>
      <xdr:spPr>
        <a:xfrm>
          <a:off x="20434300" y="1061466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50981</xdr:rowOff>
    </xdr:from>
    <xdr:to>
      <xdr:col>102</xdr:col>
      <xdr:colOff>165100</xdr:colOff>
      <xdr:row>61</xdr:row>
      <xdr:rowOff>152581</xdr:rowOff>
    </xdr:to>
    <xdr:sp macro="" textlink="">
      <xdr:nvSpPr>
        <xdr:cNvPr id="476" name="楕円 475"/>
        <xdr:cNvSpPr/>
      </xdr:nvSpPr>
      <xdr:spPr>
        <a:xfrm>
          <a:off x="19494500" y="105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101781</xdr:rowOff>
    </xdr:from>
    <xdr:to>
      <xdr:col>107</xdr:col>
      <xdr:colOff>50800</xdr:colOff>
      <xdr:row>61</xdr:row>
      <xdr:rowOff>156210</xdr:rowOff>
    </xdr:to>
    <xdr:cxnSp macro="">
      <xdr:nvCxnSpPr>
        <xdr:cNvPr id="477" name="直線コネクタ 476"/>
        <xdr:cNvCxnSpPr/>
      </xdr:nvCxnSpPr>
      <xdr:spPr>
        <a:xfrm>
          <a:off x="19545300" y="1056023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78"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9"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480"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31042</xdr:rowOff>
    </xdr:from>
    <xdr:ext cx="469744" cy="259045"/>
    <xdr:sp macro="" textlink="">
      <xdr:nvSpPr>
        <xdr:cNvPr id="481" name="n_1mainValue【学校施設】&#10;一人当たり面積"/>
        <xdr:cNvSpPr txBox="1"/>
      </xdr:nvSpPr>
      <xdr:spPr>
        <a:xfrm>
          <a:off x="21075727" y="1066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26687</xdr:rowOff>
    </xdr:from>
    <xdr:ext cx="469744" cy="259045"/>
    <xdr:sp macro="" textlink="">
      <xdr:nvSpPr>
        <xdr:cNvPr id="482" name="n_2mainValue【学校施設】&#10;一人当たり面積"/>
        <xdr:cNvSpPr txBox="1"/>
      </xdr:nvSpPr>
      <xdr:spPr>
        <a:xfrm>
          <a:off x="20199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143708</xdr:rowOff>
    </xdr:from>
    <xdr:ext cx="469744" cy="259045"/>
    <xdr:sp macro="" textlink="">
      <xdr:nvSpPr>
        <xdr:cNvPr id="483" name="n_3mainValue【学校施設】&#10;一人当たり面積"/>
        <xdr:cNvSpPr txBox="1"/>
      </xdr:nvSpPr>
      <xdr:spPr>
        <a:xfrm>
          <a:off x="19310427" y="1060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5" name="テキスト ボックス 49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5" name="テキスト ボックス 50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7" name="テキスト ボックス 5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9" name="直線コネクタ 508"/>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10"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11" name="直線コネクタ 51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3" name="直線コネクタ 51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122845</xdr:rowOff>
    </xdr:from>
    <xdr:ext cx="405111" cy="259045"/>
    <xdr:sp macro="" textlink="">
      <xdr:nvSpPr>
        <xdr:cNvPr id="514" name="【児童館】&#10;有形固定資産減価償却率平均値テキスト"/>
        <xdr:cNvSpPr txBox="1"/>
      </xdr:nvSpPr>
      <xdr:spPr>
        <a:xfrm>
          <a:off x="16357600" y="13838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5" name="フローチャート: 判断 514"/>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6" name="フローチャート: 判断 515"/>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7" name="フローチャート: 判断 516"/>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18" name="フローチャート: 判断 517"/>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24" name="楕円 523"/>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525" name="【児童館】&#10;有形固定資産減価償却率該当値テキスト"/>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526" name="楕円 525"/>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150768</xdr:rowOff>
    </xdr:from>
    <xdr:to>
      <xdr:col>85</xdr:col>
      <xdr:colOff>127000</xdr:colOff>
      <xdr:row>84</xdr:row>
      <xdr:rowOff>18506</xdr:rowOff>
    </xdr:to>
    <xdr:cxnSp macro="">
      <xdr:nvCxnSpPr>
        <xdr:cNvPr id="527" name="直線コネクタ 526"/>
        <xdr:cNvCxnSpPr/>
      </xdr:nvCxnSpPr>
      <xdr:spPr>
        <a:xfrm flipV="1">
          <a:off x="15481300" y="143811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528" name="楕円 527"/>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18506</xdr:rowOff>
    </xdr:from>
    <xdr:to>
      <xdr:col>81</xdr:col>
      <xdr:colOff>50800</xdr:colOff>
      <xdr:row>84</xdr:row>
      <xdr:rowOff>56062</xdr:rowOff>
    </xdr:to>
    <xdr:cxnSp macro="">
      <xdr:nvCxnSpPr>
        <xdr:cNvPr id="529" name="直線コネクタ 528"/>
        <xdr:cNvCxnSpPr/>
      </xdr:nvCxnSpPr>
      <xdr:spPr>
        <a:xfrm flipV="1">
          <a:off x="14592300" y="144203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11793</xdr:rowOff>
    </xdr:from>
    <xdr:to>
      <xdr:col>72</xdr:col>
      <xdr:colOff>38100</xdr:colOff>
      <xdr:row>84</xdr:row>
      <xdr:rowOff>113393</xdr:rowOff>
    </xdr:to>
    <xdr:sp macro="" textlink="">
      <xdr:nvSpPr>
        <xdr:cNvPr id="530" name="楕円 529"/>
        <xdr:cNvSpPr/>
      </xdr:nvSpPr>
      <xdr:spPr>
        <a:xfrm>
          <a:off x="13652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56062</xdr:rowOff>
    </xdr:from>
    <xdr:to>
      <xdr:col>76</xdr:col>
      <xdr:colOff>114300</xdr:colOff>
      <xdr:row>84</xdr:row>
      <xdr:rowOff>62593</xdr:rowOff>
    </xdr:to>
    <xdr:cxnSp macro="">
      <xdr:nvCxnSpPr>
        <xdr:cNvPr id="531" name="直線コネクタ 530"/>
        <xdr:cNvCxnSpPr/>
      </xdr:nvCxnSpPr>
      <xdr:spPr>
        <a:xfrm flipV="1">
          <a:off x="13703300" y="1445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53176</xdr:rowOff>
    </xdr:from>
    <xdr:ext cx="405111" cy="259045"/>
    <xdr:sp macro="" textlink="">
      <xdr:nvSpPr>
        <xdr:cNvPr id="532"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33"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34"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535" name="n_1mainValue【児童館】&#10;有形固定資産減価償却率"/>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536" name="n_2mainValue【児童館】&#10;有形固定資産減価償却率"/>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104520</xdr:rowOff>
    </xdr:from>
    <xdr:ext cx="405111" cy="259045"/>
    <xdr:sp macro="" textlink="">
      <xdr:nvSpPr>
        <xdr:cNvPr id="537" name="n_3mainValue【児童館】&#10;有形固定資産減価償却率"/>
        <xdr:cNvSpPr txBox="1"/>
      </xdr:nvSpPr>
      <xdr:spPr>
        <a:xfrm>
          <a:off x="13500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61" name="直線コネクタ 560"/>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6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63" name="直線コネクタ 56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6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65" name="直線コネクタ 56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6"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7" name="フローチャート: 判断 566"/>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68" name="フローチャート: 判断 567"/>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69" name="フローチャート: 判断 56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70" name="フローチャート: 判断 569"/>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6" name="楕円 575"/>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577"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578" name="楕円 577"/>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579" name="直線コネクタ 578"/>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580" name="楕円 579"/>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581" name="直線コネクタ 580"/>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582" name="楕円 581"/>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583" name="直線コネクタ 582"/>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84"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8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86"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587"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88"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589" name="n_3main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0" name="テキスト ボックス 5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1" name="直線コネクタ 6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2" name="テキスト ボックス 6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3" name="直線コネクタ 6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4" name="テキスト ボックス 6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5" name="直線コネクタ 6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6" name="テキスト ボックス 6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7" name="直線コネクタ 6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8" name="テキスト ボックス 60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12" name="直線コネクタ 611"/>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13"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14" name="直線コネクタ 613"/>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15"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16" name="直線コネクタ 61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17"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18" name="フローチャート: 判断 617"/>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19" name="フローチャート: 判断 618"/>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20" name="フローチャート: 判断 619"/>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621" name="フローチャート: 判断 620"/>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59689</xdr:rowOff>
    </xdr:from>
    <xdr:to>
      <xdr:col>85</xdr:col>
      <xdr:colOff>177800</xdr:colOff>
      <xdr:row>101</xdr:row>
      <xdr:rowOff>161289</xdr:rowOff>
    </xdr:to>
    <xdr:sp macro="" textlink="">
      <xdr:nvSpPr>
        <xdr:cNvPr id="627" name="楕円 626"/>
        <xdr:cNvSpPr/>
      </xdr:nvSpPr>
      <xdr:spPr>
        <a:xfrm>
          <a:off x="16268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82566</xdr:rowOff>
    </xdr:from>
    <xdr:ext cx="405111" cy="259045"/>
    <xdr:sp macro="" textlink="">
      <xdr:nvSpPr>
        <xdr:cNvPr id="628" name="【公民館】&#10;有形固定資産減価償却率該当値テキスト"/>
        <xdr:cNvSpPr txBox="1"/>
      </xdr:nvSpPr>
      <xdr:spPr>
        <a:xfrm>
          <a:off x="16357600"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121413</xdr:rowOff>
    </xdr:from>
    <xdr:to>
      <xdr:col>81</xdr:col>
      <xdr:colOff>101600</xdr:colOff>
      <xdr:row>101</xdr:row>
      <xdr:rowOff>51563</xdr:rowOff>
    </xdr:to>
    <xdr:sp macro="" textlink="">
      <xdr:nvSpPr>
        <xdr:cNvPr id="629" name="楕円 628"/>
        <xdr:cNvSpPr/>
      </xdr:nvSpPr>
      <xdr:spPr>
        <a:xfrm>
          <a:off x="15430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763</xdr:rowOff>
    </xdr:from>
    <xdr:to>
      <xdr:col>85</xdr:col>
      <xdr:colOff>127000</xdr:colOff>
      <xdr:row>101</xdr:row>
      <xdr:rowOff>110489</xdr:rowOff>
    </xdr:to>
    <xdr:cxnSp macro="">
      <xdr:nvCxnSpPr>
        <xdr:cNvPr id="630" name="直線コネクタ 629"/>
        <xdr:cNvCxnSpPr/>
      </xdr:nvCxnSpPr>
      <xdr:spPr>
        <a:xfrm>
          <a:off x="15481300" y="1731721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77978</xdr:rowOff>
    </xdr:from>
    <xdr:to>
      <xdr:col>76</xdr:col>
      <xdr:colOff>165100</xdr:colOff>
      <xdr:row>101</xdr:row>
      <xdr:rowOff>8128</xdr:rowOff>
    </xdr:to>
    <xdr:sp macro="" textlink="">
      <xdr:nvSpPr>
        <xdr:cNvPr id="631" name="楕円 630"/>
        <xdr:cNvSpPr/>
      </xdr:nvSpPr>
      <xdr:spPr>
        <a:xfrm>
          <a:off x="14541500" y="172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128778</xdr:rowOff>
    </xdr:from>
    <xdr:to>
      <xdr:col>81</xdr:col>
      <xdr:colOff>50800</xdr:colOff>
      <xdr:row>101</xdr:row>
      <xdr:rowOff>763</xdr:rowOff>
    </xdr:to>
    <xdr:cxnSp macro="">
      <xdr:nvCxnSpPr>
        <xdr:cNvPr id="632" name="直線コネクタ 631"/>
        <xdr:cNvCxnSpPr/>
      </xdr:nvCxnSpPr>
      <xdr:spPr>
        <a:xfrm>
          <a:off x="14592300" y="172737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121413</xdr:rowOff>
    </xdr:from>
    <xdr:to>
      <xdr:col>72</xdr:col>
      <xdr:colOff>38100</xdr:colOff>
      <xdr:row>101</xdr:row>
      <xdr:rowOff>51563</xdr:rowOff>
    </xdr:to>
    <xdr:sp macro="" textlink="">
      <xdr:nvSpPr>
        <xdr:cNvPr id="633" name="楕円 632"/>
        <xdr:cNvSpPr/>
      </xdr:nvSpPr>
      <xdr:spPr>
        <a:xfrm>
          <a:off x="13652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128778</xdr:rowOff>
    </xdr:from>
    <xdr:to>
      <xdr:col>76</xdr:col>
      <xdr:colOff>114300</xdr:colOff>
      <xdr:row>101</xdr:row>
      <xdr:rowOff>763</xdr:rowOff>
    </xdr:to>
    <xdr:cxnSp macro="">
      <xdr:nvCxnSpPr>
        <xdr:cNvPr id="634" name="直線コネクタ 633"/>
        <xdr:cNvCxnSpPr/>
      </xdr:nvCxnSpPr>
      <xdr:spPr>
        <a:xfrm flipV="1">
          <a:off x="13703300" y="17273778"/>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35"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36"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637"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68090</xdr:rowOff>
    </xdr:from>
    <xdr:ext cx="405111" cy="259045"/>
    <xdr:sp macro="" textlink="">
      <xdr:nvSpPr>
        <xdr:cNvPr id="638" name="n_1mainValue【公民館】&#10;有形固定資産減価償却率"/>
        <xdr:cNvSpPr txBox="1"/>
      </xdr:nvSpPr>
      <xdr:spPr>
        <a:xfrm>
          <a:off x="152660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24655</xdr:rowOff>
    </xdr:from>
    <xdr:ext cx="405111" cy="259045"/>
    <xdr:sp macro="" textlink="">
      <xdr:nvSpPr>
        <xdr:cNvPr id="639" name="n_2mainValue【公民館】&#10;有形固定資産減価償却率"/>
        <xdr:cNvSpPr txBox="1"/>
      </xdr:nvSpPr>
      <xdr:spPr>
        <a:xfrm>
          <a:off x="14389744" y="1699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68090</xdr:rowOff>
    </xdr:from>
    <xdr:ext cx="405111" cy="259045"/>
    <xdr:sp macro="" textlink="">
      <xdr:nvSpPr>
        <xdr:cNvPr id="640" name="n_3mainValue【公民館】&#10;有形固定資産減価償却率"/>
        <xdr:cNvSpPr txBox="1"/>
      </xdr:nvSpPr>
      <xdr:spPr>
        <a:xfrm>
          <a:off x="13500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64" name="直線コネクタ 663"/>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65"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66" name="直線コネクタ 66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67"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68" name="直線コネクタ 667"/>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69"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70" name="フローチャート: 判断 669"/>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71" name="フローチャート: 判断 670"/>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72" name="フローチャート: 判断 671"/>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73" name="フローチャート: 判断 672"/>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679" name="楕円 678"/>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30497</xdr:rowOff>
    </xdr:from>
    <xdr:ext cx="469744" cy="259045"/>
    <xdr:sp macro="" textlink="">
      <xdr:nvSpPr>
        <xdr:cNvPr id="680" name="【公民館】&#10;一人当たり面積該当値テキスト"/>
        <xdr:cNvSpPr txBox="1"/>
      </xdr:nvSpPr>
      <xdr:spPr>
        <a:xfrm>
          <a:off x="22199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681" name="楕円 680"/>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682" name="直線コネクタ 681"/>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83" name="楕円 682"/>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684" name="直線コネクタ 683"/>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685" name="楕円 684"/>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686" name="直線コネクタ 685"/>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7"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88"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89"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690" name="n_1mainValue【公民館】&#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91" name="n_2mainValue【公民館】&#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692" name="n_3mainValue【公民館】&#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人口一人当たりの面積等、施設保有状況についてはいずれも類似団体平均を下回っている。学校施設については平成</a:t>
          </a:r>
          <a:r>
            <a:rPr kumimoji="1" lang="en-US" altLang="ja-JP" sz="1300">
              <a:latin typeface="ＭＳ ゴシック" panose="020B0609070205080204" pitchFamily="49" charset="-128"/>
              <a:ea typeface="ＭＳ ゴシック" panose="020B0609070205080204" pitchFamily="49" charset="-128"/>
            </a:rPr>
            <a:t>27</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に小学校の統廃合を行い、２校を減するなど適正配置については取組を進めており、維持管理費用も逓減している状況にある。有形固定資産減価償却率については道路及び児童館で類似団体平均を下回っているものの、橋りょう・トンネル、認定こども園・幼稚園・保育所、学校施設、公民館では類似団体平均を上回っている。特に学校施設は、大規模改造工事等を実施していることから前年度より</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ポイント減少したものの、類似団体内の２番目に高い値となっている。また、橋りょう・トンネルについても</a:t>
          </a:r>
          <a:r>
            <a:rPr kumimoji="1" lang="en-US" altLang="ja-JP" sz="1300">
              <a:latin typeface="ＭＳ ゴシック" panose="020B0609070205080204" pitchFamily="49" charset="-128"/>
              <a:ea typeface="ＭＳ ゴシック" panose="020B0609070205080204" pitchFamily="49" charset="-128"/>
            </a:rPr>
            <a:t>90</a:t>
          </a:r>
          <a:r>
            <a:rPr kumimoji="1" lang="ja-JP" altLang="en-US" sz="1300">
              <a:latin typeface="ＭＳ ゴシック" panose="020B0609070205080204" pitchFamily="49" charset="-128"/>
              <a:ea typeface="ＭＳ ゴシック" panose="020B0609070205080204" pitchFamily="49" charset="-128"/>
            </a:rPr>
            <a:t>％を超え、学校施設と同様に類似団体内で２番目に高い値となっている。今後は、「昭島市公共施設等総合管理計画」及び個別施設計画に基づき、老朽化した施設の計画的な長寿命化等に取り組んでいく。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2" name="楕円 71"/>
        <xdr:cNvSpPr/>
      </xdr:nvSpPr>
      <xdr:spPr>
        <a:xfrm>
          <a:off x="4584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3" name="【図書館】&#10;有形固定資産減価償却率該当値テキスト"/>
        <xdr:cNvSpPr txBox="1"/>
      </xdr:nvSpPr>
      <xdr:spPr>
        <a:xfrm>
          <a:off x="4673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77651</xdr:rowOff>
    </xdr:from>
    <xdr:to>
      <xdr:col>20</xdr:col>
      <xdr:colOff>38100</xdr:colOff>
      <xdr:row>35</xdr:row>
      <xdr:rowOff>7801</xdr:rowOff>
    </xdr:to>
    <xdr:sp macro="" textlink="">
      <xdr:nvSpPr>
        <xdr:cNvPr id="74" name="楕円 73"/>
        <xdr:cNvSpPr/>
      </xdr:nvSpPr>
      <xdr:spPr>
        <a:xfrm>
          <a:off x="3746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95794</xdr:rowOff>
    </xdr:from>
    <xdr:to>
      <xdr:col>24</xdr:col>
      <xdr:colOff>63500</xdr:colOff>
      <xdr:row>34</xdr:row>
      <xdr:rowOff>128451</xdr:rowOff>
    </xdr:to>
    <xdr:cxnSp macro="">
      <xdr:nvCxnSpPr>
        <xdr:cNvPr id="75" name="直線コネクタ 74"/>
        <xdr:cNvCxnSpPr/>
      </xdr:nvCxnSpPr>
      <xdr:spPr>
        <a:xfrm flipV="1">
          <a:off x="3797300" y="59250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110308</xdr:rowOff>
    </xdr:from>
    <xdr:to>
      <xdr:col>15</xdr:col>
      <xdr:colOff>101600</xdr:colOff>
      <xdr:row>35</xdr:row>
      <xdr:rowOff>40458</xdr:rowOff>
    </xdr:to>
    <xdr:sp macro="" textlink="">
      <xdr:nvSpPr>
        <xdr:cNvPr id="76" name="楕円 75"/>
        <xdr:cNvSpPr/>
      </xdr:nvSpPr>
      <xdr:spPr>
        <a:xfrm>
          <a:off x="2857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128451</xdr:rowOff>
    </xdr:from>
    <xdr:to>
      <xdr:col>19</xdr:col>
      <xdr:colOff>177800</xdr:colOff>
      <xdr:row>34</xdr:row>
      <xdr:rowOff>161108</xdr:rowOff>
    </xdr:to>
    <xdr:cxnSp macro="">
      <xdr:nvCxnSpPr>
        <xdr:cNvPr id="77" name="直線コネクタ 76"/>
        <xdr:cNvCxnSpPr/>
      </xdr:nvCxnSpPr>
      <xdr:spPr>
        <a:xfrm flipV="1">
          <a:off x="2908300" y="5957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8" name="楕円 77"/>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161108</xdr:rowOff>
    </xdr:to>
    <xdr:cxnSp macro="">
      <xdr:nvCxnSpPr>
        <xdr:cNvPr id="79" name="直線コネクタ 78"/>
        <xdr:cNvCxnSpPr/>
      </xdr:nvCxnSpPr>
      <xdr:spPr>
        <a:xfrm>
          <a:off x="2019300" y="593979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24328</xdr:rowOff>
    </xdr:from>
    <xdr:ext cx="405111" cy="259045"/>
    <xdr:sp macro="" textlink="">
      <xdr:nvSpPr>
        <xdr:cNvPr id="83" name="n_1mainValue【図書館】&#10;有形固定資産減価償却率"/>
        <xdr:cNvSpPr txBox="1"/>
      </xdr:nvSpPr>
      <xdr:spPr>
        <a:xfrm>
          <a:off x="35820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56985</xdr:rowOff>
    </xdr:from>
    <xdr:ext cx="405111" cy="259045"/>
    <xdr:sp macro="" textlink="">
      <xdr:nvSpPr>
        <xdr:cNvPr id="84" name="n_2mainValue【図書館】&#10;有形固定資産減価償却率"/>
        <xdr:cNvSpPr txBox="1"/>
      </xdr:nvSpPr>
      <xdr:spPr>
        <a:xfrm>
          <a:off x="2705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85" name="n_3mainValue【図書館】&#10;有形固定資産減価償却率"/>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39007</xdr:rowOff>
    </xdr:from>
    <xdr:to>
      <xdr:col>55</xdr:col>
      <xdr:colOff>50800</xdr:colOff>
      <xdr:row>41</xdr:row>
      <xdr:rowOff>140607</xdr:rowOff>
    </xdr:to>
    <xdr:sp macro="" textlink="">
      <xdr:nvSpPr>
        <xdr:cNvPr id="126" name="楕円 125"/>
        <xdr:cNvSpPr/>
      </xdr:nvSpPr>
      <xdr:spPr>
        <a:xfrm>
          <a:off x="10426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17434</xdr:rowOff>
    </xdr:from>
    <xdr:ext cx="469744" cy="259045"/>
    <xdr:sp macro="" textlink="">
      <xdr:nvSpPr>
        <xdr:cNvPr id="127" name="【図書館】&#10;一人当たり面積該当値テキスト"/>
        <xdr:cNvSpPr txBox="1"/>
      </xdr:nvSpPr>
      <xdr:spPr>
        <a:xfrm>
          <a:off x="10515600"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39007</xdr:rowOff>
    </xdr:from>
    <xdr:to>
      <xdr:col>50</xdr:col>
      <xdr:colOff>165100</xdr:colOff>
      <xdr:row>41</xdr:row>
      <xdr:rowOff>140607</xdr:rowOff>
    </xdr:to>
    <xdr:sp macro="" textlink="">
      <xdr:nvSpPr>
        <xdr:cNvPr id="128" name="楕円 127"/>
        <xdr:cNvSpPr/>
      </xdr:nvSpPr>
      <xdr:spPr>
        <a:xfrm>
          <a:off x="9588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89807</xdr:rowOff>
    </xdr:from>
    <xdr:to>
      <xdr:col>55</xdr:col>
      <xdr:colOff>0</xdr:colOff>
      <xdr:row>41</xdr:row>
      <xdr:rowOff>89807</xdr:rowOff>
    </xdr:to>
    <xdr:cxnSp macro="">
      <xdr:nvCxnSpPr>
        <xdr:cNvPr id="129" name="直線コネクタ 128"/>
        <xdr:cNvCxnSpPr/>
      </xdr:nvCxnSpPr>
      <xdr:spPr>
        <a:xfrm>
          <a:off x="9639300" y="7119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39007</xdr:rowOff>
    </xdr:from>
    <xdr:to>
      <xdr:col>46</xdr:col>
      <xdr:colOff>38100</xdr:colOff>
      <xdr:row>41</xdr:row>
      <xdr:rowOff>140607</xdr:rowOff>
    </xdr:to>
    <xdr:sp macro="" textlink="">
      <xdr:nvSpPr>
        <xdr:cNvPr id="130" name="楕円 129"/>
        <xdr:cNvSpPr/>
      </xdr:nvSpPr>
      <xdr:spPr>
        <a:xfrm>
          <a:off x="8699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89807</xdr:rowOff>
    </xdr:from>
    <xdr:to>
      <xdr:col>50</xdr:col>
      <xdr:colOff>114300</xdr:colOff>
      <xdr:row>41</xdr:row>
      <xdr:rowOff>89807</xdr:rowOff>
    </xdr:to>
    <xdr:cxnSp macro="">
      <xdr:nvCxnSpPr>
        <xdr:cNvPr id="131" name="直線コネクタ 130"/>
        <xdr:cNvCxnSpPr/>
      </xdr:nvCxnSpPr>
      <xdr:spPr>
        <a:xfrm>
          <a:off x="8750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39007</xdr:rowOff>
    </xdr:from>
    <xdr:to>
      <xdr:col>41</xdr:col>
      <xdr:colOff>101600</xdr:colOff>
      <xdr:row>41</xdr:row>
      <xdr:rowOff>140607</xdr:rowOff>
    </xdr:to>
    <xdr:sp macro="" textlink="">
      <xdr:nvSpPr>
        <xdr:cNvPr id="132" name="楕円 131"/>
        <xdr:cNvSpPr/>
      </xdr:nvSpPr>
      <xdr:spPr>
        <a:xfrm>
          <a:off x="78105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89807</xdr:rowOff>
    </xdr:from>
    <xdr:to>
      <xdr:col>45</xdr:col>
      <xdr:colOff>177800</xdr:colOff>
      <xdr:row>41</xdr:row>
      <xdr:rowOff>89807</xdr:rowOff>
    </xdr:to>
    <xdr:cxnSp macro="">
      <xdr:nvCxnSpPr>
        <xdr:cNvPr id="133" name="直線コネクタ 132"/>
        <xdr:cNvCxnSpPr/>
      </xdr:nvCxnSpPr>
      <xdr:spPr>
        <a:xfrm>
          <a:off x="7861300" y="711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131734</xdr:rowOff>
    </xdr:from>
    <xdr:ext cx="469744" cy="259045"/>
    <xdr:sp macro="" textlink="">
      <xdr:nvSpPr>
        <xdr:cNvPr id="137" name="n_1mainValue【図書館】&#10;一人当たり面積"/>
        <xdr:cNvSpPr txBox="1"/>
      </xdr:nvSpPr>
      <xdr:spPr>
        <a:xfrm>
          <a:off x="93917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131734</xdr:rowOff>
    </xdr:from>
    <xdr:ext cx="469744" cy="259045"/>
    <xdr:sp macro="" textlink="">
      <xdr:nvSpPr>
        <xdr:cNvPr id="138" name="n_2mainValue【図書館】&#10;一人当たり面積"/>
        <xdr:cNvSpPr txBox="1"/>
      </xdr:nvSpPr>
      <xdr:spPr>
        <a:xfrm>
          <a:off x="8515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131734</xdr:rowOff>
    </xdr:from>
    <xdr:ext cx="469744" cy="259045"/>
    <xdr:sp macro="" textlink="">
      <xdr:nvSpPr>
        <xdr:cNvPr id="139" name="n_3mainValue【図書館】&#10;一人当たり面積"/>
        <xdr:cNvSpPr txBox="1"/>
      </xdr:nvSpPr>
      <xdr:spPr>
        <a:xfrm>
          <a:off x="7626427" y="71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95885</xdr:rowOff>
    </xdr:from>
    <xdr:to>
      <xdr:col>24</xdr:col>
      <xdr:colOff>114300</xdr:colOff>
      <xdr:row>57</xdr:row>
      <xdr:rowOff>26035</xdr:rowOff>
    </xdr:to>
    <xdr:sp macro="" textlink="">
      <xdr:nvSpPr>
        <xdr:cNvPr id="179" name="楕円 178"/>
        <xdr:cNvSpPr/>
      </xdr:nvSpPr>
      <xdr:spPr>
        <a:xfrm>
          <a:off x="45847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118762</xdr:rowOff>
    </xdr:from>
    <xdr:ext cx="405111" cy="259045"/>
    <xdr:sp macro="" textlink="">
      <xdr:nvSpPr>
        <xdr:cNvPr id="180" name="【体育館・プール】&#10;有形固定資産減価償却率該当値テキスト"/>
        <xdr:cNvSpPr txBox="1"/>
      </xdr:nvSpPr>
      <xdr:spPr>
        <a:xfrm>
          <a:off x="4673600"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130175</xdr:rowOff>
    </xdr:from>
    <xdr:to>
      <xdr:col>20</xdr:col>
      <xdr:colOff>38100</xdr:colOff>
      <xdr:row>57</xdr:row>
      <xdr:rowOff>60325</xdr:rowOff>
    </xdr:to>
    <xdr:sp macro="" textlink="">
      <xdr:nvSpPr>
        <xdr:cNvPr id="181" name="楕円 180"/>
        <xdr:cNvSpPr/>
      </xdr:nvSpPr>
      <xdr:spPr>
        <a:xfrm>
          <a:off x="3746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146685</xdr:rowOff>
    </xdr:from>
    <xdr:to>
      <xdr:col>24</xdr:col>
      <xdr:colOff>63500</xdr:colOff>
      <xdr:row>57</xdr:row>
      <xdr:rowOff>9525</xdr:rowOff>
    </xdr:to>
    <xdr:cxnSp macro="">
      <xdr:nvCxnSpPr>
        <xdr:cNvPr id="182" name="直線コネクタ 181"/>
        <xdr:cNvCxnSpPr/>
      </xdr:nvCxnSpPr>
      <xdr:spPr>
        <a:xfrm flipV="1">
          <a:off x="3797300" y="9747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xdr:rowOff>
    </xdr:from>
    <xdr:to>
      <xdr:col>15</xdr:col>
      <xdr:colOff>101600</xdr:colOff>
      <xdr:row>57</xdr:row>
      <xdr:rowOff>106045</xdr:rowOff>
    </xdr:to>
    <xdr:sp macro="" textlink="">
      <xdr:nvSpPr>
        <xdr:cNvPr id="183" name="楕円 182"/>
        <xdr:cNvSpPr/>
      </xdr:nvSpPr>
      <xdr:spPr>
        <a:xfrm>
          <a:off x="2857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xdr:rowOff>
    </xdr:from>
    <xdr:to>
      <xdr:col>19</xdr:col>
      <xdr:colOff>177800</xdr:colOff>
      <xdr:row>57</xdr:row>
      <xdr:rowOff>55245</xdr:rowOff>
    </xdr:to>
    <xdr:cxnSp macro="">
      <xdr:nvCxnSpPr>
        <xdr:cNvPr id="184" name="直線コネクタ 183"/>
        <xdr:cNvCxnSpPr/>
      </xdr:nvCxnSpPr>
      <xdr:spPr>
        <a:xfrm flipV="1">
          <a:off x="2908300" y="9782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162560</xdr:rowOff>
    </xdr:from>
    <xdr:to>
      <xdr:col>10</xdr:col>
      <xdr:colOff>165100</xdr:colOff>
      <xdr:row>57</xdr:row>
      <xdr:rowOff>92710</xdr:rowOff>
    </xdr:to>
    <xdr:sp macro="" textlink="">
      <xdr:nvSpPr>
        <xdr:cNvPr id="185" name="楕円 184"/>
        <xdr:cNvSpPr/>
      </xdr:nvSpPr>
      <xdr:spPr>
        <a:xfrm>
          <a:off x="1968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41910</xdr:rowOff>
    </xdr:from>
    <xdr:to>
      <xdr:col>15</xdr:col>
      <xdr:colOff>50800</xdr:colOff>
      <xdr:row>57</xdr:row>
      <xdr:rowOff>55245</xdr:rowOff>
    </xdr:to>
    <xdr:cxnSp macro="">
      <xdr:nvCxnSpPr>
        <xdr:cNvPr id="186" name="直線コネクタ 185"/>
        <xdr:cNvCxnSpPr/>
      </xdr:nvCxnSpPr>
      <xdr:spPr>
        <a:xfrm>
          <a:off x="2019300" y="9814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76852</xdr:rowOff>
    </xdr:from>
    <xdr:ext cx="405111" cy="259045"/>
    <xdr:sp macro="" textlink="">
      <xdr:nvSpPr>
        <xdr:cNvPr id="190" name="n_1mainValue【体育館・プール】&#10;有形固定資産減価償却率"/>
        <xdr:cNvSpPr txBox="1"/>
      </xdr:nvSpPr>
      <xdr:spPr>
        <a:xfrm>
          <a:off x="35820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122572</xdr:rowOff>
    </xdr:from>
    <xdr:ext cx="405111" cy="259045"/>
    <xdr:sp macro="" textlink="">
      <xdr:nvSpPr>
        <xdr:cNvPr id="191" name="n_2mainValue【体育館・プール】&#10;有形固定資産減価償却率"/>
        <xdr:cNvSpPr txBox="1"/>
      </xdr:nvSpPr>
      <xdr:spPr>
        <a:xfrm>
          <a:off x="2705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109237</xdr:rowOff>
    </xdr:from>
    <xdr:ext cx="405111" cy="259045"/>
    <xdr:sp macro="" textlink="">
      <xdr:nvSpPr>
        <xdr:cNvPr id="192" name="n_3mainValue【体育館・プール】&#10;有形固定資産減価償却率"/>
        <xdr:cNvSpPr txBox="1"/>
      </xdr:nvSpPr>
      <xdr:spPr>
        <a:xfrm>
          <a:off x="1816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1"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101600</xdr:rowOff>
    </xdr:from>
    <xdr:to>
      <xdr:col>55</xdr:col>
      <xdr:colOff>50800</xdr:colOff>
      <xdr:row>64</xdr:row>
      <xdr:rowOff>31750</xdr:rowOff>
    </xdr:to>
    <xdr:sp macro="" textlink="">
      <xdr:nvSpPr>
        <xdr:cNvPr id="231" name="楕円 230"/>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16527</xdr:rowOff>
    </xdr:from>
    <xdr:ext cx="469744" cy="259045"/>
    <xdr:sp macro="" textlink="">
      <xdr:nvSpPr>
        <xdr:cNvPr id="232" name="【体育館・プール】&#10;一人当たり面積該当値テキスト"/>
        <xdr:cNvSpPr txBox="1"/>
      </xdr:nvSpPr>
      <xdr:spPr>
        <a:xfrm>
          <a:off x="10515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101600</xdr:rowOff>
    </xdr:from>
    <xdr:to>
      <xdr:col>50</xdr:col>
      <xdr:colOff>165100</xdr:colOff>
      <xdr:row>64</xdr:row>
      <xdr:rowOff>31750</xdr:rowOff>
    </xdr:to>
    <xdr:sp macro="" textlink="">
      <xdr:nvSpPr>
        <xdr:cNvPr id="233" name="楕円 232"/>
        <xdr:cNvSpPr/>
      </xdr:nvSpPr>
      <xdr:spPr>
        <a:xfrm>
          <a:off x="958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152400</xdr:rowOff>
    </xdr:from>
    <xdr:to>
      <xdr:col>55</xdr:col>
      <xdr:colOff>0</xdr:colOff>
      <xdr:row>63</xdr:row>
      <xdr:rowOff>152400</xdr:rowOff>
    </xdr:to>
    <xdr:cxnSp macro="">
      <xdr:nvCxnSpPr>
        <xdr:cNvPr id="234" name="直線コネクタ 233"/>
        <xdr:cNvCxnSpPr/>
      </xdr:nvCxnSpPr>
      <xdr:spPr>
        <a:xfrm>
          <a:off x="9639300" y="1095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101600</xdr:rowOff>
    </xdr:from>
    <xdr:to>
      <xdr:col>46</xdr:col>
      <xdr:colOff>38100</xdr:colOff>
      <xdr:row>64</xdr:row>
      <xdr:rowOff>31750</xdr:rowOff>
    </xdr:to>
    <xdr:sp macro="" textlink="">
      <xdr:nvSpPr>
        <xdr:cNvPr id="235" name="楕円 234"/>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152400</xdr:rowOff>
    </xdr:from>
    <xdr:to>
      <xdr:col>50</xdr:col>
      <xdr:colOff>114300</xdr:colOff>
      <xdr:row>63</xdr:row>
      <xdr:rowOff>152400</xdr:rowOff>
    </xdr:to>
    <xdr:cxnSp macro="">
      <xdr:nvCxnSpPr>
        <xdr:cNvPr id="236" name="直線コネクタ 235"/>
        <xdr:cNvCxnSpPr/>
      </xdr:nvCxnSpPr>
      <xdr:spPr>
        <a:xfrm>
          <a:off x="8750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101600</xdr:rowOff>
    </xdr:from>
    <xdr:to>
      <xdr:col>41</xdr:col>
      <xdr:colOff>101600</xdr:colOff>
      <xdr:row>64</xdr:row>
      <xdr:rowOff>31750</xdr:rowOff>
    </xdr:to>
    <xdr:sp macro="" textlink="">
      <xdr:nvSpPr>
        <xdr:cNvPr id="237" name="楕円 236"/>
        <xdr:cNvSpPr/>
      </xdr:nvSpPr>
      <xdr:spPr>
        <a:xfrm>
          <a:off x="7810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152400</xdr:rowOff>
    </xdr:from>
    <xdr:to>
      <xdr:col>45</xdr:col>
      <xdr:colOff>177800</xdr:colOff>
      <xdr:row>63</xdr:row>
      <xdr:rowOff>152400</xdr:rowOff>
    </xdr:to>
    <xdr:cxnSp macro="">
      <xdr:nvCxnSpPr>
        <xdr:cNvPr id="238" name="直線コネクタ 237"/>
        <xdr:cNvCxnSpPr/>
      </xdr:nvCxnSpPr>
      <xdr:spPr>
        <a:xfrm>
          <a:off x="7861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40"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22877</xdr:rowOff>
    </xdr:from>
    <xdr:ext cx="469744" cy="259045"/>
    <xdr:sp macro="" textlink="">
      <xdr:nvSpPr>
        <xdr:cNvPr id="242" name="n_1mainValue【体育館・プール】&#10;一人当たり面積"/>
        <xdr:cNvSpPr txBox="1"/>
      </xdr:nvSpPr>
      <xdr:spPr>
        <a:xfrm>
          <a:off x="9391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22877</xdr:rowOff>
    </xdr:from>
    <xdr:ext cx="469744" cy="259045"/>
    <xdr:sp macro="" textlink="">
      <xdr:nvSpPr>
        <xdr:cNvPr id="243" name="n_2mainValue【体育館・プール】&#10;一人当たり面積"/>
        <xdr:cNvSpPr txBox="1"/>
      </xdr:nvSpPr>
      <xdr:spPr>
        <a:xfrm>
          <a:off x="8515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22877</xdr:rowOff>
    </xdr:from>
    <xdr:ext cx="469744" cy="259045"/>
    <xdr:sp macro="" textlink="">
      <xdr:nvSpPr>
        <xdr:cNvPr id="244" name="n_3mainValue【体育館・プール】&#10;一人当たり面積"/>
        <xdr:cNvSpPr txBox="1"/>
      </xdr:nvSpPr>
      <xdr:spPr>
        <a:xfrm>
          <a:off x="7626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72" name="テキスト ボックス 27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82" name="テキスト ボックス 28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86" name="直線コネクタ 285"/>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87"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88" name="直線コネクタ 287"/>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89"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90" name="直線コネクタ 28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291"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92" name="フローチャート: 判断 291"/>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93" name="フローチャート: 判断 292"/>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294" name="フローチャート: 判断 29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295" name="フローチャート: 判断 294"/>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01" name="楕円 300"/>
        <xdr:cNvSpPr/>
      </xdr:nvSpPr>
      <xdr:spPr>
        <a:xfrm>
          <a:off x="4584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48277</xdr:rowOff>
    </xdr:from>
    <xdr:ext cx="405111" cy="259045"/>
    <xdr:sp macro="" textlink="">
      <xdr:nvSpPr>
        <xdr:cNvPr id="302" name="【市民会館】&#10;有形固定資産減価償却率該当値テキスト"/>
        <xdr:cNvSpPr txBox="1"/>
      </xdr:nvSpPr>
      <xdr:spPr>
        <a:xfrm>
          <a:off x="4673600"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118473</xdr:rowOff>
    </xdr:from>
    <xdr:to>
      <xdr:col>20</xdr:col>
      <xdr:colOff>38100</xdr:colOff>
      <xdr:row>102</xdr:row>
      <xdr:rowOff>48623</xdr:rowOff>
    </xdr:to>
    <xdr:sp macro="" textlink="">
      <xdr:nvSpPr>
        <xdr:cNvPr id="303" name="楕円 302"/>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169273</xdr:rowOff>
    </xdr:from>
    <xdr:to>
      <xdr:col>24</xdr:col>
      <xdr:colOff>63500</xdr:colOff>
      <xdr:row>102</xdr:row>
      <xdr:rowOff>76200</xdr:rowOff>
    </xdr:to>
    <xdr:cxnSp macro="">
      <xdr:nvCxnSpPr>
        <xdr:cNvPr id="304" name="直線コネクタ 303"/>
        <xdr:cNvCxnSpPr/>
      </xdr:nvCxnSpPr>
      <xdr:spPr>
        <a:xfrm>
          <a:off x="3797300" y="1748572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87449</xdr:rowOff>
    </xdr:from>
    <xdr:to>
      <xdr:col>15</xdr:col>
      <xdr:colOff>101600</xdr:colOff>
      <xdr:row>102</xdr:row>
      <xdr:rowOff>17599</xdr:rowOff>
    </xdr:to>
    <xdr:sp macro="" textlink="">
      <xdr:nvSpPr>
        <xdr:cNvPr id="305" name="楕円 304"/>
        <xdr:cNvSpPr/>
      </xdr:nvSpPr>
      <xdr:spPr>
        <a:xfrm>
          <a:off x="2857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138249</xdr:rowOff>
    </xdr:from>
    <xdr:to>
      <xdr:col>19</xdr:col>
      <xdr:colOff>177800</xdr:colOff>
      <xdr:row>101</xdr:row>
      <xdr:rowOff>169273</xdr:rowOff>
    </xdr:to>
    <xdr:cxnSp macro="">
      <xdr:nvCxnSpPr>
        <xdr:cNvPr id="306" name="直線コネクタ 305"/>
        <xdr:cNvCxnSpPr/>
      </xdr:nvCxnSpPr>
      <xdr:spPr>
        <a:xfrm>
          <a:off x="2908300" y="174546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118473</xdr:rowOff>
    </xdr:from>
    <xdr:to>
      <xdr:col>10</xdr:col>
      <xdr:colOff>165100</xdr:colOff>
      <xdr:row>102</xdr:row>
      <xdr:rowOff>48623</xdr:rowOff>
    </xdr:to>
    <xdr:sp macro="" textlink="">
      <xdr:nvSpPr>
        <xdr:cNvPr id="307" name="楕円 306"/>
        <xdr:cNvSpPr/>
      </xdr:nvSpPr>
      <xdr:spPr>
        <a:xfrm>
          <a:off x="1968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138249</xdr:rowOff>
    </xdr:from>
    <xdr:to>
      <xdr:col>15</xdr:col>
      <xdr:colOff>50800</xdr:colOff>
      <xdr:row>101</xdr:row>
      <xdr:rowOff>169273</xdr:rowOff>
    </xdr:to>
    <xdr:cxnSp macro="">
      <xdr:nvCxnSpPr>
        <xdr:cNvPr id="308" name="直線コネクタ 307"/>
        <xdr:cNvCxnSpPr/>
      </xdr:nvCxnSpPr>
      <xdr:spPr>
        <a:xfrm flipV="1">
          <a:off x="2019300" y="174546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09"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1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311"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65150</xdr:rowOff>
    </xdr:from>
    <xdr:ext cx="405111" cy="259045"/>
    <xdr:sp macro="" textlink="">
      <xdr:nvSpPr>
        <xdr:cNvPr id="312" name="n_1mainValue【市民会館】&#10;有形固定資産減価償却率"/>
        <xdr:cNvSpPr txBox="1"/>
      </xdr:nvSpPr>
      <xdr:spPr>
        <a:xfrm>
          <a:off x="3582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34126</xdr:rowOff>
    </xdr:from>
    <xdr:ext cx="405111" cy="259045"/>
    <xdr:sp macro="" textlink="">
      <xdr:nvSpPr>
        <xdr:cNvPr id="313" name="n_2mainValue【市民会館】&#10;有形固定資産減価償却率"/>
        <xdr:cNvSpPr txBox="1"/>
      </xdr:nvSpPr>
      <xdr:spPr>
        <a:xfrm>
          <a:off x="2705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65150</xdr:rowOff>
    </xdr:from>
    <xdr:ext cx="405111" cy="259045"/>
    <xdr:sp macro="" textlink="">
      <xdr:nvSpPr>
        <xdr:cNvPr id="314" name="n_3mainValue【市民会館】&#10;有形固定資産減価償却率"/>
        <xdr:cNvSpPr txBox="1"/>
      </xdr:nvSpPr>
      <xdr:spPr>
        <a:xfrm>
          <a:off x="1816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36" name="直線コネクタ 335"/>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37"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38" name="直線コネクタ 337"/>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39"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40" name="直線コネクタ 339"/>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341"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42" name="フローチャート: 判断 341"/>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43" name="フローチャート: 判断 3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44" name="フローチャート: 判断 343"/>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45" name="フローチャート: 判断 344"/>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xdr:rowOff>
    </xdr:from>
    <xdr:to>
      <xdr:col>55</xdr:col>
      <xdr:colOff>50800</xdr:colOff>
      <xdr:row>107</xdr:row>
      <xdr:rowOff>110998</xdr:rowOff>
    </xdr:to>
    <xdr:sp macro="" textlink="">
      <xdr:nvSpPr>
        <xdr:cNvPr id="351" name="楕円 350"/>
        <xdr:cNvSpPr/>
      </xdr:nvSpPr>
      <xdr:spPr>
        <a:xfrm>
          <a:off x="10426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95775</xdr:rowOff>
    </xdr:from>
    <xdr:ext cx="469744" cy="259045"/>
    <xdr:sp macro="" textlink="">
      <xdr:nvSpPr>
        <xdr:cNvPr id="352" name="【市民会館】&#10;一人当たり面積該当値テキスト"/>
        <xdr:cNvSpPr txBox="1"/>
      </xdr:nvSpPr>
      <xdr:spPr>
        <a:xfrm>
          <a:off x="10515600" y="182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xdr:rowOff>
    </xdr:from>
    <xdr:to>
      <xdr:col>50</xdr:col>
      <xdr:colOff>165100</xdr:colOff>
      <xdr:row>107</xdr:row>
      <xdr:rowOff>110998</xdr:rowOff>
    </xdr:to>
    <xdr:sp macro="" textlink="">
      <xdr:nvSpPr>
        <xdr:cNvPr id="353" name="楕円 352"/>
        <xdr:cNvSpPr/>
      </xdr:nvSpPr>
      <xdr:spPr>
        <a:xfrm>
          <a:off x="9588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60198</xdr:rowOff>
    </xdr:from>
    <xdr:to>
      <xdr:col>55</xdr:col>
      <xdr:colOff>0</xdr:colOff>
      <xdr:row>107</xdr:row>
      <xdr:rowOff>60198</xdr:rowOff>
    </xdr:to>
    <xdr:cxnSp macro="">
      <xdr:nvCxnSpPr>
        <xdr:cNvPr id="354" name="直線コネクタ 353"/>
        <xdr:cNvCxnSpPr/>
      </xdr:nvCxnSpPr>
      <xdr:spPr>
        <a:xfrm>
          <a:off x="9639300" y="1840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355" name="楕円 354"/>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60198</xdr:rowOff>
    </xdr:from>
    <xdr:to>
      <xdr:col>50</xdr:col>
      <xdr:colOff>114300</xdr:colOff>
      <xdr:row>107</xdr:row>
      <xdr:rowOff>60198</xdr:rowOff>
    </xdr:to>
    <xdr:cxnSp macro="">
      <xdr:nvCxnSpPr>
        <xdr:cNvPr id="356" name="直線コネクタ 355"/>
        <xdr:cNvCxnSpPr/>
      </xdr:nvCxnSpPr>
      <xdr:spPr>
        <a:xfrm>
          <a:off x="8750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357" name="楕円 356"/>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60198</xdr:rowOff>
    </xdr:from>
    <xdr:to>
      <xdr:col>45</xdr:col>
      <xdr:colOff>177800</xdr:colOff>
      <xdr:row>107</xdr:row>
      <xdr:rowOff>60198</xdr:rowOff>
    </xdr:to>
    <xdr:cxnSp macro="">
      <xdr:nvCxnSpPr>
        <xdr:cNvPr id="358" name="直線コネクタ 357"/>
        <xdr:cNvCxnSpPr/>
      </xdr:nvCxnSpPr>
      <xdr:spPr>
        <a:xfrm>
          <a:off x="7861300" y="1840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359"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60"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361"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102125</xdr:rowOff>
    </xdr:from>
    <xdr:ext cx="469744" cy="259045"/>
    <xdr:sp macro="" textlink="">
      <xdr:nvSpPr>
        <xdr:cNvPr id="362" name="n_1mainValue【市民会館】&#10;一人当たり面積"/>
        <xdr:cNvSpPr txBox="1"/>
      </xdr:nvSpPr>
      <xdr:spPr>
        <a:xfrm>
          <a:off x="9391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363" name="n_2mainValue【市民会館】&#10;一人当たり面積"/>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364"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90" name="直線コネクタ 389"/>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91"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92" name="直線コネクタ 391"/>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93"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94" name="直線コネクタ 39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395"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96" name="フローチャート: 判断 395"/>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97" name="フローチャート: 判断 396"/>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8" name="フローチャート: 判断 397"/>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399" name="フローチャート: 判断 398"/>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05" name="楕円 404"/>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06" name="【一般廃棄物処理施設】&#10;有形固定資産減価償却率該当値テキスト"/>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407" name="楕円 406"/>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35</xdr:row>
      <xdr:rowOff>164374</xdr:rowOff>
    </xdr:to>
    <xdr:cxnSp macro="">
      <xdr:nvCxnSpPr>
        <xdr:cNvPr id="408" name="直線コネクタ 407"/>
        <xdr:cNvCxnSpPr/>
      </xdr:nvCxnSpPr>
      <xdr:spPr>
        <a:xfrm flipV="1">
          <a:off x="15481300" y="61438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409" name="楕円 408"/>
        <xdr:cNvSpPr/>
      </xdr:nvSpPr>
      <xdr:spPr>
        <a:xfrm>
          <a:off x="14541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37</xdr:row>
      <xdr:rowOff>152944</xdr:rowOff>
    </xdr:to>
    <xdr:cxnSp macro="">
      <xdr:nvCxnSpPr>
        <xdr:cNvPr id="410" name="直線コネクタ 409"/>
        <xdr:cNvCxnSpPr/>
      </xdr:nvCxnSpPr>
      <xdr:spPr>
        <a:xfrm flipV="1">
          <a:off x="14592300" y="6165124"/>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11" name="楕円 410"/>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152944</xdr:rowOff>
    </xdr:from>
    <xdr:to>
      <xdr:col>76</xdr:col>
      <xdr:colOff>114300</xdr:colOff>
      <xdr:row>38</xdr:row>
      <xdr:rowOff>19050</xdr:rowOff>
    </xdr:to>
    <xdr:cxnSp macro="">
      <xdr:nvCxnSpPr>
        <xdr:cNvPr id="412" name="直線コネクタ 411"/>
        <xdr:cNvCxnSpPr/>
      </xdr:nvCxnSpPr>
      <xdr:spPr>
        <a:xfrm flipV="1">
          <a:off x="13703300" y="649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413"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414"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15"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34851</xdr:rowOff>
    </xdr:from>
    <xdr:ext cx="405111" cy="259045"/>
    <xdr:sp macro="" textlink="">
      <xdr:nvSpPr>
        <xdr:cNvPr id="416" name="n_1mainValue【一般廃棄物処理施設】&#10;有形固定資産減価償却率"/>
        <xdr:cNvSpPr txBox="1"/>
      </xdr:nvSpPr>
      <xdr:spPr>
        <a:xfrm>
          <a:off x="152660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23421</xdr:rowOff>
    </xdr:from>
    <xdr:ext cx="405111" cy="259045"/>
    <xdr:sp macro="" textlink="">
      <xdr:nvSpPr>
        <xdr:cNvPr id="417" name="n_2mainValue【一般廃棄物処理施設】&#10;有形固定資産減価償却率"/>
        <xdr:cNvSpPr txBox="1"/>
      </xdr:nvSpPr>
      <xdr:spPr>
        <a:xfrm>
          <a:off x="14389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18"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0" name="テキスト ボックス 4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2" name="テキスト ボックス 4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4" name="テキスト ボックス 4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6" name="テキスト ボックス 4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40" name="直線コネクタ 439"/>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41"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42" name="直線コネクタ 441"/>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43"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44" name="直線コネクタ 443"/>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45"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46" name="フローチャート: 判断 445"/>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47" name="フローチャート: 判断 446"/>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448" name="フローチャート: 判断 447"/>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449" name="フローチャート: 判断 448"/>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63032</xdr:rowOff>
    </xdr:from>
    <xdr:to>
      <xdr:col>116</xdr:col>
      <xdr:colOff>114300</xdr:colOff>
      <xdr:row>38</xdr:row>
      <xdr:rowOff>164632</xdr:rowOff>
    </xdr:to>
    <xdr:sp macro="" textlink="">
      <xdr:nvSpPr>
        <xdr:cNvPr id="455" name="楕円 454"/>
        <xdr:cNvSpPr/>
      </xdr:nvSpPr>
      <xdr:spPr>
        <a:xfrm>
          <a:off x="22110700" y="65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85909</xdr:rowOff>
    </xdr:from>
    <xdr:ext cx="599010" cy="259045"/>
    <xdr:sp macro="" textlink="">
      <xdr:nvSpPr>
        <xdr:cNvPr id="456" name="【一般廃棄物処理施設】&#10;一人当たり有形固定資産（償却資産）額該当値テキスト"/>
        <xdr:cNvSpPr txBox="1"/>
      </xdr:nvSpPr>
      <xdr:spPr>
        <a:xfrm>
          <a:off x="22199600" y="642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62250</xdr:rowOff>
    </xdr:from>
    <xdr:to>
      <xdr:col>112</xdr:col>
      <xdr:colOff>38100</xdr:colOff>
      <xdr:row>38</xdr:row>
      <xdr:rowOff>163850</xdr:rowOff>
    </xdr:to>
    <xdr:sp macro="" textlink="">
      <xdr:nvSpPr>
        <xdr:cNvPr id="457" name="楕円 456"/>
        <xdr:cNvSpPr/>
      </xdr:nvSpPr>
      <xdr:spPr>
        <a:xfrm>
          <a:off x="21272500" y="65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113050</xdr:rowOff>
    </xdr:from>
    <xdr:to>
      <xdr:col>116</xdr:col>
      <xdr:colOff>63500</xdr:colOff>
      <xdr:row>38</xdr:row>
      <xdr:rowOff>113832</xdr:rowOff>
    </xdr:to>
    <xdr:cxnSp macro="">
      <xdr:nvCxnSpPr>
        <xdr:cNvPr id="458" name="直線コネクタ 457"/>
        <xdr:cNvCxnSpPr/>
      </xdr:nvCxnSpPr>
      <xdr:spPr>
        <a:xfrm>
          <a:off x="21323300" y="6628150"/>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60883</xdr:rowOff>
    </xdr:from>
    <xdr:to>
      <xdr:col>107</xdr:col>
      <xdr:colOff>101600</xdr:colOff>
      <xdr:row>38</xdr:row>
      <xdr:rowOff>162483</xdr:rowOff>
    </xdr:to>
    <xdr:sp macro="" textlink="">
      <xdr:nvSpPr>
        <xdr:cNvPr id="459" name="楕円 458"/>
        <xdr:cNvSpPr/>
      </xdr:nvSpPr>
      <xdr:spPr>
        <a:xfrm>
          <a:off x="20383500" y="65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111683</xdr:rowOff>
    </xdr:from>
    <xdr:to>
      <xdr:col>111</xdr:col>
      <xdr:colOff>177800</xdr:colOff>
      <xdr:row>38</xdr:row>
      <xdr:rowOff>113050</xdr:rowOff>
    </xdr:to>
    <xdr:cxnSp macro="">
      <xdr:nvCxnSpPr>
        <xdr:cNvPr id="460" name="直線コネクタ 459"/>
        <xdr:cNvCxnSpPr/>
      </xdr:nvCxnSpPr>
      <xdr:spPr>
        <a:xfrm>
          <a:off x="20434300" y="6626783"/>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55566</xdr:rowOff>
    </xdr:from>
    <xdr:to>
      <xdr:col>102</xdr:col>
      <xdr:colOff>165100</xdr:colOff>
      <xdr:row>38</xdr:row>
      <xdr:rowOff>157166</xdr:rowOff>
    </xdr:to>
    <xdr:sp macro="" textlink="">
      <xdr:nvSpPr>
        <xdr:cNvPr id="461" name="楕円 460"/>
        <xdr:cNvSpPr/>
      </xdr:nvSpPr>
      <xdr:spPr>
        <a:xfrm>
          <a:off x="19494500" y="6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106366</xdr:rowOff>
    </xdr:from>
    <xdr:to>
      <xdr:col>107</xdr:col>
      <xdr:colOff>50800</xdr:colOff>
      <xdr:row>38</xdr:row>
      <xdr:rowOff>111683</xdr:rowOff>
    </xdr:to>
    <xdr:cxnSp macro="">
      <xdr:nvCxnSpPr>
        <xdr:cNvPr id="462" name="直線コネクタ 461"/>
        <xdr:cNvCxnSpPr/>
      </xdr:nvCxnSpPr>
      <xdr:spPr>
        <a:xfrm>
          <a:off x="19545300" y="6621466"/>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463"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464"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465"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8927</xdr:rowOff>
    </xdr:from>
    <xdr:ext cx="599010" cy="259045"/>
    <xdr:sp macro="" textlink="">
      <xdr:nvSpPr>
        <xdr:cNvPr id="466" name="n_1mainValue【一般廃棄物処理施設】&#10;一人当たり有形固定資産（償却資産）額"/>
        <xdr:cNvSpPr txBox="1"/>
      </xdr:nvSpPr>
      <xdr:spPr>
        <a:xfrm>
          <a:off x="21011095" y="635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7560</xdr:rowOff>
    </xdr:from>
    <xdr:ext cx="599010" cy="259045"/>
    <xdr:sp macro="" textlink="">
      <xdr:nvSpPr>
        <xdr:cNvPr id="467" name="n_2mainValue【一般廃棄物処理施設】&#10;一人当たり有形固定資産（償却資産）額"/>
        <xdr:cNvSpPr txBox="1"/>
      </xdr:nvSpPr>
      <xdr:spPr>
        <a:xfrm>
          <a:off x="20134795" y="6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2243</xdr:rowOff>
    </xdr:from>
    <xdr:ext cx="599010" cy="259045"/>
    <xdr:sp macro="" textlink="">
      <xdr:nvSpPr>
        <xdr:cNvPr id="468" name="n_3mainValue【一般廃棄物処理施設】&#10;一人当たり有形固定資産（償却資産）額"/>
        <xdr:cNvSpPr txBox="1"/>
      </xdr:nvSpPr>
      <xdr:spPr>
        <a:xfrm>
          <a:off x="19245795" y="634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0" name="テキスト ボックス 47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92" name="直線コネクタ 491"/>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93"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94" name="直線コネクタ 49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95"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96" name="直線コネクタ 495"/>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497"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98" name="フローチャート: 判断 49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99" name="フローチャート: 判断 49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00" name="フローチャート: 判断 499"/>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01" name="フローチャート: 判断 500"/>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07" name="楕円 506"/>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08" name="【保健センター・保健所】&#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09" name="楕円 508"/>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114300</xdr:rowOff>
    </xdr:to>
    <xdr:cxnSp macro="">
      <xdr:nvCxnSpPr>
        <xdr:cNvPr id="510" name="直線コネクタ 509"/>
        <xdr:cNvCxnSpPr/>
      </xdr:nvCxnSpPr>
      <xdr:spPr>
        <a:xfrm flipV="1">
          <a:off x="15481300" y="1036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1" name="楕円 510"/>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12" name="直線コネクタ 511"/>
        <xdr:cNvCxnSpPr/>
      </xdr:nvCxnSpPr>
      <xdr:spPr>
        <a:xfrm flipV="1">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13" name="楕円 512"/>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514" name="直線コネクタ 513"/>
        <xdr:cNvCxnSpPr/>
      </xdr:nvCxnSpPr>
      <xdr:spPr>
        <a:xfrm flipV="1">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15"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16"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74947</xdr:rowOff>
    </xdr:from>
    <xdr:ext cx="405111" cy="259045"/>
    <xdr:sp macro="" textlink="">
      <xdr:nvSpPr>
        <xdr:cNvPr id="517"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18"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19" name="n_2main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520"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42" name="直線コネクタ 54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4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44" name="直線コネクタ 54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4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6" name="直線コネクタ 54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47"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48" name="フローチャート: 判断 54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49" name="フローチャート: 判断 54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50" name="フローチャート: 判断 54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551" name="フローチャート: 判断 550"/>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57" name="楕円 556"/>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558" name="【保健センター・保健所】&#10;一人当たり面積該当値テキスト"/>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559" name="楕円 558"/>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56</xdr:row>
      <xdr:rowOff>137160</xdr:rowOff>
    </xdr:to>
    <xdr:cxnSp macro="">
      <xdr:nvCxnSpPr>
        <xdr:cNvPr id="560" name="直線コネクタ 559"/>
        <xdr:cNvCxnSpPr/>
      </xdr:nvCxnSpPr>
      <xdr:spPr>
        <a:xfrm>
          <a:off x="21323300" y="9738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86360</xdr:rowOff>
    </xdr:from>
    <xdr:to>
      <xdr:col>107</xdr:col>
      <xdr:colOff>101600</xdr:colOff>
      <xdr:row>57</xdr:row>
      <xdr:rowOff>16510</xdr:rowOff>
    </xdr:to>
    <xdr:sp macro="" textlink="">
      <xdr:nvSpPr>
        <xdr:cNvPr id="561" name="楕円 560"/>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56</xdr:row>
      <xdr:rowOff>137160</xdr:rowOff>
    </xdr:to>
    <xdr:cxnSp macro="">
      <xdr:nvCxnSpPr>
        <xdr:cNvPr id="562" name="直線コネクタ 561"/>
        <xdr:cNvCxnSpPr/>
      </xdr:nvCxnSpPr>
      <xdr:spPr>
        <a:xfrm>
          <a:off x="20434300" y="973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86360</xdr:rowOff>
    </xdr:from>
    <xdr:to>
      <xdr:col>102</xdr:col>
      <xdr:colOff>165100</xdr:colOff>
      <xdr:row>57</xdr:row>
      <xdr:rowOff>16510</xdr:rowOff>
    </xdr:to>
    <xdr:sp macro="" textlink="">
      <xdr:nvSpPr>
        <xdr:cNvPr id="563" name="楕円 562"/>
        <xdr:cNvSpPr/>
      </xdr:nvSpPr>
      <xdr:spPr>
        <a:xfrm>
          <a:off x="19494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137160</xdr:rowOff>
    </xdr:from>
    <xdr:to>
      <xdr:col>107</xdr:col>
      <xdr:colOff>50800</xdr:colOff>
      <xdr:row>56</xdr:row>
      <xdr:rowOff>137160</xdr:rowOff>
    </xdr:to>
    <xdr:cxnSp macro="">
      <xdr:nvCxnSpPr>
        <xdr:cNvPr id="564" name="直線コネクタ 563"/>
        <xdr:cNvCxnSpPr/>
      </xdr:nvCxnSpPr>
      <xdr:spPr>
        <a:xfrm>
          <a:off x="19545300" y="9738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565"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87647</xdr:rowOff>
    </xdr:from>
    <xdr:ext cx="469744" cy="259045"/>
    <xdr:sp macro="" textlink="">
      <xdr:nvSpPr>
        <xdr:cNvPr id="566" name="n_2aveValue【保健センター・保健所】&#10;一人当たり面積"/>
        <xdr:cNvSpPr txBox="1"/>
      </xdr:nvSpPr>
      <xdr:spPr>
        <a:xfrm>
          <a:off x="20199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567" name="n_3aveValue【保健センター・保健所】&#10;一人当たり面積"/>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33037</xdr:rowOff>
    </xdr:from>
    <xdr:ext cx="469744" cy="259045"/>
    <xdr:sp macro="" textlink="">
      <xdr:nvSpPr>
        <xdr:cNvPr id="568" name="n_1mainValue【保健センター・保健所】&#10;一人当たり面積"/>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33037</xdr:rowOff>
    </xdr:from>
    <xdr:ext cx="469744" cy="259045"/>
    <xdr:sp macro="" textlink="">
      <xdr:nvSpPr>
        <xdr:cNvPr id="569" name="n_2mainValue【保健センター・保健所】&#10;一人当たり面積"/>
        <xdr:cNvSpPr txBox="1"/>
      </xdr:nvSpPr>
      <xdr:spPr>
        <a:xfrm>
          <a:off x="20199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33037</xdr:rowOff>
    </xdr:from>
    <xdr:ext cx="469744" cy="259045"/>
    <xdr:sp macro="" textlink="">
      <xdr:nvSpPr>
        <xdr:cNvPr id="570" name="n_3mainValue【保健センター・保健所】&#10;一人当たり面積"/>
        <xdr:cNvSpPr txBox="1"/>
      </xdr:nvSpPr>
      <xdr:spPr>
        <a:xfrm>
          <a:off x="19310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1" name="テキスト ボックス 5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1" name="テキスト ボックス 59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95" name="直線コネクタ 594"/>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96"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97" name="直線コネクタ 596"/>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98"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99" name="直線コネクタ 598"/>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00"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01" name="フローチャート: 判断 600"/>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02" name="フローチャート: 判断 601"/>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03" name="フローチャート: 判断 602"/>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04" name="フローチャート: 判断 603"/>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31114</xdr:rowOff>
    </xdr:from>
    <xdr:to>
      <xdr:col>85</xdr:col>
      <xdr:colOff>177800</xdr:colOff>
      <xdr:row>78</xdr:row>
      <xdr:rowOff>132714</xdr:rowOff>
    </xdr:to>
    <xdr:sp macro="" textlink="">
      <xdr:nvSpPr>
        <xdr:cNvPr id="610" name="楕円 609"/>
        <xdr:cNvSpPr/>
      </xdr:nvSpPr>
      <xdr:spPr>
        <a:xfrm>
          <a:off x="16268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155591</xdr:rowOff>
    </xdr:from>
    <xdr:ext cx="405111" cy="259045"/>
    <xdr:sp macro="" textlink="">
      <xdr:nvSpPr>
        <xdr:cNvPr id="611" name="【消防施設】&#10;有形固定資産減価償却率該当値テキスト"/>
        <xdr:cNvSpPr txBox="1"/>
      </xdr:nvSpPr>
      <xdr:spPr>
        <a:xfrm>
          <a:off x="16357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63500</xdr:rowOff>
    </xdr:from>
    <xdr:to>
      <xdr:col>81</xdr:col>
      <xdr:colOff>101600</xdr:colOff>
      <xdr:row>78</xdr:row>
      <xdr:rowOff>165100</xdr:rowOff>
    </xdr:to>
    <xdr:sp macro="" textlink="">
      <xdr:nvSpPr>
        <xdr:cNvPr id="612" name="楕円 611"/>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81914</xdr:rowOff>
    </xdr:from>
    <xdr:to>
      <xdr:col>85</xdr:col>
      <xdr:colOff>127000</xdr:colOff>
      <xdr:row>78</xdr:row>
      <xdr:rowOff>114300</xdr:rowOff>
    </xdr:to>
    <xdr:cxnSp macro="">
      <xdr:nvCxnSpPr>
        <xdr:cNvPr id="613" name="直線コネクタ 612"/>
        <xdr:cNvCxnSpPr/>
      </xdr:nvCxnSpPr>
      <xdr:spPr>
        <a:xfrm flipV="1">
          <a:off x="15481300" y="13455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93980</xdr:rowOff>
    </xdr:from>
    <xdr:to>
      <xdr:col>76</xdr:col>
      <xdr:colOff>165100</xdr:colOff>
      <xdr:row>79</xdr:row>
      <xdr:rowOff>24130</xdr:rowOff>
    </xdr:to>
    <xdr:sp macro="" textlink="">
      <xdr:nvSpPr>
        <xdr:cNvPr id="614" name="楕円 613"/>
        <xdr:cNvSpPr/>
      </xdr:nvSpPr>
      <xdr:spPr>
        <a:xfrm>
          <a:off x="14541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114300</xdr:rowOff>
    </xdr:from>
    <xdr:to>
      <xdr:col>81</xdr:col>
      <xdr:colOff>50800</xdr:colOff>
      <xdr:row>78</xdr:row>
      <xdr:rowOff>144780</xdr:rowOff>
    </xdr:to>
    <xdr:cxnSp macro="">
      <xdr:nvCxnSpPr>
        <xdr:cNvPr id="615" name="直線コネクタ 614"/>
        <xdr:cNvCxnSpPr/>
      </xdr:nvCxnSpPr>
      <xdr:spPr>
        <a:xfrm flipV="1">
          <a:off x="14592300" y="1348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16" name="楕円 615"/>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144780</xdr:rowOff>
    </xdr:from>
    <xdr:to>
      <xdr:col>76</xdr:col>
      <xdr:colOff>114300</xdr:colOff>
      <xdr:row>79</xdr:row>
      <xdr:rowOff>3811</xdr:rowOff>
    </xdr:to>
    <xdr:cxnSp macro="">
      <xdr:nvCxnSpPr>
        <xdr:cNvPr id="617" name="直線コネクタ 616"/>
        <xdr:cNvCxnSpPr/>
      </xdr:nvCxnSpPr>
      <xdr:spPr>
        <a:xfrm flipV="1">
          <a:off x="13703300" y="13517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40022</xdr:rowOff>
    </xdr:from>
    <xdr:ext cx="405111" cy="259045"/>
    <xdr:sp macro="" textlink="">
      <xdr:nvSpPr>
        <xdr:cNvPr id="618" name="n_1aveValue【消防施設】&#10;有形固定資産減価償却率"/>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619"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32402</xdr:rowOff>
    </xdr:from>
    <xdr:ext cx="405111" cy="259045"/>
    <xdr:sp macro="" textlink="">
      <xdr:nvSpPr>
        <xdr:cNvPr id="620" name="n_3aveValue【消防施設】&#10;有形固定資産減価償却率"/>
        <xdr:cNvSpPr txBox="1"/>
      </xdr:nvSpPr>
      <xdr:spPr>
        <a:xfrm>
          <a:off x="13500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10177</xdr:rowOff>
    </xdr:from>
    <xdr:ext cx="405111" cy="259045"/>
    <xdr:sp macro="" textlink="">
      <xdr:nvSpPr>
        <xdr:cNvPr id="621" name="n_1mainValue【消防施設】&#10;有形固定資産減価償却率"/>
        <xdr:cNvSpPr txBox="1"/>
      </xdr:nvSpPr>
      <xdr:spPr>
        <a:xfrm>
          <a:off x="15266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40657</xdr:rowOff>
    </xdr:from>
    <xdr:ext cx="405111" cy="259045"/>
    <xdr:sp macro="" textlink="">
      <xdr:nvSpPr>
        <xdr:cNvPr id="622" name="n_2mainValue【消防施設】&#10;有形固定資産減価償却率"/>
        <xdr:cNvSpPr txBox="1"/>
      </xdr:nvSpPr>
      <xdr:spPr>
        <a:xfrm>
          <a:off x="14389744"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23" name="n_3mainValue【消防施設】&#10;有形固定資産減価償却率"/>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47" name="直線コネクタ 646"/>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4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49" name="直線コネクタ 64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50"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51" name="直線コネクタ 650"/>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652"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53" name="フローチャート: 判断 652"/>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4" name="フローチャート: 判断 65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55" name="フローチャート: 判断 654"/>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56" name="フローチャート: 判断 655"/>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662" name="楕円 661"/>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138447</xdr:rowOff>
    </xdr:from>
    <xdr:ext cx="469744" cy="259045"/>
    <xdr:sp macro="" textlink="">
      <xdr:nvSpPr>
        <xdr:cNvPr id="663" name="【消防施設】&#10;一人当たり面積該当値テキスト"/>
        <xdr:cNvSpPr txBox="1"/>
      </xdr:nvSpPr>
      <xdr:spPr>
        <a:xfrm>
          <a:off x="22199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664" name="楕円 663"/>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102870</xdr:rowOff>
    </xdr:from>
    <xdr:to>
      <xdr:col>116</xdr:col>
      <xdr:colOff>63500</xdr:colOff>
      <xdr:row>86</xdr:row>
      <xdr:rowOff>102870</xdr:rowOff>
    </xdr:to>
    <xdr:cxnSp macro="">
      <xdr:nvCxnSpPr>
        <xdr:cNvPr id="665" name="直線コネクタ 664"/>
        <xdr:cNvCxnSpPr/>
      </xdr:nvCxnSpPr>
      <xdr:spPr>
        <a:xfrm>
          <a:off x="21323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666" name="楕円 665"/>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667" name="直線コネクタ 666"/>
        <xdr:cNvCxnSpPr/>
      </xdr:nvCxnSpPr>
      <xdr:spPr>
        <a:xfrm>
          <a:off x="2043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153670</xdr:rowOff>
    </xdr:to>
    <xdr:sp macro="" textlink="">
      <xdr:nvSpPr>
        <xdr:cNvPr id="668" name="楕円 667"/>
        <xdr:cNvSpPr/>
      </xdr:nvSpPr>
      <xdr:spPr>
        <a:xfrm>
          <a:off x="19494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102870</xdr:rowOff>
    </xdr:from>
    <xdr:to>
      <xdr:col>107</xdr:col>
      <xdr:colOff>50800</xdr:colOff>
      <xdr:row>86</xdr:row>
      <xdr:rowOff>102870</xdr:rowOff>
    </xdr:to>
    <xdr:cxnSp macro="">
      <xdr:nvCxnSpPr>
        <xdr:cNvPr id="669" name="直線コネクタ 668"/>
        <xdr:cNvCxnSpPr/>
      </xdr:nvCxnSpPr>
      <xdr:spPr>
        <a:xfrm>
          <a:off x="19545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0"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71"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2"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144797</xdr:rowOff>
    </xdr:from>
    <xdr:ext cx="469744" cy="259045"/>
    <xdr:sp macro="" textlink="">
      <xdr:nvSpPr>
        <xdr:cNvPr id="673" name="n_1mainValue【消防施設】&#10;一人当たり面積"/>
        <xdr:cNvSpPr txBox="1"/>
      </xdr:nvSpPr>
      <xdr:spPr>
        <a:xfrm>
          <a:off x="21075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144797</xdr:rowOff>
    </xdr:from>
    <xdr:ext cx="469744" cy="259045"/>
    <xdr:sp macro="" textlink="">
      <xdr:nvSpPr>
        <xdr:cNvPr id="674" name="n_2mainValue【消防施設】&#10;一人当たり面積"/>
        <xdr:cNvSpPr txBox="1"/>
      </xdr:nvSpPr>
      <xdr:spPr>
        <a:xfrm>
          <a:off x="20199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144797</xdr:rowOff>
    </xdr:from>
    <xdr:ext cx="469744" cy="259045"/>
    <xdr:sp macro="" textlink="">
      <xdr:nvSpPr>
        <xdr:cNvPr id="675" name="n_3mainValue【消防施設】&#10;一人当たり面積"/>
        <xdr:cNvSpPr txBox="1"/>
      </xdr:nvSpPr>
      <xdr:spPr>
        <a:xfrm>
          <a:off x="19310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01" name="直線コネクタ 700"/>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02"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03" name="直線コネクタ 702"/>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06"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7" name="フローチャート: 判断 706"/>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8" name="フローチャート: 判断 70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09" name="フローチャート: 判断 708"/>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10" name="フローチャート: 判断 709"/>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16" name="楕円 715"/>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717"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115207</xdr:rowOff>
    </xdr:from>
    <xdr:to>
      <xdr:col>81</xdr:col>
      <xdr:colOff>101600</xdr:colOff>
      <xdr:row>105</xdr:row>
      <xdr:rowOff>45357</xdr:rowOff>
    </xdr:to>
    <xdr:sp macro="" textlink="">
      <xdr:nvSpPr>
        <xdr:cNvPr id="718" name="楕円 717"/>
        <xdr:cNvSpPr/>
      </xdr:nvSpPr>
      <xdr:spPr>
        <a:xfrm>
          <a:off x="15430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104</xdr:row>
      <xdr:rowOff>166007</xdr:rowOff>
    </xdr:to>
    <xdr:cxnSp macro="">
      <xdr:nvCxnSpPr>
        <xdr:cNvPr id="719" name="直線コネクタ 718"/>
        <xdr:cNvCxnSpPr/>
      </xdr:nvCxnSpPr>
      <xdr:spPr>
        <a:xfrm flipV="1">
          <a:off x="15481300" y="179674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138068</xdr:rowOff>
    </xdr:from>
    <xdr:to>
      <xdr:col>76</xdr:col>
      <xdr:colOff>165100</xdr:colOff>
      <xdr:row>105</xdr:row>
      <xdr:rowOff>68218</xdr:rowOff>
    </xdr:to>
    <xdr:sp macro="" textlink="">
      <xdr:nvSpPr>
        <xdr:cNvPr id="720" name="楕円 719"/>
        <xdr:cNvSpPr/>
      </xdr:nvSpPr>
      <xdr:spPr>
        <a:xfrm>
          <a:off x="14541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17418</xdr:rowOff>
    </xdr:to>
    <xdr:cxnSp macro="">
      <xdr:nvCxnSpPr>
        <xdr:cNvPr id="721" name="直線コネクタ 720"/>
        <xdr:cNvCxnSpPr/>
      </xdr:nvCxnSpPr>
      <xdr:spPr>
        <a:xfrm flipV="1">
          <a:off x="14592300" y="179968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165826</xdr:rowOff>
    </xdr:from>
    <xdr:to>
      <xdr:col>72</xdr:col>
      <xdr:colOff>38100</xdr:colOff>
      <xdr:row>105</xdr:row>
      <xdr:rowOff>95976</xdr:rowOff>
    </xdr:to>
    <xdr:sp macro="" textlink="">
      <xdr:nvSpPr>
        <xdr:cNvPr id="722" name="楕円 721"/>
        <xdr:cNvSpPr/>
      </xdr:nvSpPr>
      <xdr:spPr>
        <a:xfrm>
          <a:off x="1365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17418</xdr:rowOff>
    </xdr:from>
    <xdr:to>
      <xdr:col>76</xdr:col>
      <xdr:colOff>114300</xdr:colOff>
      <xdr:row>105</xdr:row>
      <xdr:rowOff>45176</xdr:rowOff>
    </xdr:to>
    <xdr:cxnSp macro="">
      <xdr:nvCxnSpPr>
        <xdr:cNvPr id="723" name="直線コネクタ 722"/>
        <xdr:cNvCxnSpPr/>
      </xdr:nvCxnSpPr>
      <xdr:spPr>
        <a:xfrm flipV="1">
          <a:off x="13703300" y="1801966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2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725"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726"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36484</xdr:rowOff>
    </xdr:from>
    <xdr:ext cx="405111" cy="259045"/>
    <xdr:sp macro="" textlink="">
      <xdr:nvSpPr>
        <xdr:cNvPr id="727" name="n_1mainValue【庁舎】&#10;有形固定資産減価償却率"/>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59345</xdr:rowOff>
    </xdr:from>
    <xdr:ext cx="405111" cy="259045"/>
    <xdr:sp macro="" textlink="">
      <xdr:nvSpPr>
        <xdr:cNvPr id="728" name="n_2mainValue【庁舎】&#10;有形固定資産減価償却率"/>
        <xdr:cNvSpPr txBox="1"/>
      </xdr:nvSpPr>
      <xdr:spPr>
        <a:xfrm>
          <a:off x="14389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87103</xdr:rowOff>
    </xdr:from>
    <xdr:ext cx="405111" cy="259045"/>
    <xdr:sp macro="" textlink="">
      <xdr:nvSpPr>
        <xdr:cNvPr id="729" name="n_3mainValue【庁舎】&#10;有形固定資産減価償却率"/>
        <xdr:cNvSpPr txBox="1"/>
      </xdr:nvSpPr>
      <xdr:spPr>
        <a:xfrm>
          <a:off x="13500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53" name="直線コネクタ 752"/>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54"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55" name="直線コネクタ 754"/>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6"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7" name="直線コネクタ 756"/>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58"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9" name="フローチャート: 判断 758"/>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60" name="フローチャート: 判断 759"/>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761" name="フローチャート: 判断 760"/>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762" name="フローチャート: 判断 761"/>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62230</xdr:rowOff>
    </xdr:from>
    <xdr:to>
      <xdr:col>116</xdr:col>
      <xdr:colOff>114300</xdr:colOff>
      <xdr:row>107</xdr:row>
      <xdr:rowOff>163830</xdr:rowOff>
    </xdr:to>
    <xdr:sp macro="" textlink="">
      <xdr:nvSpPr>
        <xdr:cNvPr id="768" name="楕円 767"/>
        <xdr:cNvSpPr/>
      </xdr:nvSpPr>
      <xdr:spPr>
        <a:xfrm>
          <a:off x="221107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769" name="【庁舎】&#10;一人当たり面積該当値テキスト"/>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62230</xdr:rowOff>
    </xdr:from>
    <xdr:to>
      <xdr:col>112</xdr:col>
      <xdr:colOff>38100</xdr:colOff>
      <xdr:row>107</xdr:row>
      <xdr:rowOff>163830</xdr:rowOff>
    </xdr:to>
    <xdr:sp macro="" textlink="">
      <xdr:nvSpPr>
        <xdr:cNvPr id="770" name="楕円 769"/>
        <xdr:cNvSpPr/>
      </xdr:nvSpPr>
      <xdr:spPr>
        <a:xfrm>
          <a:off x="212725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113030</xdr:rowOff>
    </xdr:from>
    <xdr:to>
      <xdr:col>116</xdr:col>
      <xdr:colOff>63500</xdr:colOff>
      <xdr:row>107</xdr:row>
      <xdr:rowOff>113030</xdr:rowOff>
    </xdr:to>
    <xdr:cxnSp macro="">
      <xdr:nvCxnSpPr>
        <xdr:cNvPr id="771" name="直線コネクタ 770"/>
        <xdr:cNvCxnSpPr/>
      </xdr:nvCxnSpPr>
      <xdr:spPr>
        <a:xfrm>
          <a:off x="21323300" y="1845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60961</xdr:rowOff>
    </xdr:from>
    <xdr:to>
      <xdr:col>107</xdr:col>
      <xdr:colOff>101600</xdr:colOff>
      <xdr:row>107</xdr:row>
      <xdr:rowOff>162561</xdr:rowOff>
    </xdr:to>
    <xdr:sp macro="" textlink="">
      <xdr:nvSpPr>
        <xdr:cNvPr id="772" name="楕円 771"/>
        <xdr:cNvSpPr/>
      </xdr:nvSpPr>
      <xdr:spPr>
        <a:xfrm>
          <a:off x="20383500" y="184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111761</xdr:rowOff>
    </xdr:from>
    <xdr:to>
      <xdr:col>111</xdr:col>
      <xdr:colOff>177800</xdr:colOff>
      <xdr:row>107</xdr:row>
      <xdr:rowOff>113030</xdr:rowOff>
    </xdr:to>
    <xdr:cxnSp macro="">
      <xdr:nvCxnSpPr>
        <xdr:cNvPr id="773" name="直線コネクタ 772"/>
        <xdr:cNvCxnSpPr/>
      </xdr:nvCxnSpPr>
      <xdr:spPr>
        <a:xfrm>
          <a:off x="20434300" y="184569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60961</xdr:rowOff>
    </xdr:from>
    <xdr:to>
      <xdr:col>102</xdr:col>
      <xdr:colOff>165100</xdr:colOff>
      <xdr:row>107</xdr:row>
      <xdr:rowOff>162561</xdr:rowOff>
    </xdr:to>
    <xdr:sp macro="" textlink="">
      <xdr:nvSpPr>
        <xdr:cNvPr id="774" name="楕円 773"/>
        <xdr:cNvSpPr/>
      </xdr:nvSpPr>
      <xdr:spPr>
        <a:xfrm>
          <a:off x="19494500" y="184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111761</xdr:rowOff>
    </xdr:from>
    <xdr:to>
      <xdr:col>107</xdr:col>
      <xdr:colOff>50800</xdr:colOff>
      <xdr:row>107</xdr:row>
      <xdr:rowOff>111761</xdr:rowOff>
    </xdr:to>
    <xdr:cxnSp macro="">
      <xdr:nvCxnSpPr>
        <xdr:cNvPr id="775" name="直線コネクタ 774"/>
        <xdr:cNvCxnSpPr/>
      </xdr:nvCxnSpPr>
      <xdr:spPr>
        <a:xfrm>
          <a:off x="19545300" y="18456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776"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77"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778"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154957</xdr:rowOff>
    </xdr:from>
    <xdr:ext cx="469744" cy="259045"/>
    <xdr:sp macro="" textlink="">
      <xdr:nvSpPr>
        <xdr:cNvPr id="779" name="n_1mainValue【庁舎】&#10;一人当たり面積"/>
        <xdr:cNvSpPr txBox="1"/>
      </xdr:nvSpPr>
      <xdr:spPr>
        <a:xfrm>
          <a:off x="21075727" y="185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main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781" name="n_3main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図書館、体育館・プール、市民会館、消防施設、一般廃物処理施設で、有形固定資産減価償却率が類似団体平均を上回っている。これらの多くの施設については、人口一人当たりの面積等、施設保有状況でいずれも類似団体平均を下回っており、維持管理費用については類似団体比では抑えられると見込まれている。なお、図書館については、令和元年度中に集約化した複合施設に移転した。今後は、「昭島市公共施設等総合管理計画」及び個別施設計画に基づき、老朽化した施設の計画的な長寿命化等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類似団体平均を大きく上回り、類似団体内では高い順位となっているものの、財政力指数は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と依然として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割り込んでおり、普通交付税交付団体である状況が続いている。今後も引き続き市税の徴収率向上など財源の確保策に努めるとともに、将来の財政見通しを中期財政計画により明らかにする中で、起債と基金のバランスに配意し、中長期的な視点で財政基盤の強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46567</xdr:rowOff>
    </xdr:to>
    <xdr:cxnSp macro="">
      <xdr:nvCxnSpPr>
        <xdr:cNvPr id="75" name="直線コネクタ 74"/>
        <xdr:cNvCxnSpPr/>
      </xdr:nvCxnSpPr>
      <xdr:spPr>
        <a:xfrm flipV="1">
          <a:off x="2336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歳入では、市税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、普通交付税及び臨時財政対策債の借入額が増となったことから、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分母である経常一般財源等は前年度比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％の増となった。歳出では、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小・中学校コンピュータ教育事業費の増などを背景とした物件費の増などにより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分子である経常経費充当一般財源等は前年度比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分母の増が分子の増を上回ったため、経常収支比率は前年度よりも改善したものの、依然として高い水準にあることから、引き続き、「昭島市行財政改革推進プラン」に基づき財源の確保と効率的・効果的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58928</xdr:rowOff>
    </xdr:to>
    <xdr:cxnSp macro="">
      <xdr:nvCxnSpPr>
        <xdr:cNvPr id="130" name="直線コネクタ 129"/>
        <xdr:cNvCxnSpPr/>
      </xdr:nvCxnSpPr>
      <xdr:spPr>
        <a:xfrm flipV="1">
          <a:off x="4114800" y="1059713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63</xdr:row>
      <xdr:rowOff>3302</xdr:rowOff>
    </xdr:to>
    <xdr:cxnSp macro="">
      <xdr:nvCxnSpPr>
        <xdr:cNvPr id="133" name="直線コネクタ 132"/>
        <xdr:cNvCxnSpPr/>
      </xdr:nvCxnSpPr>
      <xdr:spPr>
        <a:xfrm flipV="1">
          <a:off x="3225800" y="106888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3302</xdr:rowOff>
    </xdr:to>
    <xdr:cxnSp macro="">
      <xdr:nvCxnSpPr>
        <xdr:cNvPr id="136" name="直線コネクタ 135"/>
        <xdr:cNvCxnSpPr/>
      </xdr:nvCxnSpPr>
      <xdr:spPr>
        <a:xfrm>
          <a:off x="2336800" y="106984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68580</xdr:rowOff>
    </xdr:to>
    <xdr:cxnSp macro="">
      <xdr:nvCxnSpPr>
        <xdr:cNvPr id="139" name="直線コネクタ 138"/>
        <xdr:cNvCxnSpPr/>
      </xdr:nvCxnSpPr>
      <xdr:spPr>
        <a:xfrm>
          <a:off x="1447800" y="1066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9" name="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0"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2" name="テキスト ボックス 151"/>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4" name="テキスト ボックス 153"/>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6" name="テキスト ボックス 155"/>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7" name="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58" name="テキスト ボックス 157"/>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ここ数年は類似団体平均を下回っているが、令和２年度以降は教育福祉総合センターの開設に伴う維持管理経費の大幅な増等も見込まれることから、引き続き、事務事業の見直しや民間委託の推進を図るなど、より一層のコスト削減に努める。</a:t>
          </a:r>
        </a:p>
        <a:p>
          <a:r>
            <a:rPr kumimoji="1" lang="ja-JP" altLang="en-US" sz="1300">
              <a:latin typeface="ＭＳ ゴシック" panose="020B0609070205080204" pitchFamily="49" charset="-128"/>
              <a:ea typeface="ＭＳ ゴシック" panose="020B0609070205080204" pitchFamily="49" charset="-128"/>
            </a:rPr>
            <a:t>　なお、東京都に委託している常備消防委託金等、反映されていない人件費・物件費の費用を合計すると、人口１人当たりの金額は大幅に増加することとなる。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151380</xdr:rowOff>
    </xdr:from>
    <xdr:to>
      <xdr:col>23</xdr:col>
      <xdr:colOff>133350</xdr:colOff>
      <xdr:row>82</xdr:row>
      <xdr:rowOff>160434</xdr:rowOff>
    </xdr:to>
    <xdr:cxnSp macro="">
      <xdr:nvCxnSpPr>
        <xdr:cNvPr id="195" name="直線コネクタ 194"/>
        <xdr:cNvCxnSpPr/>
      </xdr:nvCxnSpPr>
      <xdr:spPr>
        <a:xfrm>
          <a:off x="4114800" y="14210280"/>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151380</xdr:rowOff>
    </xdr:from>
    <xdr:to>
      <xdr:col>19</xdr:col>
      <xdr:colOff>133350</xdr:colOff>
      <xdr:row>83</xdr:row>
      <xdr:rowOff>19273</xdr:rowOff>
    </xdr:to>
    <xdr:cxnSp macro="">
      <xdr:nvCxnSpPr>
        <xdr:cNvPr id="198" name="直線コネクタ 197"/>
        <xdr:cNvCxnSpPr/>
      </xdr:nvCxnSpPr>
      <xdr:spPr>
        <a:xfrm flipV="1">
          <a:off x="3225800" y="14210280"/>
          <a:ext cx="889000" cy="3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19273</xdr:rowOff>
    </xdr:from>
    <xdr:to>
      <xdr:col>15</xdr:col>
      <xdr:colOff>82550</xdr:colOff>
      <xdr:row>83</xdr:row>
      <xdr:rowOff>22628</xdr:rowOff>
    </xdr:to>
    <xdr:cxnSp macro="">
      <xdr:nvCxnSpPr>
        <xdr:cNvPr id="201" name="直線コネクタ 200"/>
        <xdr:cNvCxnSpPr/>
      </xdr:nvCxnSpPr>
      <xdr:spPr>
        <a:xfrm flipV="1">
          <a:off x="2336800" y="14249623"/>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7863</xdr:rowOff>
    </xdr:from>
    <xdr:to>
      <xdr:col>11</xdr:col>
      <xdr:colOff>31750</xdr:colOff>
      <xdr:row>83</xdr:row>
      <xdr:rowOff>22628</xdr:rowOff>
    </xdr:to>
    <xdr:cxnSp macro="">
      <xdr:nvCxnSpPr>
        <xdr:cNvPr id="204" name="直線コネクタ 203"/>
        <xdr:cNvCxnSpPr/>
      </xdr:nvCxnSpPr>
      <xdr:spPr>
        <a:xfrm>
          <a:off x="1447800" y="14238213"/>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109634</xdr:rowOff>
    </xdr:from>
    <xdr:to>
      <xdr:col>23</xdr:col>
      <xdr:colOff>184150</xdr:colOff>
      <xdr:row>83</xdr:row>
      <xdr:rowOff>39784</xdr:rowOff>
    </xdr:to>
    <xdr:sp macro="" textlink="">
      <xdr:nvSpPr>
        <xdr:cNvPr id="214" name="楕円 213"/>
        <xdr:cNvSpPr/>
      </xdr:nvSpPr>
      <xdr:spPr>
        <a:xfrm>
          <a:off x="4902200" y="141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126161</xdr:rowOff>
    </xdr:from>
    <xdr:ext cx="762000" cy="259045"/>
    <xdr:sp macro="" textlink="">
      <xdr:nvSpPr>
        <xdr:cNvPr id="215" name="人件費・物件費等の状況該当値テキスト"/>
        <xdr:cNvSpPr txBox="1"/>
      </xdr:nvSpPr>
      <xdr:spPr>
        <a:xfrm>
          <a:off x="5041900" y="140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100580</xdr:rowOff>
    </xdr:from>
    <xdr:to>
      <xdr:col>19</xdr:col>
      <xdr:colOff>184150</xdr:colOff>
      <xdr:row>83</xdr:row>
      <xdr:rowOff>30730</xdr:rowOff>
    </xdr:to>
    <xdr:sp macro="" textlink="">
      <xdr:nvSpPr>
        <xdr:cNvPr id="216" name="楕円 215"/>
        <xdr:cNvSpPr/>
      </xdr:nvSpPr>
      <xdr:spPr>
        <a:xfrm>
          <a:off x="4064000" y="14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40907</xdr:rowOff>
    </xdr:from>
    <xdr:ext cx="736600" cy="259045"/>
    <xdr:sp macro="" textlink="">
      <xdr:nvSpPr>
        <xdr:cNvPr id="217" name="テキスト ボックス 216"/>
        <xdr:cNvSpPr txBox="1"/>
      </xdr:nvSpPr>
      <xdr:spPr>
        <a:xfrm>
          <a:off x="3733800" y="1392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139923</xdr:rowOff>
    </xdr:from>
    <xdr:to>
      <xdr:col>15</xdr:col>
      <xdr:colOff>133350</xdr:colOff>
      <xdr:row>83</xdr:row>
      <xdr:rowOff>70073</xdr:rowOff>
    </xdr:to>
    <xdr:sp macro="" textlink="">
      <xdr:nvSpPr>
        <xdr:cNvPr id="218" name="楕円 217"/>
        <xdr:cNvSpPr/>
      </xdr:nvSpPr>
      <xdr:spPr>
        <a:xfrm>
          <a:off x="3175000" y="1419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80250</xdr:rowOff>
    </xdr:from>
    <xdr:ext cx="762000" cy="259045"/>
    <xdr:sp macro="" textlink="">
      <xdr:nvSpPr>
        <xdr:cNvPr id="219" name="テキスト ボックス 218"/>
        <xdr:cNvSpPr txBox="1"/>
      </xdr:nvSpPr>
      <xdr:spPr>
        <a:xfrm>
          <a:off x="2844800" y="1396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143278</xdr:rowOff>
    </xdr:from>
    <xdr:to>
      <xdr:col>11</xdr:col>
      <xdr:colOff>82550</xdr:colOff>
      <xdr:row>83</xdr:row>
      <xdr:rowOff>73428</xdr:rowOff>
    </xdr:to>
    <xdr:sp macro="" textlink="">
      <xdr:nvSpPr>
        <xdr:cNvPr id="220" name="楕円 219"/>
        <xdr:cNvSpPr/>
      </xdr:nvSpPr>
      <xdr:spPr>
        <a:xfrm>
          <a:off x="2286000" y="1420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83605</xdr:rowOff>
    </xdr:from>
    <xdr:ext cx="762000" cy="259045"/>
    <xdr:sp macro="" textlink="">
      <xdr:nvSpPr>
        <xdr:cNvPr id="221" name="テキスト ボックス 220"/>
        <xdr:cNvSpPr txBox="1"/>
      </xdr:nvSpPr>
      <xdr:spPr>
        <a:xfrm>
          <a:off x="1955800" y="1397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128513</xdr:rowOff>
    </xdr:from>
    <xdr:to>
      <xdr:col>7</xdr:col>
      <xdr:colOff>31750</xdr:colOff>
      <xdr:row>83</xdr:row>
      <xdr:rowOff>58663</xdr:rowOff>
    </xdr:to>
    <xdr:sp macro="" textlink="">
      <xdr:nvSpPr>
        <xdr:cNvPr id="222" name="楕円 221"/>
        <xdr:cNvSpPr/>
      </xdr:nvSpPr>
      <xdr:spPr>
        <a:xfrm>
          <a:off x="1397000" y="141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68840</xdr:rowOff>
    </xdr:from>
    <xdr:ext cx="762000" cy="259045"/>
    <xdr:sp macro="" textlink="">
      <xdr:nvSpPr>
        <xdr:cNvPr id="223" name="テキスト ボックス 222"/>
        <xdr:cNvSpPr txBox="1"/>
      </xdr:nvSpPr>
      <xdr:spPr>
        <a:xfrm>
          <a:off x="1066800" y="139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年度においては、職員給与費について、例月給を東京都に準拠した内容で、初任給の引上げ及び給料表の初任層の引上げ改定を行った。その結果、ラスパイレス指数は</a:t>
          </a:r>
          <a:r>
            <a:rPr kumimoji="1" lang="en-US" altLang="ja-JP" sz="1300">
              <a:latin typeface="ＭＳ ゴシック" panose="020B0609070205080204" pitchFamily="49" charset="-128"/>
              <a:ea typeface="ＭＳ ゴシック" panose="020B0609070205080204" pitchFamily="49" charset="-128"/>
            </a:rPr>
            <a:t>99.7</a:t>
          </a:r>
          <a:r>
            <a:rPr kumimoji="1" lang="ja-JP" altLang="en-US" sz="1300">
              <a:latin typeface="ＭＳ ゴシック" panose="020B0609070205080204" pitchFamily="49" charset="-128"/>
              <a:ea typeface="ＭＳ ゴシック" panose="020B0609070205080204" pitchFamily="49" charset="-128"/>
            </a:rPr>
            <a:t>と類似団体平均</a:t>
          </a:r>
          <a:r>
            <a:rPr kumimoji="1" lang="en-US" altLang="ja-JP" sz="1300">
              <a:latin typeface="ＭＳ ゴシック" panose="020B0609070205080204" pitchFamily="49" charset="-128"/>
              <a:ea typeface="ＭＳ ゴシック" panose="020B0609070205080204" pitchFamily="49" charset="-128"/>
            </a:rPr>
            <a:t>99.5</a:t>
          </a:r>
          <a:r>
            <a:rPr kumimoji="1" lang="ja-JP" altLang="en-US" sz="1300">
              <a:latin typeface="ＭＳ ゴシック" panose="020B0609070205080204" pitchFamily="49" charset="-128"/>
              <a:ea typeface="ＭＳ ゴシック" panose="020B0609070205080204" pitchFamily="49" charset="-128"/>
            </a:rPr>
            <a:t>を</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ポイント上回った。引き続き、更なる給与水準の適正化に努める。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40216</xdr:rowOff>
    </xdr:to>
    <xdr:cxnSp macro="">
      <xdr:nvCxnSpPr>
        <xdr:cNvPr id="257" name="直線コネクタ 256"/>
        <xdr:cNvCxnSpPr/>
      </xdr:nvCxnSpPr>
      <xdr:spPr>
        <a:xfrm flipV="1">
          <a:off x="16179800" y="1510100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13405</xdr:rowOff>
    </xdr:from>
    <xdr:to>
      <xdr:col>77</xdr:col>
      <xdr:colOff>44450</xdr:colOff>
      <xdr:row>88</xdr:row>
      <xdr:rowOff>40216</xdr:rowOff>
    </xdr:to>
    <xdr:cxnSp macro="">
      <xdr:nvCxnSpPr>
        <xdr:cNvPr id="260" name="直線コネクタ 259"/>
        <xdr:cNvCxnSpPr/>
      </xdr:nvCxnSpPr>
      <xdr:spPr>
        <a:xfrm>
          <a:off x="15290800" y="151010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88</xdr:row>
      <xdr:rowOff>26811</xdr:rowOff>
    </xdr:to>
    <xdr:cxnSp macro="">
      <xdr:nvCxnSpPr>
        <xdr:cNvPr id="263" name="直線コネクタ 262"/>
        <xdr:cNvCxnSpPr/>
      </xdr:nvCxnSpPr>
      <xdr:spPr>
        <a:xfrm flipV="1">
          <a:off x="14401800" y="1510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88</xdr:row>
      <xdr:rowOff>26811</xdr:rowOff>
    </xdr:to>
    <xdr:cxnSp macro="">
      <xdr:nvCxnSpPr>
        <xdr:cNvPr id="266" name="直線コネクタ 265"/>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6" name="楕円 275"/>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7"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0" name="楕円 279"/>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74382</xdr:rowOff>
    </xdr:from>
    <xdr:ext cx="762000" cy="259045"/>
    <xdr:sp macro="" textlink="">
      <xdr:nvSpPr>
        <xdr:cNvPr id="281" name="テキスト ボックス 280"/>
        <xdr:cNvSpPr txBox="1"/>
      </xdr:nvSpPr>
      <xdr:spPr>
        <a:xfrm>
          <a:off x="14909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147461</xdr:rowOff>
    </xdr:from>
    <xdr:to>
      <xdr:col>68</xdr:col>
      <xdr:colOff>203200</xdr:colOff>
      <xdr:row>88</xdr:row>
      <xdr:rowOff>77611</xdr:rowOff>
    </xdr:to>
    <xdr:sp macro="" textlink="">
      <xdr:nvSpPr>
        <xdr:cNvPr id="282" name="楕円 281"/>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62388</xdr:rowOff>
    </xdr:from>
    <xdr:ext cx="762000" cy="259045"/>
    <xdr:sp macro="" textlink="">
      <xdr:nvSpPr>
        <xdr:cNvPr id="283" name="テキスト ボックス 282"/>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4" name="楕円 283"/>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5" name="テキスト ボックス 284"/>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「第四次中期行財政運営計画」（平成</a:t>
          </a:r>
          <a:r>
            <a:rPr kumimoji="1" lang="en-US" altLang="ja-JP" sz="1300">
              <a:latin typeface="ＭＳ ゴシック" panose="020B0609070205080204" pitchFamily="49" charset="-128"/>
              <a:ea typeface="ＭＳ ゴシック" panose="020B0609070205080204" pitchFamily="49" charset="-128"/>
            </a:rPr>
            <a:t>24</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28</a:t>
          </a:r>
          <a:r>
            <a:rPr kumimoji="1" lang="ja-JP" altLang="en-US" sz="1300">
              <a:latin typeface="ＭＳ ゴシック" panose="020B0609070205080204" pitchFamily="49" charset="-128"/>
              <a:ea typeface="ＭＳ ゴシック" panose="020B0609070205080204" pitchFamily="49" charset="-128"/>
            </a:rPr>
            <a:t>年度）に基づき職員数の削減を進め、地方自治法や条例に基づく派遣職員を除く平成</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年４月の職員数は、計画に定めた目標（</a:t>
          </a:r>
          <a:r>
            <a:rPr kumimoji="1" lang="en-US" altLang="ja-JP" sz="1300">
              <a:latin typeface="ＭＳ ゴシック" panose="020B0609070205080204" pitchFamily="49" charset="-128"/>
              <a:ea typeface="ＭＳ ゴシック" panose="020B0609070205080204" pitchFamily="49" charset="-128"/>
            </a:rPr>
            <a:t>614</a:t>
          </a:r>
          <a:r>
            <a:rPr kumimoji="1" lang="ja-JP" altLang="en-US" sz="1300">
              <a:latin typeface="ＭＳ ゴシック" panose="020B0609070205080204" pitchFamily="49" charset="-128"/>
              <a:ea typeface="ＭＳ ゴシック" panose="020B0609070205080204" pitchFamily="49" charset="-128"/>
            </a:rPr>
            <a:t>人）を達成し</a:t>
          </a:r>
          <a:r>
            <a:rPr kumimoji="1" lang="en-US" altLang="ja-JP" sz="1300">
              <a:latin typeface="ＭＳ ゴシック" panose="020B0609070205080204" pitchFamily="49" charset="-128"/>
              <a:ea typeface="ＭＳ ゴシック" panose="020B0609070205080204" pitchFamily="49" charset="-128"/>
            </a:rPr>
            <a:t>606</a:t>
          </a:r>
          <a:r>
            <a:rPr kumimoji="1" lang="ja-JP" altLang="en-US" sz="1300">
              <a:latin typeface="ＭＳ ゴシック" panose="020B0609070205080204" pitchFamily="49" charset="-128"/>
              <a:ea typeface="ＭＳ ゴシック" panose="020B0609070205080204" pitchFamily="49" charset="-128"/>
            </a:rPr>
            <a:t>人となった。今後は、「昭島市行財政改革推進プラン」に基づき、市民サービスの質を確保しつつ、行政課題に対応した組織体制の構築に努めるとともに、地域特性や類似団体等との比較による分析を踏まえ、適正な職員数による行財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111337</xdr:rowOff>
    </xdr:to>
    <xdr:cxnSp macro="">
      <xdr:nvCxnSpPr>
        <xdr:cNvPr id="320" name="直線コネクタ 319"/>
        <xdr:cNvCxnSpPr/>
      </xdr:nvCxnSpPr>
      <xdr:spPr>
        <a:xfrm flipV="1">
          <a:off x="16179800" y="1055571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129434</xdr:rowOff>
    </xdr:to>
    <xdr:cxnSp macro="">
      <xdr:nvCxnSpPr>
        <xdr:cNvPr id="323" name="直線コネクタ 322"/>
        <xdr:cNvCxnSpPr/>
      </xdr:nvCxnSpPr>
      <xdr:spPr>
        <a:xfrm flipV="1">
          <a:off x="15290800" y="1056978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129434</xdr:rowOff>
    </xdr:to>
    <xdr:cxnSp macro="">
      <xdr:nvCxnSpPr>
        <xdr:cNvPr id="326" name="直線コネクタ 325"/>
        <xdr:cNvCxnSpPr/>
      </xdr:nvCxnSpPr>
      <xdr:spPr>
        <a:xfrm>
          <a:off x="14401800" y="1058587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127423</xdr:rowOff>
    </xdr:from>
    <xdr:to>
      <xdr:col>68</xdr:col>
      <xdr:colOff>152400</xdr:colOff>
      <xdr:row>61</xdr:row>
      <xdr:rowOff>145521</xdr:rowOff>
    </xdr:to>
    <xdr:cxnSp macro="">
      <xdr:nvCxnSpPr>
        <xdr:cNvPr id="329" name="直線コネクタ 328"/>
        <xdr:cNvCxnSpPr/>
      </xdr:nvCxnSpPr>
      <xdr:spPr>
        <a:xfrm flipV="1">
          <a:off x="13512800" y="1058587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39" name="楕円 338"/>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62988</xdr:rowOff>
    </xdr:from>
    <xdr:ext cx="762000" cy="259045"/>
    <xdr:sp macro="" textlink="">
      <xdr:nvSpPr>
        <xdr:cNvPr id="340" name="定員管理の状況該当値テキスト"/>
        <xdr:cNvSpPr txBox="1"/>
      </xdr:nvSpPr>
      <xdr:spPr>
        <a:xfrm>
          <a:off x="17106900" y="103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41" name="楕円 340"/>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42" name="テキスト ボックス 341"/>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78634</xdr:rowOff>
    </xdr:from>
    <xdr:to>
      <xdr:col>73</xdr:col>
      <xdr:colOff>44450</xdr:colOff>
      <xdr:row>62</xdr:row>
      <xdr:rowOff>8784</xdr:rowOff>
    </xdr:to>
    <xdr:sp macro="" textlink="">
      <xdr:nvSpPr>
        <xdr:cNvPr id="343" name="楕円 342"/>
        <xdr:cNvSpPr/>
      </xdr:nvSpPr>
      <xdr:spPr>
        <a:xfrm>
          <a:off x="152400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18961</xdr:rowOff>
    </xdr:from>
    <xdr:ext cx="762000" cy="259045"/>
    <xdr:sp macro="" textlink="">
      <xdr:nvSpPr>
        <xdr:cNvPr id="344" name="テキスト ボックス 343"/>
        <xdr:cNvSpPr txBox="1"/>
      </xdr:nvSpPr>
      <xdr:spPr>
        <a:xfrm>
          <a:off x="14909800" y="103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5" name="楕円 344"/>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46" name="テキスト ボックス 345"/>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94721</xdr:rowOff>
    </xdr:from>
    <xdr:to>
      <xdr:col>64</xdr:col>
      <xdr:colOff>152400</xdr:colOff>
      <xdr:row>62</xdr:row>
      <xdr:rowOff>24871</xdr:rowOff>
    </xdr:to>
    <xdr:sp macro="" textlink="">
      <xdr:nvSpPr>
        <xdr:cNvPr id="347" name="楕円 346"/>
        <xdr:cNvSpPr/>
      </xdr:nvSpPr>
      <xdr:spPr>
        <a:xfrm>
          <a:off x="13462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35048</xdr:rowOff>
    </xdr:from>
    <xdr:ext cx="762000" cy="259045"/>
    <xdr:sp macro="" textlink="">
      <xdr:nvSpPr>
        <xdr:cNvPr id="348" name="テキスト ボックス 347"/>
        <xdr:cNvSpPr txBox="1"/>
      </xdr:nvSpPr>
      <xdr:spPr>
        <a:xfrm>
          <a:off x="13131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年度借入れの臨時財政対策債の元金償還が開始したことなどにより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単年度の比率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は増となったものの、三か年の平均において、ほぼ同率の平成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年度分が算定から除外されたことなどにより、平成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％で、前年度と同率となった。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公共施設等総合管理計画に基づく大規模改修事業の実施などに伴い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、多額の地方債発行が見込まれることから、引き続き、起債対象事業の限定や特例地方債の発行抑制を図り、将来に過度の負担を残さぬよう起債に依存することのない事業執行に努める。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83820</xdr:rowOff>
    </xdr:to>
    <xdr:cxnSp macro="">
      <xdr:nvCxnSpPr>
        <xdr:cNvPr id="381" name="直線コネクタ 380"/>
        <xdr:cNvCxnSpPr/>
      </xdr:nvCxnSpPr>
      <xdr:spPr>
        <a:xfrm>
          <a:off x="16179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107950</xdr:rowOff>
    </xdr:to>
    <xdr:cxnSp macro="">
      <xdr:nvCxnSpPr>
        <xdr:cNvPr id="384" name="直線コネクタ 383"/>
        <xdr:cNvCxnSpPr/>
      </xdr:nvCxnSpPr>
      <xdr:spPr>
        <a:xfrm flipV="1">
          <a:off x="15290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140123</xdr:rowOff>
    </xdr:to>
    <xdr:cxnSp macro="">
      <xdr:nvCxnSpPr>
        <xdr:cNvPr id="387" name="直線コネクタ 386"/>
        <xdr:cNvCxnSpPr/>
      </xdr:nvCxnSpPr>
      <xdr:spPr>
        <a:xfrm flipV="1">
          <a:off x="14401800" y="662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38</xdr:row>
      <xdr:rowOff>164254</xdr:rowOff>
    </xdr:to>
    <xdr:cxnSp macro="">
      <xdr:nvCxnSpPr>
        <xdr:cNvPr id="390" name="直線コネクタ 389"/>
        <xdr:cNvCxnSpPr/>
      </xdr:nvCxnSpPr>
      <xdr:spPr>
        <a:xfrm flipV="1">
          <a:off x="13512800" y="66552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0" name="楕円 399"/>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1"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2" name="楕円 401"/>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3" name="テキスト ボックス 402"/>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6" name="楕円 405"/>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7" name="テキスト ボックス 406"/>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8" name="楕円 407"/>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9" name="テキスト ボックス 408"/>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前年度に比べ、将来負担額への基金などの充当可能財源等が増となり、地方債現在高や退職手当負担見込額などの将来負担額そのものも減となったことから、平成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年度決算においても、引き続き将来負担比率は算定されなかった。なお、比率を算定した場合△</a:t>
          </a:r>
          <a:r>
            <a:rPr kumimoji="1" lang="en-US" altLang="ja-JP" sz="1300">
              <a:latin typeface="ＭＳ ゴシック" panose="020B0609070205080204" pitchFamily="49" charset="-128"/>
              <a:ea typeface="ＭＳ ゴシック" panose="020B0609070205080204" pitchFamily="49" charset="-128"/>
            </a:rPr>
            <a:t>26.4</a:t>
          </a:r>
          <a:r>
            <a:rPr kumimoji="1" lang="ja-JP" altLang="en-US" sz="1300">
              <a:latin typeface="ＭＳ ゴシック" panose="020B0609070205080204" pitchFamily="49" charset="-128"/>
              <a:ea typeface="ＭＳ ゴシック" panose="020B0609070205080204" pitchFamily="49" charset="-128"/>
            </a:rPr>
            <a:t>％となる。今後も、公共施設等総合管理計画に基づく大規模改修事業の実施などに伴い、多額の建設事業債の発行や基金の繰入が見込まれることから、引き続き経費削減による基金の積み増しや起債対象事業の限定など、比率の上昇を抑制する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158185</xdr:rowOff>
    </xdr:from>
    <xdr:to>
      <xdr:col>68</xdr:col>
      <xdr:colOff>203200</xdr:colOff>
      <xdr:row>15</xdr:row>
      <xdr:rowOff>88335</xdr:rowOff>
    </xdr:to>
    <xdr:sp macro="" textlink="">
      <xdr:nvSpPr>
        <xdr:cNvPr id="449" name="フローチャート: 判断 448"/>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0" name="テキスト ボックス 449"/>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年度は、職員数の減に伴う職員給の減などにより、前年度比</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の減となり、類似団体平均を下回る結果となった。今後も、「昭島市行財政改革推進プラン」に基づき、市民サービスの質を確保しつつ、行政課題に対応した組織体制の構築に努めるとともに、地域特性や類似団体等との比較による分析を踏まえ、適正な職員数による行財政運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119380</xdr:rowOff>
    </xdr:to>
    <xdr:cxnSp macro="">
      <xdr:nvCxnSpPr>
        <xdr:cNvPr id="66" name="直線コネクタ 65"/>
        <xdr:cNvCxnSpPr/>
      </xdr:nvCxnSpPr>
      <xdr:spPr>
        <a:xfrm flipV="1">
          <a:off x="3987800" y="6230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100330</xdr:rowOff>
    </xdr:to>
    <xdr:cxnSp macro="">
      <xdr:nvCxnSpPr>
        <xdr:cNvPr id="69" name="直線コネクタ 68"/>
        <xdr:cNvCxnSpPr/>
      </xdr:nvCxnSpPr>
      <xdr:spPr>
        <a:xfrm flipV="1">
          <a:off x="3098800" y="6291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123190</xdr:rowOff>
    </xdr:to>
    <xdr:cxnSp macro="">
      <xdr:nvCxnSpPr>
        <xdr:cNvPr id="72" name="直線コネクタ 71"/>
        <xdr:cNvCxnSpPr/>
      </xdr:nvCxnSpPr>
      <xdr:spPr>
        <a:xfrm flipV="1">
          <a:off x="2209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123190</xdr:rowOff>
    </xdr:to>
    <xdr:cxnSp macro="">
      <xdr:nvCxnSpPr>
        <xdr:cNvPr id="75" name="直線コネクタ 74"/>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年度は、小・中学校のネットワーク環境保守の開始などによるコンピュータ教育事業費の増や国の貸付基準の見直しによる小・中学校土地借上料の増などにより、前年度比</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ポイントの増となった。今後も、「昭島市行財政改革推進プラン」に基づき、使用料・手数料等受益者負担の見直しを行うとともに、効率的・効果的な財政運営に努める。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66040</xdr:rowOff>
    </xdr:to>
    <xdr:cxnSp macro="">
      <xdr:nvCxnSpPr>
        <xdr:cNvPr id="127" name="直線コネクタ 126"/>
        <xdr:cNvCxnSpPr/>
      </xdr:nvCxnSpPr>
      <xdr:spPr>
        <a:xfrm>
          <a:off x="15671800" y="2801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96520</xdr:rowOff>
    </xdr:to>
    <xdr:cxnSp macro="">
      <xdr:nvCxnSpPr>
        <xdr:cNvPr id="130" name="直線コネクタ 129"/>
        <xdr:cNvCxnSpPr/>
      </xdr:nvCxnSpPr>
      <xdr:spPr>
        <a:xfrm flipV="1">
          <a:off x="14782800" y="280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96520</xdr:rowOff>
    </xdr:to>
    <xdr:cxnSp macro="">
      <xdr:nvCxnSpPr>
        <xdr:cNvPr id="133" name="直線コネクタ 132"/>
        <xdr:cNvCxnSpPr/>
      </xdr:nvCxnSpPr>
      <xdr:spPr>
        <a:xfrm>
          <a:off x="13893800" y="277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50800</xdr:rowOff>
    </xdr:to>
    <xdr:cxnSp macro="">
      <xdr:nvCxnSpPr>
        <xdr:cNvPr id="136" name="直線コネクタ 135"/>
        <xdr:cNvCxnSpPr/>
      </xdr:nvCxnSpPr>
      <xdr:spPr>
        <a:xfrm flipV="1">
          <a:off x="13004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7"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49" name="テキスト ボックス 148"/>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50" name="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51" name="テキスト ボックス 150"/>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2" name="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53" name="テキスト ボックス 152"/>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5" name="テキスト ボックス 154"/>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年度は、生活保護世帯数の減に伴う生活扶助費の減などにより、前年度比</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の減となったものの、依然として類似団体平均を大きく上回っている。今後も、国都支出金の確保とともに、給付水準や給付と負担のバランスなど多角的な視点からの検討を進め、比率の改善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39915</xdr:rowOff>
    </xdr:to>
    <xdr:cxnSp macro="">
      <xdr:nvCxnSpPr>
        <xdr:cNvPr id="190" name="直線コネクタ 189"/>
        <xdr:cNvCxnSpPr/>
      </xdr:nvCxnSpPr>
      <xdr:spPr>
        <a:xfrm flipV="1">
          <a:off x="3987800" y="9896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39915</xdr:rowOff>
    </xdr:to>
    <xdr:cxnSp macro="">
      <xdr:nvCxnSpPr>
        <xdr:cNvPr id="193" name="直線コネクタ 192"/>
        <xdr:cNvCxnSpPr/>
      </xdr:nvCxnSpPr>
      <xdr:spPr>
        <a:xfrm>
          <a:off x="3098800" y="98751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7257</xdr:rowOff>
    </xdr:to>
    <xdr:cxnSp macro="">
      <xdr:nvCxnSpPr>
        <xdr:cNvPr id="196" name="直線コネクタ 195"/>
        <xdr:cNvCxnSpPr/>
      </xdr:nvCxnSpPr>
      <xdr:spPr>
        <a:xfrm flipV="1">
          <a:off x="2209800" y="987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58</xdr:row>
      <xdr:rowOff>7257</xdr:rowOff>
    </xdr:to>
    <xdr:cxnSp macro="">
      <xdr:nvCxnSpPr>
        <xdr:cNvPr id="199" name="直線コネクタ 198"/>
        <xdr:cNvCxnSpPr/>
      </xdr:nvCxnSpPr>
      <xdr:spPr>
        <a:xfrm>
          <a:off x="1320800" y="9755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9" name="楕円 208"/>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10"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11" name="楕円 210"/>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2" name="テキスト ボックス 211"/>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5" name="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7" name="楕円 216"/>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8" name="テキスト ボックス 217"/>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維持補修費は、前年度比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ポイント減の</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％となった。今後も公共施設等総合管理計画に基づく計画的な維持管理を行う。繰出金は、介護保険特別会計や後期高齢者医療特別会計への繰出金の増が影響し、前年度比</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ポイント増の</a:t>
          </a:r>
          <a:r>
            <a:rPr kumimoji="1" lang="en-US" altLang="ja-JP" sz="1300">
              <a:latin typeface="ＭＳ ゴシック" panose="020B0609070205080204" pitchFamily="49" charset="-128"/>
              <a:ea typeface="ＭＳ ゴシック" panose="020B0609070205080204" pitchFamily="49" charset="-128"/>
            </a:rPr>
            <a:t>13.4</a:t>
          </a:r>
          <a:r>
            <a:rPr kumimoji="1" lang="ja-JP" altLang="en-US" sz="1300">
              <a:latin typeface="ＭＳ ゴシック" panose="020B0609070205080204" pitchFamily="49" charset="-128"/>
              <a:ea typeface="ＭＳ ゴシック" panose="020B0609070205080204" pitchFamily="49" charset="-128"/>
            </a:rPr>
            <a:t>％となった。今後も高齢化に伴う法定繰出分の増加等が見込まれるため、赤字補塡分も含めた繰出金の抑制により、財政基盤の強化に努める。 </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24130</xdr:rowOff>
    </xdr:to>
    <xdr:cxnSp macro="">
      <xdr:nvCxnSpPr>
        <xdr:cNvPr id="251" name="直線コネクタ 250"/>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4" name="直線コネクタ 253"/>
        <xdr:cNvCxnSpPr/>
      </xdr:nvCxnSpPr>
      <xdr:spPr>
        <a:xfrm flipV="1">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54610</xdr:rowOff>
    </xdr:to>
    <xdr:cxnSp macro="">
      <xdr:nvCxnSpPr>
        <xdr:cNvPr id="257" name="直線コネクタ 256"/>
        <xdr:cNvCxnSpPr/>
      </xdr:nvCxnSpPr>
      <xdr:spPr>
        <a:xfrm>
          <a:off x="13893800" y="9712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60" name="直線コネクタ 259"/>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4" name="楕円 273"/>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5" name="テキスト ボックス 27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年度の補助費等経常収支比率は、補助費等の経常的経費充当一般財源等が減となり、さらに分母にあたる経常一般財源等が増となったことから、前年度比</a:t>
          </a:r>
          <a:r>
            <a:rPr kumimoji="1" lang="en-US" altLang="ja-JP" sz="1300">
              <a:latin typeface="ＭＳ ゴシック" panose="020B0609070205080204" pitchFamily="49" charset="-128"/>
              <a:ea typeface="ＭＳ ゴシック" panose="020B0609070205080204" pitchFamily="49" charset="-128"/>
            </a:rPr>
            <a:t>0.4</a:t>
          </a:r>
          <a:r>
            <a:rPr kumimoji="1" lang="ja-JP" altLang="en-US" sz="1300">
              <a:latin typeface="ＭＳ ゴシック" panose="020B0609070205080204" pitchFamily="49" charset="-128"/>
              <a:ea typeface="ＭＳ ゴシック" panose="020B0609070205080204" pitchFamily="49" charset="-128"/>
            </a:rPr>
            <a:t>ポイントの減となった。今後も、各種団体等に対する補助金等の必要性や金額等を定期的に検証し、適正化を図る。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37</xdr:row>
      <xdr:rowOff>4536</xdr:rowOff>
    </xdr:to>
    <xdr:cxnSp macro="">
      <xdr:nvCxnSpPr>
        <xdr:cNvPr id="314" name="直線コネクタ 313"/>
        <xdr:cNvCxnSpPr/>
      </xdr:nvCxnSpPr>
      <xdr:spPr>
        <a:xfrm flipV="1">
          <a:off x="15671800" y="6304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26307</xdr:rowOff>
    </xdr:to>
    <xdr:cxnSp macro="">
      <xdr:nvCxnSpPr>
        <xdr:cNvPr id="317" name="直線コネクタ 316"/>
        <xdr:cNvCxnSpPr/>
      </xdr:nvCxnSpPr>
      <xdr:spPr>
        <a:xfrm flipV="1">
          <a:off x="14782800" y="634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26307</xdr:rowOff>
    </xdr:to>
    <xdr:cxnSp macro="">
      <xdr:nvCxnSpPr>
        <xdr:cNvPr id="320" name="直線コネクタ 319"/>
        <xdr:cNvCxnSpPr/>
      </xdr:nvCxnSpPr>
      <xdr:spPr>
        <a:xfrm>
          <a:off x="13893800" y="631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36</xdr:row>
      <xdr:rowOff>143328</xdr:rowOff>
    </xdr:to>
    <xdr:cxnSp macro="">
      <xdr:nvCxnSpPr>
        <xdr:cNvPr id="323" name="直線コネクタ 322"/>
        <xdr:cNvCxnSpPr/>
      </xdr:nvCxnSpPr>
      <xdr:spPr>
        <a:xfrm>
          <a:off x="13004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33" name="楕円 332"/>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98170</xdr:rowOff>
    </xdr:from>
    <xdr:ext cx="762000" cy="259045"/>
    <xdr:sp macro="" textlink="">
      <xdr:nvSpPr>
        <xdr:cNvPr id="334" name="補助費等該当値テキスト"/>
        <xdr:cNvSpPr txBox="1"/>
      </xdr:nvSpPr>
      <xdr:spPr>
        <a:xfrm>
          <a:off x="16598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35" name="楕円 334"/>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6" name="テキスト ボックス 335"/>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7" name="楕円 336"/>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8" name="テキスト ボックス 337"/>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9" name="楕円 338"/>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40" name="テキスト ボックス 339"/>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41" name="楕円 340"/>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7455</xdr:rowOff>
    </xdr:from>
    <xdr:ext cx="762000" cy="259045"/>
    <xdr:sp macro="" textlink="">
      <xdr:nvSpPr>
        <xdr:cNvPr id="342" name="テキスト ボックス 341"/>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年度は、平成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借入れの臨時財政対策債の元金償還が開始したことなどにより微増となっているものの、分母にあたる経常一般財源等も増となったことから、前年度と同じ比率となった。類似団体との比較においても依然としてその平均を下回っている。引き続き起債対象事業の限定や特例地方債の発行抑制を図り、低位の水準を維持する。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8890</xdr:rowOff>
    </xdr:to>
    <xdr:cxnSp macro="">
      <xdr:nvCxnSpPr>
        <xdr:cNvPr id="375" name="直線コネクタ 374"/>
        <xdr:cNvCxnSpPr/>
      </xdr:nvCxnSpPr>
      <xdr:spPr>
        <a:xfrm>
          <a:off x="3987800" y="12867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31750</xdr:rowOff>
    </xdr:to>
    <xdr:cxnSp macro="">
      <xdr:nvCxnSpPr>
        <xdr:cNvPr id="378" name="直線コネクタ 377"/>
        <xdr:cNvCxnSpPr/>
      </xdr:nvCxnSpPr>
      <xdr:spPr>
        <a:xfrm flipV="1">
          <a:off x="3098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31750</xdr:rowOff>
    </xdr:to>
    <xdr:cxnSp macro="">
      <xdr:nvCxnSpPr>
        <xdr:cNvPr id="381" name="直線コネクタ 380"/>
        <xdr:cNvCxnSpPr/>
      </xdr:nvCxnSpPr>
      <xdr:spPr>
        <a:xfrm>
          <a:off x="2209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138430</xdr:rowOff>
    </xdr:to>
    <xdr:cxnSp macro="">
      <xdr:nvCxnSpPr>
        <xdr:cNvPr id="384" name="直線コネクタ 383"/>
        <xdr:cNvCxnSpPr/>
      </xdr:nvCxnSpPr>
      <xdr:spPr>
        <a:xfrm flipV="1">
          <a:off x="1320800" y="12860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4" name="楕円 393"/>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5"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6" name="楕円 395"/>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7" name="テキスト ボックス 396"/>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8" name="楕円 397"/>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9" name="テキスト ボックス 398"/>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400" name="楕円 399"/>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401" name="テキスト ボックス 400"/>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2" name="楕円 401"/>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3" name="テキスト ボックス 402"/>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公債費以外の経常収支比率は、分母にあたる経常一般財源等が増となったことから、前年度比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ポイントの減となったものの、依然として類似団体平均を上回っている状況にある。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今後は、「昭島市行財政改革推進プラン」に基づき、財源の確保と効率的・効果的な財政運営に努める。 </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75564</xdr:rowOff>
    </xdr:to>
    <xdr:cxnSp macro="">
      <xdr:nvCxnSpPr>
        <xdr:cNvPr id="432" name="直線コネクタ 431"/>
        <xdr:cNvCxnSpPr/>
      </xdr:nvCxnSpPr>
      <xdr:spPr>
        <a:xfrm flipV="1">
          <a:off x="15671800" y="1334008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75564</xdr:rowOff>
    </xdr:from>
    <xdr:to>
      <xdr:col>78</xdr:col>
      <xdr:colOff>69850</xdr:colOff>
      <xdr:row>79</xdr:row>
      <xdr:rowOff>24130</xdr:rowOff>
    </xdr:to>
    <xdr:cxnSp macro="">
      <xdr:nvCxnSpPr>
        <xdr:cNvPr id="435" name="直線コネクタ 434"/>
        <xdr:cNvCxnSpPr/>
      </xdr:nvCxnSpPr>
      <xdr:spPr>
        <a:xfrm flipV="1">
          <a:off x="14782800" y="13448664"/>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92711</xdr:rowOff>
    </xdr:from>
    <xdr:to>
      <xdr:col>73</xdr:col>
      <xdr:colOff>180975</xdr:colOff>
      <xdr:row>79</xdr:row>
      <xdr:rowOff>24130</xdr:rowOff>
    </xdr:to>
    <xdr:cxnSp macro="">
      <xdr:nvCxnSpPr>
        <xdr:cNvPr id="438" name="直線コネクタ 437"/>
        <xdr:cNvCxnSpPr/>
      </xdr:nvCxnSpPr>
      <xdr:spPr>
        <a:xfrm>
          <a:off x="13893800" y="134658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121286</xdr:rowOff>
    </xdr:from>
    <xdr:to>
      <xdr:col>69</xdr:col>
      <xdr:colOff>92075</xdr:colOff>
      <xdr:row>78</xdr:row>
      <xdr:rowOff>92711</xdr:rowOff>
    </xdr:to>
    <xdr:cxnSp macro="">
      <xdr:nvCxnSpPr>
        <xdr:cNvPr id="441" name="直線コネクタ 440"/>
        <xdr:cNvCxnSpPr/>
      </xdr:nvCxnSpPr>
      <xdr:spPr>
        <a:xfrm>
          <a:off x="13004800" y="1332293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51" name="楕円 450"/>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52"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24764</xdr:rowOff>
    </xdr:from>
    <xdr:to>
      <xdr:col>78</xdr:col>
      <xdr:colOff>120650</xdr:colOff>
      <xdr:row>78</xdr:row>
      <xdr:rowOff>126364</xdr:rowOff>
    </xdr:to>
    <xdr:sp macro="" textlink="">
      <xdr:nvSpPr>
        <xdr:cNvPr id="453" name="楕円 452"/>
        <xdr:cNvSpPr/>
      </xdr:nvSpPr>
      <xdr:spPr>
        <a:xfrm>
          <a:off x="15621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111141</xdr:rowOff>
    </xdr:from>
    <xdr:ext cx="736600" cy="259045"/>
    <xdr:sp macro="" textlink="">
      <xdr:nvSpPr>
        <xdr:cNvPr id="454" name="テキスト ボックス 453"/>
        <xdr:cNvSpPr txBox="1"/>
      </xdr:nvSpPr>
      <xdr:spPr>
        <a:xfrm>
          <a:off x="15290800" y="1348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5" name="楕円 454"/>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6" name="テキスト ボックス 455"/>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7" name="楕円 456"/>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8" name="テキスト ボックス 457"/>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59" name="楕円 458"/>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60" name="テキスト ボックス 459"/>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99220</xdr:rowOff>
    </xdr:from>
    <xdr:to>
      <xdr:col>29</xdr:col>
      <xdr:colOff>127000</xdr:colOff>
      <xdr:row>18</xdr:row>
      <xdr:rowOff>114536</xdr:rowOff>
    </xdr:to>
    <xdr:cxnSp macro="">
      <xdr:nvCxnSpPr>
        <xdr:cNvPr id="52" name="直線コネクタ 51"/>
        <xdr:cNvCxnSpPr/>
      </xdr:nvCxnSpPr>
      <xdr:spPr bwMode="auto">
        <a:xfrm>
          <a:off x="5003800" y="3232945"/>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26786</xdr:rowOff>
    </xdr:from>
    <xdr:to>
      <xdr:col>26</xdr:col>
      <xdr:colOff>50800</xdr:colOff>
      <xdr:row>18</xdr:row>
      <xdr:rowOff>99220</xdr:rowOff>
    </xdr:to>
    <xdr:cxnSp macro="">
      <xdr:nvCxnSpPr>
        <xdr:cNvPr id="55" name="直線コネクタ 54"/>
        <xdr:cNvCxnSpPr/>
      </xdr:nvCxnSpPr>
      <xdr:spPr bwMode="auto">
        <a:xfrm>
          <a:off x="4305300" y="3160511"/>
          <a:ext cx="698500" cy="7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152451</xdr:rowOff>
    </xdr:from>
    <xdr:to>
      <xdr:col>22</xdr:col>
      <xdr:colOff>114300</xdr:colOff>
      <xdr:row>18</xdr:row>
      <xdr:rowOff>26786</xdr:rowOff>
    </xdr:to>
    <xdr:cxnSp macro="">
      <xdr:nvCxnSpPr>
        <xdr:cNvPr id="58" name="直線コネクタ 57"/>
        <xdr:cNvCxnSpPr/>
      </xdr:nvCxnSpPr>
      <xdr:spPr bwMode="auto">
        <a:xfrm>
          <a:off x="3606800" y="3114726"/>
          <a:ext cx="698500" cy="45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72082</xdr:rowOff>
    </xdr:from>
    <xdr:to>
      <xdr:col>18</xdr:col>
      <xdr:colOff>177800</xdr:colOff>
      <xdr:row>17</xdr:row>
      <xdr:rowOff>152451</xdr:rowOff>
    </xdr:to>
    <xdr:cxnSp macro="">
      <xdr:nvCxnSpPr>
        <xdr:cNvPr id="61" name="直線コネクタ 60"/>
        <xdr:cNvCxnSpPr/>
      </xdr:nvCxnSpPr>
      <xdr:spPr bwMode="auto">
        <a:xfrm>
          <a:off x="2908300" y="3034357"/>
          <a:ext cx="698500" cy="8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63736</xdr:rowOff>
    </xdr:from>
    <xdr:to>
      <xdr:col>29</xdr:col>
      <xdr:colOff>177800</xdr:colOff>
      <xdr:row>18</xdr:row>
      <xdr:rowOff>165336</xdr:rowOff>
    </xdr:to>
    <xdr:sp macro="" textlink="">
      <xdr:nvSpPr>
        <xdr:cNvPr id="71" name="楕円 70"/>
        <xdr:cNvSpPr/>
      </xdr:nvSpPr>
      <xdr:spPr bwMode="auto">
        <a:xfrm>
          <a:off x="5600700" y="319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35813</xdr:rowOff>
    </xdr:from>
    <xdr:ext cx="762000" cy="259045"/>
    <xdr:sp macro="" textlink="">
      <xdr:nvSpPr>
        <xdr:cNvPr id="72" name="人口1人当たり決算額の推移該当値テキスト130"/>
        <xdr:cNvSpPr txBox="1"/>
      </xdr:nvSpPr>
      <xdr:spPr>
        <a:xfrm>
          <a:off x="5740400" y="31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48420</xdr:rowOff>
    </xdr:from>
    <xdr:to>
      <xdr:col>26</xdr:col>
      <xdr:colOff>101600</xdr:colOff>
      <xdr:row>18</xdr:row>
      <xdr:rowOff>150020</xdr:rowOff>
    </xdr:to>
    <xdr:sp macro="" textlink="">
      <xdr:nvSpPr>
        <xdr:cNvPr id="73" name="楕円 72"/>
        <xdr:cNvSpPr/>
      </xdr:nvSpPr>
      <xdr:spPr bwMode="auto">
        <a:xfrm>
          <a:off x="4953000" y="318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134797</xdr:rowOff>
    </xdr:from>
    <xdr:ext cx="736600" cy="259045"/>
    <xdr:sp macro="" textlink="">
      <xdr:nvSpPr>
        <xdr:cNvPr id="74" name="テキスト ボックス 73"/>
        <xdr:cNvSpPr txBox="1"/>
      </xdr:nvSpPr>
      <xdr:spPr>
        <a:xfrm>
          <a:off x="4622800" y="326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147436</xdr:rowOff>
    </xdr:from>
    <xdr:to>
      <xdr:col>22</xdr:col>
      <xdr:colOff>165100</xdr:colOff>
      <xdr:row>18</xdr:row>
      <xdr:rowOff>77586</xdr:rowOff>
    </xdr:to>
    <xdr:sp macro="" textlink="">
      <xdr:nvSpPr>
        <xdr:cNvPr id="75" name="楕円 74"/>
        <xdr:cNvSpPr/>
      </xdr:nvSpPr>
      <xdr:spPr bwMode="auto">
        <a:xfrm>
          <a:off x="4254500" y="310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62363</xdr:rowOff>
    </xdr:from>
    <xdr:ext cx="762000" cy="259045"/>
    <xdr:sp macro="" textlink="">
      <xdr:nvSpPr>
        <xdr:cNvPr id="76" name="テキスト ボックス 75"/>
        <xdr:cNvSpPr txBox="1"/>
      </xdr:nvSpPr>
      <xdr:spPr>
        <a:xfrm>
          <a:off x="3924300" y="319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101651</xdr:rowOff>
    </xdr:from>
    <xdr:to>
      <xdr:col>19</xdr:col>
      <xdr:colOff>38100</xdr:colOff>
      <xdr:row>18</xdr:row>
      <xdr:rowOff>31801</xdr:rowOff>
    </xdr:to>
    <xdr:sp macro="" textlink="">
      <xdr:nvSpPr>
        <xdr:cNvPr id="77" name="楕円 76"/>
        <xdr:cNvSpPr/>
      </xdr:nvSpPr>
      <xdr:spPr bwMode="auto">
        <a:xfrm>
          <a:off x="3556000" y="306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16578</xdr:rowOff>
    </xdr:from>
    <xdr:ext cx="762000" cy="259045"/>
    <xdr:sp macro="" textlink="">
      <xdr:nvSpPr>
        <xdr:cNvPr id="78" name="テキスト ボックス 77"/>
        <xdr:cNvSpPr txBox="1"/>
      </xdr:nvSpPr>
      <xdr:spPr>
        <a:xfrm>
          <a:off x="3225800" y="315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21282</xdr:rowOff>
    </xdr:from>
    <xdr:to>
      <xdr:col>15</xdr:col>
      <xdr:colOff>101600</xdr:colOff>
      <xdr:row>17</xdr:row>
      <xdr:rowOff>122882</xdr:rowOff>
    </xdr:to>
    <xdr:sp macro="" textlink="">
      <xdr:nvSpPr>
        <xdr:cNvPr id="79" name="楕円 78"/>
        <xdr:cNvSpPr/>
      </xdr:nvSpPr>
      <xdr:spPr bwMode="auto">
        <a:xfrm>
          <a:off x="2857500" y="298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107659</xdr:rowOff>
    </xdr:from>
    <xdr:ext cx="762000" cy="259045"/>
    <xdr:sp macro="" textlink="">
      <xdr:nvSpPr>
        <xdr:cNvPr id="80" name="テキスト ボックス 79"/>
        <xdr:cNvSpPr txBox="1"/>
      </xdr:nvSpPr>
      <xdr:spPr>
        <a:xfrm>
          <a:off x="2527300" y="306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21654</xdr:rowOff>
    </xdr:from>
    <xdr:to>
      <xdr:col>29</xdr:col>
      <xdr:colOff>127000</xdr:colOff>
      <xdr:row>37</xdr:row>
      <xdr:rowOff>40818</xdr:rowOff>
    </xdr:to>
    <xdr:cxnSp macro="">
      <xdr:nvCxnSpPr>
        <xdr:cNvPr id="113" name="直線コネクタ 112"/>
        <xdr:cNvCxnSpPr/>
      </xdr:nvCxnSpPr>
      <xdr:spPr bwMode="auto">
        <a:xfrm flipV="1">
          <a:off x="5003800" y="7146354"/>
          <a:ext cx="6477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34951</xdr:rowOff>
    </xdr:from>
    <xdr:to>
      <xdr:col>26</xdr:col>
      <xdr:colOff>50800</xdr:colOff>
      <xdr:row>37</xdr:row>
      <xdr:rowOff>40818</xdr:rowOff>
    </xdr:to>
    <xdr:cxnSp macro="">
      <xdr:nvCxnSpPr>
        <xdr:cNvPr id="116" name="直線コネクタ 115"/>
        <xdr:cNvCxnSpPr/>
      </xdr:nvCxnSpPr>
      <xdr:spPr bwMode="auto">
        <a:xfrm>
          <a:off x="4305300" y="7159651"/>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24282</xdr:rowOff>
    </xdr:from>
    <xdr:to>
      <xdr:col>22</xdr:col>
      <xdr:colOff>114300</xdr:colOff>
      <xdr:row>37</xdr:row>
      <xdr:rowOff>34951</xdr:rowOff>
    </xdr:to>
    <xdr:cxnSp macro="">
      <xdr:nvCxnSpPr>
        <xdr:cNvPr id="119" name="直線コネクタ 118"/>
        <xdr:cNvCxnSpPr/>
      </xdr:nvCxnSpPr>
      <xdr:spPr bwMode="auto">
        <a:xfrm>
          <a:off x="3606800" y="7148982"/>
          <a:ext cx="698500" cy="1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154584</xdr:rowOff>
    </xdr:from>
    <xdr:to>
      <xdr:col>18</xdr:col>
      <xdr:colOff>177800</xdr:colOff>
      <xdr:row>37</xdr:row>
      <xdr:rowOff>24282</xdr:rowOff>
    </xdr:to>
    <xdr:cxnSp macro="">
      <xdr:nvCxnSpPr>
        <xdr:cNvPr id="122" name="直線コネクタ 121"/>
        <xdr:cNvCxnSpPr/>
      </xdr:nvCxnSpPr>
      <xdr:spPr bwMode="auto">
        <a:xfrm>
          <a:off x="2908300" y="7107834"/>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292257</xdr:rowOff>
    </xdr:from>
    <xdr:ext cx="762000" cy="259045"/>
    <xdr:sp macro="" textlink="">
      <xdr:nvSpPr>
        <xdr:cNvPr id="124" name="テキスト ボックス 123"/>
        <xdr:cNvSpPr txBox="1"/>
      </xdr:nvSpPr>
      <xdr:spPr>
        <a:xfrm>
          <a:off x="32258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142304</xdr:rowOff>
    </xdr:from>
    <xdr:to>
      <xdr:col>29</xdr:col>
      <xdr:colOff>177800</xdr:colOff>
      <xdr:row>37</xdr:row>
      <xdr:rowOff>72454</xdr:rowOff>
    </xdr:to>
    <xdr:sp macro="" textlink="">
      <xdr:nvSpPr>
        <xdr:cNvPr id="132" name="楕円 131"/>
        <xdr:cNvSpPr/>
      </xdr:nvSpPr>
      <xdr:spPr bwMode="auto">
        <a:xfrm>
          <a:off x="5600700" y="709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114381</xdr:rowOff>
    </xdr:from>
    <xdr:ext cx="762000" cy="259045"/>
    <xdr:sp macro="" textlink="">
      <xdr:nvSpPr>
        <xdr:cNvPr id="133" name="人口1人当たり決算額の推移該当値テキスト445"/>
        <xdr:cNvSpPr txBox="1"/>
      </xdr:nvSpPr>
      <xdr:spPr>
        <a:xfrm>
          <a:off x="5740400" y="70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161468</xdr:rowOff>
    </xdr:from>
    <xdr:to>
      <xdr:col>26</xdr:col>
      <xdr:colOff>101600</xdr:colOff>
      <xdr:row>37</xdr:row>
      <xdr:rowOff>91618</xdr:rowOff>
    </xdr:to>
    <xdr:sp macro="" textlink="">
      <xdr:nvSpPr>
        <xdr:cNvPr id="134" name="楕円 133"/>
        <xdr:cNvSpPr/>
      </xdr:nvSpPr>
      <xdr:spPr bwMode="auto">
        <a:xfrm>
          <a:off x="4953000" y="711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76395</xdr:rowOff>
    </xdr:from>
    <xdr:ext cx="736600" cy="259045"/>
    <xdr:sp macro="" textlink="">
      <xdr:nvSpPr>
        <xdr:cNvPr id="135" name="テキスト ボックス 134"/>
        <xdr:cNvSpPr txBox="1"/>
      </xdr:nvSpPr>
      <xdr:spPr>
        <a:xfrm>
          <a:off x="4622800" y="720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155601</xdr:rowOff>
    </xdr:from>
    <xdr:to>
      <xdr:col>22</xdr:col>
      <xdr:colOff>165100</xdr:colOff>
      <xdr:row>37</xdr:row>
      <xdr:rowOff>85751</xdr:rowOff>
    </xdr:to>
    <xdr:sp macro="" textlink="">
      <xdr:nvSpPr>
        <xdr:cNvPr id="136" name="楕円 135"/>
        <xdr:cNvSpPr/>
      </xdr:nvSpPr>
      <xdr:spPr bwMode="auto">
        <a:xfrm>
          <a:off x="4254500" y="71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70528</xdr:rowOff>
    </xdr:from>
    <xdr:ext cx="762000" cy="259045"/>
    <xdr:sp macro="" textlink="">
      <xdr:nvSpPr>
        <xdr:cNvPr id="137" name="テキスト ボックス 136"/>
        <xdr:cNvSpPr txBox="1"/>
      </xdr:nvSpPr>
      <xdr:spPr>
        <a:xfrm>
          <a:off x="3924300" y="719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144932</xdr:rowOff>
    </xdr:from>
    <xdr:to>
      <xdr:col>19</xdr:col>
      <xdr:colOff>38100</xdr:colOff>
      <xdr:row>37</xdr:row>
      <xdr:rowOff>75082</xdr:rowOff>
    </xdr:to>
    <xdr:sp macro="" textlink="">
      <xdr:nvSpPr>
        <xdr:cNvPr id="138" name="楕円 137"/>
        <xdr:cNvSpPr/>
      </xdr:nvSpPr>
      <xdr:spPr bwMode="auto">
        <a:xfrm>
          <a:off x="3556000" y="709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59859</xdr:rowOff>
    </xdr:from>
    <xdr:ext cx="762000" cy="259045"/>
    <xdr:sp macro="" textlink="">
      <xdr:nvSpPr>
        <xdr:cNvPr id="139" name="テキスト ボックス 138"/>
        <xdr:cNvSpPr txBox="1"/>
      </xdr:nvSpPr>
      <xdr:spPr>
        <a:xfrm>
          <a:off x="3225800" y="71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103784</xdr:rowOff>
    </xdr:from>
    <xdr:to>
      <xdr:col>15</xdr:col>
      <xdr:colOff>101600</xdr:colOff>
      <xdr:row>37</xdr:row>
      <xdr:rowOff>33934</xdr:rowOff>
    </xdr:to>
    <xdr:sp macro="" textlink="">
      <xdr:nvSpPr>
        <xdr:cNvPr id="140" name="楕円 139"/>
        <xdr:cNvSpPr/>
      </xdr:nvSpPr>
      <xdr:spPr bwMode="auto">
        <a:xfrm>
          <a:off x="2857500" y="705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18711</xdr:rowOff>
    </xdr:from>
    <xdr:ext cx="762000" cy="259045"/>
    <xdr:sp macro="" textlink="">
      <xdr:nvSpPr>
        <xdr:cNvPr id="141" name="テキスト ボックス 140"/>
        <xdr:cNvSpPr txBox="1"/>
      </xdr:nvSpPr>
      <xdr:spPr>
        <a:xfrm>
          <a:off x="2527300" y="71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170986</xdr:rowOff>
    </xdr:from>
    <xdr:to>
      <xdr:col>24</xdr:col>
      <xdr:colOff>63500</xdr:colOff>
      <xdr:row>36</xdr:row>
      <xdr:rowOff>21775</xdr:rowOff>
    </xdr:to>
    <xdr:cxnSp macro="">
      <xdr:nvCxnSpPr>
        <xdr:cNvPr id="63" name="直線コネクタ 62"/>
        <xdr:cNvCxnSpPr/>
      </xdr:nvCxnSpPr>
      <xdr:spPr>
        <a:xfrm>
          <a:off x="3797300" y="6171736"/>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90420</xdr:rowOff>
    </xdr:from>
    <xdr:to>
      <xdr:col>19</xdr:col>
      <xdr:colOff>177800</xdr:colOff>
      <xdr:row>35</xdr:row>
      <xdr:rowOff>170986</xdr:rowOff>
    </xdr:to>
    <xdr:cxnSp macro="">
      <xdr:nvCxnSpPr>
        <xdr:cNvPr id="66" name="直線コネクタ 65"/>
        <xdr:cNvCxnSpPr/>
      </xdr:nvCxnSpPr>
      <xdr:spPr>
        <a:xfrm>
          <a:off x="2908300" y="6091170"/>
          <a:ext cx="889000" cy="8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166642</xdr:rowOff>
    </xdr:from>
    <xdr:to>
      <xdr:col>15</xdr:col>
      <xdr:colOff>50800</xdr:colOff>
      <xdr:row>35</xdr:row>
      <xdr:rowOff>90420</xdr:rowOff>
    </xdr:to>
    <xdr:cxnSp macro="">
      <xdr:nvCxnSpPr>
        <xdr:cNvPr id="69" name="直線コネクタ 68"/>
        <xdr:cNvCxnSpPr/>
      </xdr:nvCxnSpPr>
      <xdr:spPr>
        <a:xfrm>
          <a:off x="2019300" y="5995942"/>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166642</xdr:rowOff>
    </xdr:from>
    <xdr:to>
      <xdr:col>10</xdr:col>
      <xdr:colOff>114300</xdr:colOff>
      <xdr:row>35</xdr:row>
      <xdr:rowOff>34315</xdr:rowOff>
    </xdr:to>
    <xdr:cxnSp macro="">
      <xdr:nvCxnSpPr>
        <xdr:cNvPr id="72" name="直線コネクタ 71"/>
        <xdr:cNvCxnSpPr/>
      </xdr:nvCxnSpPr>
      <xdr:spPr>
        <a:xfrm flipV="1">
          <a:off x="1130300" y="5995942"/>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142425</xdr:rowOff>
    </xdr:from>
    <xdr:to>
      <xdr:col>24</xdr:col>
      <xdr:colOff>114300</xdr:colOff>
      <xdr:row>36</xdr:row>
      <xdr:rowOff>72575</xdr:rowOff>
    </xdr:to>
    <xdr:sp macro="" textlink="">
      <xdr:nvSpPr>
        <xdr:cNvPr id="82" name="楕円 81"/>
        <xdr:cNvSpPr/>
      </xdr:nvSpPr>
      <xdr:spPr>
        <a:xfrm>
          <a:off x="4584700" y="61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120852</xdr:rowOff>
    </xdr:from>
    <xdr:ext cx="534377" cy="259045"/>
    <xdr:sp macro="" textlink="">
      <xdr:nvSpPr>
        <xdr:cNvPr id="83" name="人件費該当値テキスト"/>
        <xdr:cNvSpPr txBox="1"/>
      </xdr:nvSpPr>
      <xdr:spPr>
        <a:xfrm>
          <a:off x="4686300" y="6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120186</xdr:rowOff>
    </xdr:from>
    <xdr:to>
      <xdr:col>20</xdr:col>
      <xdr:colOff>38100</xdr:colOff>
      <xdr:row>36</xdr:row>
      <xdr:rowOff>50336</xdr:rowOff>
    </xdr:to>
    <xdr:sp macro="" textlink="">
      <xdr:nvSpPr>
        <xdr:cNvPr id="84" name="楕円 83"/>
        <xdr:cNvSpPr/>
      </xdr:nvSpPr>
      <xdr:spPr>
        <a:xfrm>
          <a:off x="3746500" y="61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41463</xdr:rowOff>
    </xdr:from>
    <xdr:ext cx="534377" cy="259045"/>
    <xdr:sp macro="" textlink="">
      <xdr:nvSpPr>
        <xdr:cNvPr id="85" name="テキスト ボックス 84"/>
        <xdr:cNvSpPr txBox="1"/>
      </xdr:nvSpPr>
      <xdr:spPr>
        <a:xfrm>
          <a:off x="3530111" y="62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39620</xdr:rowOff>
    </xdr:from>
    <xdr:to>
      <xdr:col>15</xdr:col>
      <xdr:colOff>101600</xdr:colOff>
      <xdr:row>35</xdr:row>
      <xdr:rowOff>141220</xdr:rowOff>
    </xdr:to>
    <xdr:sp macro="" textlink="">
      <xdr:nvSpPr>
        <xdr:cNvPr id="86" name="楕円 85"/>
        <xdr:cNvSpPr/>
      </xdr:nvSpPr>
      <xdr:spPr>
        <a:xfrm>
          <a:off x="2857500" y="604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132347</xdr:rowOff>
    </xdr:from>
    <xdr:ext cx="534377" cy="259045"/>
    <xdr:sp macro="" textlink="">
      <xdr:nvSpPr>
        <xdr:cNvPr id="87" name="テキスト ボックス 86"/>
        <xdr:cNvSpPr txBox="1"/>
      </xdr:nvSpPr>
      <xdr:spPr>
        <a:xfrm>
          <a:off x="2641111" y="613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115842</xdr:rowOff>
    </xdr:from>
    <xdr:to>
      <xdr:col>10</xdr:col>
      <xdr:colOff>165100</xdr:colOff>
      <xdr:row>35</xdr:row>
      <xdr:rowOff>45992</xdr:rowOff>
    </xdr:to>
    <xdr:sp macro="" textlink="">
      <xdr:nvSpPr>
        <xdr:cNvPr id="88" name="楕円 87"/>
        <xdr:cNvSpPr/>
      </xdr:nvSpPr>
      <xdr:spPr>
        <a:xfrm>
          <a:off x="1968500" y="59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37119</xdr:rowOff>
    </xdr:from>
    <xdr:ext cx="534377" cy="259045"/>
    <xdr:sp macro="" textlink="">
      <xdr:nvSpPr>
        <xdr:cNvPr id="89" name="テキスト ボックス 88"/>
        <xdr:cNvSpPr txBox="1"/>
      </xdr:nvSpPr>
      <xdr:spPr>
        <a:xfrm>
          <a:off x="1752111" y="6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154965</xdr:rowOff>
    </xdr:from>
    <xdr:to>
      <xdr:col>6</xdr:col>
      <xdr:colOff>38100</xdr:colOff>
      <xdr:row>35</xdr:row>
      <xdr:rowOff>85115</xdr:rowOff>
    </xdr:to>
    <xdr:sp macro="" textlink="">
      <xdr:nvSpPr>
        <xdr:cNvPr id="90" name="楕円 89"/>
        <xdr:cNvSpPr/>
      </xdr:nvSpPr>
      <xdr:spPr>
        <a:xfrm>
          <a:off x="1079500" y="59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76242</xdr:rowOff>
    </xdr:from>
    <xdr:ext cx="534377" cy="259045"/>
    <xdr:sp macro="" textlink="">
      <xdr:nvSpPr>
        <xdr:cNvPr id="91" name="テキスト ボックス 90"/>
        <xdr:cNvSpPr txBox="1"/>
      </xdr:nvSpPr>
      <xdr:spPr>
        <a:xfrm>
          <a:off x="863111" y="60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67208</xdr:rowOff>
    </xdr:from>
    <xdr:to>
      <xdr:col>24</xdr:col>
      <xdr:colOff>63500</xdr:colOff>
      <xdr:row>57</xdr:row>
      <xdr:rowOff>87605</xdr:rowOff>
    </xdr:to>
    <xdr:cxnSp macro="">
      <xdr:nvCxnSpPr>
        <xdr:cNvPr id="121" name="直線コネクタ 120"/>
        <xdr:cNvCxnSpPr/>
      </xdr:nvCxnSpPr>
      <xdr:spPr>
        <a:xfrm flipV="1">
          <a:off x="3797300" y="9839858"/>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70282</xdr:rowOff>
    </xdr:from>
    <xdr:to>
      <xdr:col>19</xdr:col>
      <xdr:colOff>177800</xdr:colOff>
      <xdr:row>57</xdr:row>
      <xdr:rowOff>87605</xdr:rowOff>
    </xdr:to>
    <xdr:cxnSp macro="">
      <xdr:nvCxnSpPr>
        <xdr:cNvPr id="124" name="直線コネクタ 123"/>
        <xdr:cNvCxnSpPr/>
      </xdr:nvCxnSpPr>
      <xdr:spPr>
        <a:xfrm>
          <a:off x="2908300" y="9842932"/>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70282</xdr:rowOff>
    </xdr:from>
    <xdr:to>
      <xdr:col>15</xdr:col>
      <xdr:colOff>50800</xdr:colOff>
      <xdr:row>57</xdr:row>
      <xdr:rowOff>78677</xdr:rowOff>
    </xdr:to>
    <xdr:cxnSp macro="">
      <xdr:nvCxnSpPr>
        <xdr:cNvPr id="127" name="直線コネクタ 126"/>
        <xdr:cNvCxnSpPr/>
      </xdr:nvCxnSpPr>
      <xdr:spPr>
        <a:xfrm flipV="1">
          <a:off x="2019300" y="9842932"/>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78677</xdr:rowOff>
    </xdr:from>
    <xdr:to>
      <xdr:col>10</xdr:col>
      <xdr:colOff>114300</xdr:colOff>
      <xdr:row>57</xdr:row>
      <xdr:rowOff>105410</xdr:rowOff>
    </xdr:to>
    <xdr:cxnSp macro="">
      <xdr:nvCxnSpPr>
        <xdr:cNvPr id="130" name="直線コネクタ 129"/>
        <xdr:cNvCxnSpPr/>
      </xdr:nvCxnSpPr>
      <xdr:spPr>
        <a:xfrm flipV="1">
          <a:off x="1130300" y="9851327"/>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16408</xdr:rowOff>
    </xdr:from>
    <xdr:to>
      <xdr:col>24</xdr:col>
      <xdr:colOff>114300</xdr:colOff>
      <xdr:row>57</xdr:row>
      <xdr:rowOff>118008</xdr:rowOff>
    </xdr:to>
    <xdr:sp macro="" textlink="">
      <xdr:nvSpPr>
        <xdr:cNvPr id="140" name="楕円 139"/>
        <xdr:cNvSpPr/>
      </xdr:nvSpPr>
      <xdr:spPr>
        <a:xfrm>
          <a:off x="4584700" y="97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39285</xdr:rowOff>
    </xdr:from>
    <xdr:ext cx="534377" cy="259045"/>
    <xdr:sp macro="" textlink="">
      <xdr:nvSpPr>
        <xdr:cNvPr id="141" name="物件費該当値テキスト"/>
        <xdr:cNvSpPr txBox="1"/>
      </xdr:nvSpPr>
      <xdr:spPr>
        <a:xfrm>
          <a:off x="4686300" y="96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36805</xdr:rowOff>
    </xdr:from>
    <xdr:to>
      <xdr:col>20</xdr:col>
      <xdr:colOff>38100</xdr:colOff>
      <xdr:row>57</xdr:row>
      <xdr:rowOff>138405</xdr:rowOff>
    </xdr:to>
    <xdr:sp macro="" textlink="">
      <xdr:nvSpPr>
        <xdr:cNvPr id="142" name="楕円 141"/>
        <xdr:cNvSpPr/>
      </xdr:nvSpPr>
      <xdr:spPr>
        <a:xfrm>
          <a:off x="3746500" y="98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154932</xdr:rowOff>
    </xdr:from>
    <xdr:ext cx="534377" cy="259045"/>
    <xdr:sp macro="" textlink="">
      <xdr:nvSpPr>
        <xdr:cNvPr id="143" name="テキスト ボックス 142"/>
        <xdr:cNvSpPr txBox="1"/>
      </xdr:nvSpPr>
      <xdr:spPr>
        <a:xfrm>
          <a:off x="3530111" y="95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19482</xdr:rowOff>
    </xdr:from>
    <xdr:to>
      <xdr:col>15</xdr:col>
      <xdr:colOff>101600</xdr:colOff>
      <xdr:row>57</xdr:row>
      <xdr:rowOff>121082</xdr:rowOff>
    </xdr:to>
    <xdr:sp macro="" textlink="">
      <xdr:nvSpPr>
        <xdr:cNvPr id="144" name="楕円 143"/>
        <xdr:cNvSpPr/>
      </xdr:nvSpPr>
      <xdr:spPr>
        <a:xfrm>
          <a:off x="2857500" y="97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137609</xdr:rowOff>
    </xdr:from>
    <xdr:ext cx="534377" cy="259045"/>
    <xdr:sp macro="" textlink="">
      <xdr:nvSpPr>
        <xdr:cNvPr id="145" name="テキスト ボックス 144"/>
        <xdr:cNvSpPr txBox="1"/>
      </xdr:nvSpPr>
      <xdr:spPr>
        <a:xfrm>
          <a:off x="2641111" y="95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27877</xdr:rowOff>
    </xdr:from>
    <xdr:to>
      <xdr:col>10</xdr:col>
      <xdr:colOff>165100</xdr:colOff>
      <xdr:row>57</xdr:row>
      <xdr:rowOff>129477</xdr:rowOff>
    </xdr:to>
    <xdr:sp macro="" textlink="">
      <xdr:nvSpPr>
        <xdr:cNvPr id="146" name="楕円 145"/>
        <xdr:cNvSpPr/>
      </xdr:nvSpPr>
      <xdr:spPr>
        <a:xfrm>
          <a:off x="1968500" y="98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146004</xdr:rowOff>
    </xdr:from>
    <xdr:ext cx="534377" cy="259045"/>
    <xdr:sp macro="" textlink="">
      <xdr:nvSpPr>
        <xdr:cNvPr id="147" name="テキスト ボックス 146"/>
        <xdr:cNvSpPr txBox="1"/>
      </xdr:nvSpPr>
      <xdr:spPr>
        <a:xfrm>
          <a:off x="1752111" y="95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54610</xdr:rowOff>
    </xdr:from>
    <xdr:to>
      <xdr:col>6</xdr:col>
      <xdr:colOff>38100</xdr:colOff>
      <xdr:row>57</xdr:row>
      <xdr:rowOff>156210</xdr:rowOff>
    </xdr:to>
    <xdr:sp macro="" textlink="">
      <xdr:nvSpPr>
        <xdr:cNvPr id="148" name="楕円 147"/>
        <xdr:cNvSpPr/>
      </xdr:nvSpPr>
      <xdr:spPr>
        <a:xfrm>
          <a:off x="1079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xdr:rowOff>
    </xdr:from>
    <xdr:ext cx="534377" cy="259045"/>
    <xdr:sp macro="" textlink="">
      <xdr:nvSpPr>
        <xdr:cNvPr id="149" name="テキスト ボックス 148"/>
        <xdr:cNvSpPr txBox="1"/>
      </xdr:nvSpPr>
      <xdr:spPr>
        <a:xfrm>
          <a:off x="863111" y="960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95808</xdr:rowOff>
    </xdr:from>
    <xdr:to>
      <xdr:col>24</xdr:col>
      <xdr:colOff>63500</xdr:colOff>
      <xdr:row>77</xdr:row>
      <xdr:rowOff>121413</xdr:rowOff>
    </xdr:to>
    <xdr:cxnSp macro="">
      <xdr:nvCxnSpPr>
        <xdr:cNvPr id="176" name="直線コネクタ 175"/>
        <xdr:cNvCxnSpPr/>
      </xdr:nvCxnSpPr>
      <xdr:spPr>
        <a:xfrm>
          <a:off x="3797300" y="13297458"/>
          <a:ext cx="8382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95808</xdr:rowOff>
    </xdr:from>
    <xdr:to>
      <xdr:col>19</xdr:col>
      <xdr:colOff>177800</xdr:colOff>
      <xdr:row>77</xdr:row>
      <xdr:rowOff>115835</xdr:rowOff>
    </xdr:to>
    <xdr:cxnSp macro="">
      <xdr:nvCxnSpPr>
        <xdr:cNvPr id="179" name="直線コネクタ 178"/>
        <xdr:cNvCxnSpPr/>
      </xdr:nvCxnSpPr>
      <xdr:spPr>
        <a:xfrm flipV="1">
          <a:off x="2908300" y="13297458"/>
          <a:ext cx="8890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115835</xdr:rowOff>
    </xdr:from>
    <xdr:to>
      <xdr:col>15</xdr:col>
      <xdr:colOff>50800</xdr:colOff>
      <xdr:row>77</xdr:row>
      <xdr:rowOff>162561</xdr:rowOff>
    </xdr:to>
    <xdr:cxnSp macro="">
      <xdr:nvCxnSpPr>
        <xdr:cNvPr id="182" name="直線コネクタ 181"/>
        <xdr:cNvCxnSpPr/>
      </xdr:nvCxnSpPr>
      <xdr:spPr>
        <a:xfrm flipV="1">
          <a:off x="2019300" y="13317485"/>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162195</xdr:rowOff>
    </xdr:from>
    <xdr:to>
      <xdr:col>10</xdr:col>
      <xdr:colOff>114300</xdr:colOff>
      <xdr:row>77</xdr:row>
      <xdr:rowOff>162561</xdr:rowOff>
    </xdr:to>
    <xdr:cxnSp macro="">
      <xdr:nvCxnSpPr>
        <xdr:cNvPr id="185" name="直線コネクタ 184"/>
        <xdr:cNvCxnSpPr/>
      </xdr:nvCxnSpPr>
      <xdr:spPr>
        <a:xfrm>
          <a:off x="1130300" y="1336384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70613</xdr:rowOff>
    </xdr:from>
    <xdr:to>
      <xdr:col>24</xdr:col>
      <xdr:colOff>114300</xdr:colOff>
      <xdr:row>78</xdr:row>
      <xdr:rowOff>763</xdr:rowOff>
    </xdr:to>
    <xdr:sp macro="" textlink="">
      <xdr:nvSpPr>
        <xdr:cNvPr id="195" name="楕円 194"/>
        <xdr:cNvSpPr/>
      </xdr:nvSpPr>
      <xdr:spPr>
        <a:xfrm>
          <a:off x="45847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49040</xdr:rowOff>
    </xdr:from>
    <xdr:ext cx="469744" cy="259045"/>
    <xdr:sp macro="" textlink="">
      <xdr:nvSpPr>
        <xdr:cNvPr id="196" name="維持補修費該当値テキスト"/>
        <xdr:cNvSpPr txBox="1"/>
      </xdr:nvSpPr>
      <xdr:spPr>
        <a:xfrm>
          <a:off x="4686300" y="132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45008</xdr:rowOff>
    </xdr:from>
    <xdr:to>
      <xdr:col>20</xdr:col>
      <xdr:colOff>38100</xdr:colOff>
      <xdr:row>77</xdr:row>
      <xdr:rowOff>146608</xdr:rowOff>
    </xdr:to>
    <xdr:sp macro="" textlink="">
      <xdr:nvSpPr>
        <xdr:cNvPr id="197" name="楕円 196"/>
        <xdr:cNvSpPr/>
      </xdr:nvSpPr>
      <xdr:spPr>
        <a:xfrm>
          <a:off x="3746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137735</xdr:rowOff>
    </xdr:from>
    <xdr:ext cx="469744" cy="259045"/>
    <xdr:sp macro="" textlink="">
      <xdr:nvSpPr>
        <xdr:cNvPr id="198" name="テキスト ボックス 197"/>
        <xdr:cNvSpPr txBox="1"/>
      </xdr:nvSpPr>
      <xdr:spPr>
        <a:xfrm>
          <a:off x="3562428"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65035</xdr:rowOff>
    </xdr:from>
    <xdr:to>
      <xdr:col>15</xdr:col>
      <xdr:colOff>101600</xdr:colOff>
      <xdr:row>77</xdr:row>
      <xdr:rowOff>166635</xdr:rowOff>
    </xdr:to>
    <xdr:sp macro="" textlink="">
      <xdr:nvSpPr>
        <xdr:cNvPr id="199" name="楕円 198"/>
        <xdr:cNvSpPr/>
      </xdr:nvSpPr>
      <xdr:spPr>
        <a:xfrm>
          <a:off x="28575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157762</xdr:rowOff>
    </xdr:from>
    <xdr:ext cx="469744" cy="259045"/>
    <xdr:sp macro="" textlink="">
      <xdr:nvSpPr>
        <xdr:cNvPr id="200" name="テキスト ボックス 199"/>
        <xdr:cNvSpPr txBox="1"/>
      </xdr:nvSpPr>
      <xdr:spPr>
        <a:xfrm>
          <a:off x="2673428" y="1335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111761</xdr:rowOff>
    </xdr:from>
    <xdr:to>
      <xdr:col>10</xdr:col>
      <xdr:colOff>165100</xdr:colOff>
      <xdr:row>78</xdr:row>
      <xdr:rowOff>41911</xdr:rowOff>
    </xdr:to>
    <xdr:sp macro="" textlink="">
      <xdr:nvSpPr>
        <xdr:cNvPr id="201" name="楕円 200"/>
        <xdr:cNvSpPr/>
      </xdr:nvSpPr>
      <xdr:spPr>
        <a:xfrm>
          <a:off x="1968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33038</xdr:rowOff>
    </xdr:from>
    <xdr:ext cx="469744" cy="259045"/>
    <xdr:sp macro="" textlink="">
      <xdr:nvSpPr>
        <xdr:cNvPr id="202" name="テキスト ボックス 201"/>
        <xdr:cNvSpPr txBox="1"/>
      </xdr:nvSpPr>
      <xdr:spPr>
        <a:xfrm>
          <a:off x="1784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111395</xdr:rowOff>
    </xdr:from>
    <xdr:to>
      <xdr:col>6</xdr:col>
      <xdr:colOff>38100</xdr:colOff>
      <xdr:row>78</xdr:row>
      <xdr:rowOff>41545</xdr:rowOff>
    </xdr:to>
    <xdr:sp macro="" textlink="">
      <xdr:nvSpPr>
        <xdr:cNvPr id="203" name="楕円 202"/>
        <xdr:cNvSpPr/>
      </xdr:nvSpPr>
      <xdr:spPr>
        <a:xfrm>
          <a:off x="1079500" y="13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32672</xdr:rowOff>
    </xdr:from>
    <xdr:ext cx="469744" cy="259045"/>
    <xdr:sp macro="" textlink="">
      <xdr:nvSpPr>
        <xdr:cNvPr id="204" name="テキスト ボックス 203"/>
        <xdr:cNvSpPr txBox="1"/>
      </xdr:nvSpPr>
      <xdr:spPr>
        <a:xfrm>
          <a:off x="895428" y="134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161125</xdr:rowOff>
    </xdr:from>
    <xdr:to>
      <xdr:col>24</xdr:col>
      <xdr:colOff>63500</xdr:colOff>
      <xdr:row>94</xdr:row>
      <xdr:rowOff>9716</xdr:rowOff>
    </xdr:to>
    <xdr:cxnSp macro="">
      <xdr:nvCxnSpPr>
        <xdr:cNvPr id="234" name="直線コネクタ 233"/>
        <xdr:cNvCxnSpPr/>
      </xdr:nvCxnSpPr>
      <xdr:spPr>
        <a:xfrm>
          <a:off x="3797300" y="16105975"/>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161125</xdr:rowOff>
    </xdr:from>
    <xdr:to>
      <xdr:col>19</xdr:col>
      <xdr:colOff>177800</xdr:colOff>
      <xdr:row>94</xdr:row>
      <xdr:rowOff>9423</xdr:rowOff>
    </xdr:to>
    <xdr:cxnSp macro="">
      <xdr:nvCxnSpPr>
        <xdr:cNvPr id="237" name="直線コネクタ 236"/>
        <xdr:cNvCxnSpPr/>
      </xdr:nvCxnSpPr>
      <xdr:spPr>
        <a:xfrm flipV="1">
          <a:off x="2908300" y="16105975"/>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9423</xdr:rowOff>
    </xdr:from>
    <xdr:to>
      <xdr:col>15</xdr:col>
      <xdr:colOff>50800</xdr:colOff>
      <xdr:row>94</xdr:row>
      <xdr:rowOff>83846</xdr:rowOff>
    </xdr:to>
    <xdr:cxnSp macro="">
      <xdr:nvCxnSpPr>
        <xdr:cNvPr id="240" name="直線コネクタ 239"/>
        <xdr:cNvCxnSpPr/>
      </xdr:nvCxnSpPr>
      <xdr:spPr>
        <a:xfrm flipV="1">
          <a:off x="2019300" y="16125723"/>
          <a:ext cx="889000" cy="7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83846</xdr:rowOff>
    </xdr:from>
    <xdr:to>
      <xdr:col>10</xdr:col>
      <xdr:colOff>114300</xdr:colOff>
      <xdr:row>94</xdr:row>
      <xdr:rowOff>117690</xdr:rowOff>
    </xdr:to>
    <xdr:cxnSp macro="">
      <xdr:nvCxnSpPr>
        <xdr:cNvPr id="243" name="直線コネクタ 242"/>
        <xdr:cNvCxnSpPr/>
      </xdr:nvCxnSpPr>
      <xdr:spPr>
        <a:xfrm flipV="1">
          <a:off x="1130300" y="16200146"/>
          <a:ext cx="889000" cy="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130366</xdr:rowOff>
    </xdr:from>
    <xdr:to>
      <xdr:col>24</xdr:col>
      <xdr:colOff>114300</xdr:colOff>
      <xdr:row>94</xdr:row>
      <xdr:rowOff>60516</xdr:rowOff>
    </xdr:to>
    <xdr:sp macro="" textlink="">
      <xdr:nvSpPr>
        <xdr:cNvPr id="253" name="楕円 252"/>
        <xdr:cNvSpPr/>
      </xdr:nvSpPr>
      <xdr:spPr>
        <a:xfrm>
          <a:off x="4584700" y="160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153243</xdr:rowOff>
    </xdr:from>
    <xdr:ext cx="599010" cy="259045"/>
    <xdr:sp macro="" textlink="">
      <xdr:nvSpPr>
        <xdr:cNvPr id="254" name="扶助費該当値テキスト"/>
        <xdr:cNvSpPr txBox="1"/>
      </xdr:nvSpPr>
      <xdr:spPr>
        <a:xfrm>
          <a:off x="4686300" y="1592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110325</xdr:rowOff>
    </xdr:from>
    <xdr:to>
      <xdr:col>20</xdr:col>
      <xdr:colOff>38100</xdr:colOff>
      <xdr:row>94</xdr:row>
      <xdr:rowOff>40475</xdr:rowOff>
    </xdr:to>
    <xdr:sp macro="" textlink="">
      <xdr:nvSpPr>
        <xdr:cNvPr id="255" name="楕円 254"/>
        <xdr:cNvSpPr/>
      </xdr:nvSpPr>
      <xdr:spPr>
        <a:xfrm>
          <a:off x="3746500" y="160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57002</xdr:rowOff>
    </xdr:from>
    <xdr:ext cx="599010" cy="259045"/>
    <xdr:sp macro="" textlink="">
      <xdr:nvSpPr>
        <xdr:cNvPr id="256" name="テキスト ボックス 255"/>
        <xdr:cNvSpPr txBox="1"/>
      </xdr:nvSpPr>
      <xdr:spPr>
        <a:xfrm>
          <a:off x="3497795" y="1583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130073</xdr:rowOff>
    </xdr:from>
    <xdr:to>
      <xdr:col>15</xdr:col>
      <xdr:colOff>101600</xdr:colOff>
      <xdr:row>94</xdr:row>
      <xdr:rowOff>60223</xdr:rowOff>
    </xdr:to>
    <xdr:sp macro="" textlink="">
      <xdr:nvSpPr>
        <xdr:cNvPr id="257" name="楕円 256"/>
        <xdr:cNvSpPr/>
      </xdr:nvSpPr>
      <xdr:spPr>
        <a:xfrm>
          <a:off x="2857500" y="160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76750</xdr:rowOff>
    </xdr:from>
    <xdr:ext cx="599010" cy="259045"/>
    <xdr:sp macro="" textlink="">
      <xdr:nvSpPr>
        <xdr:cNvPr id="258" name="テキスト ボックス 257"/>
        <xdr:cNvSpPr txBox="1"/>
      </xdr:nvSpPr>
      <xdr:spPr>
        <a:xfrm>
          <a:off x="2608795" y="158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33046</xdr:rowOff>
    </xdr:from>
    <xdr:to>
      <xdr:col>10</xdr:col>
      <xdr:colOff>165100</xdr:colOff>
      <xdr:row>94</xdr:row>
      <xdr:rowOff>134646</xdr:rowOff>
    </xdr:to>
    <xdr:sp macro="" textlink="">
      <xdr:nvSpPr>
        <xdr:cNvPr id="259" name="楕円 258"/>
        <xdr:cNvSpPr/>
      </xdr:nvSpPr>
      <xdr:spPr>
        <a:xfrm>
          <a:off x="1968500" y="161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151173</xdr:rowOff>
    </xdr:from>
    <xdr:ext cx="599010" cy="259045"/>
    <xdr:sp macro="" textlink="">
      <xdr:nvSpPr>
        <xdr:cNvPr id="260" name="テキスト ボックス 259"/>
        <xdr:cNvSpPr txBox="1"/>
      </xdr:nvSpPr>
      <xdr:spPr>
        <a:xfrm>
          <a:off x="1719795" y="1592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66890</xdr:rowOff>
    </xdr:from>
    <xdr:to>
      <xdr:col>6</xdr:col>
      <xdr:colOff>38100</xdr:colOff>
      <xdr:row>94</xdr:row>
      <xdr:rowOff>168490</xdr:rowOff>
    </xdr:to>
    <xdr:sp macro="" textlink="">
      <xdr:nvSpPr>
        <xdr:cNvPr id="261" name="楕円 260"/>
        <xdr:cNvSpPr/>
      </xdr:nvSpPr>
      <xdr:spPr>
        <a:xfrm>
          <a:off x="1079500" y="161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13567</xdr:rowOff>
    </xdr:from>
    <xdr:ext cx="599010" cy="259045"/>
    <xdr:sp macro="" textlink="">
      <xdr:nvSpPr>
        <xdr:cNvPr id="262" name="テキスト ボックス 261"/>
        <xdr:cNvSpPr txBox="1"/>
      </xdr:nvSpPr>
      <xdr:spPr>
        <a:xfrm>
          <a:off x="830795" y="1595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7487</xdr:rowOff>
    </xdr:from>
    <xdr:to>
      <xdr:col>55</xdr:col>
      <xdr:colOff>0</xdr:colOff>
      <xdr:row>38</xdr:row>
      <xdr:rowOff>13952</xdr:rowOff>
    </xdr:to>
    <xdr:cxnSp macro="">
      <xdr:nvCxnSpPr>
        <xdr:cNvPr id="289" name="直線コネクタ 288"/>
        <xdr:cNvCxnSpPr/>
      </xdr:nvCxnSpPr>
      <xdr:spPr>
        <a:xfrm>
          <a:off x="9639300" y="6522587"/>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7487</xdr:rowOff>
    </xdr:from>
    <xdr:to>
      <xdr:col>50</xdr:col>
      <xdr:colOff>114300</xdr:colOff>
      <xdr:row>38</xdr:row>
      <xdr:rowOff>19639</xdr:rowOff>
    </xdr:to>
    <xdr:cxnSp macro="">
      <xdr:nvCxnSpPr>
        <xdr:cNvPr id="292" name="直線コネクタ 291"/>
        <xdr:cNvCxnSpPr/>
      </xdr:nvCxnSpPr>
      <xdr:spPr>
        <a:xfrm flipV="1">
          <a:off x="8750300" y="6522587"/>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10651</xdr:rowOff>
    </xdr:from>
    <xdr:to>
      <xdr:col>45</xdr:col>
      <xdr:colOff>177800</xdr:colOff>
      <xdr:row>38</xdr:row>
      <xdr:rowOff>19639</xdr:rowOff>
    </xdr:to>
    <xdr:cxnSp macro="">
      <xdr:nvCxnSpPr>
        <xdr:cNvPr id="295" name="直線コネクタ 294"/>
        <xdr:cNvCxnSpPr/>
      </xdr:nvCxnSpPr>
      <xdr:spPr>
        <a:xfrm>
          <a:off x="7861300" y="6525751"/>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10651</xdr:rowOff>
    </xdr:from>
    <xdr:to>
      <xdr:col>41</xdr:col>
      <xdr:colOff>50800</xdr:colOff>
      <xdr:row>38</xdr:row>
      <xdr:rowOff>19324</xdr:rowOff>
    </xdr:to>
    <xdr:cxnSp macro="">
      <xdr:nvCxnSpPr>
        <xdr:cNvPr id="298" name="直線コネクタ 297"/>
        <xdr:cNvCxnSpPr/>
      </xdr:nvCxnSpPr>
      <xdr:spPr>
        <a:xfrm flipV="1">
          <a:off x="6972300" y="6525751"/>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134602</xdr:rowOff>
    </xdr:from>
    <xdr:to>
      <xdr:col>55</xdr:col>
      <xdr:colOff>50800</xdr:colOff>
      <xdr:row>38</xdr:row>
      <xdr:rowOff>64752</xdr:rowOff>
    </xdr:to>
    <xdr:sp macro="" textlink="">
      <xdr:nvSpPr>
        <xdr:cNvPr id="308" name="楕円 307"/>
        <xdr:cNvSpPr/>
      </xdr:nvSpPr>
      <xdr:spPr>
        <a:xfrm>
          <a:off x="10426700" y="6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128137</xdr:rowOff>
    </xdr:from>
    <xdr:to>
      <xdr:col>50</xdr:col>
      <xdr:colOff>165100</xdr:colOff>
      <xdr:row>38</xdr:row>
      <xdr:rowOff>58286</xdr:rowOff>
    </xdr:to>
    <xdr:sp macro="" textlink="">
      <xdr:nvSpPr>
        <xdr:cNvPr id="310" name="楕円 309"/>
        <xdr:cNvSpPr/>
      </xdr:nvSpPr>
      <xdr:spPr>
        <a:xfrm>
          <a:off x="9588500" y="6471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49414</xdr:rowOff>
    </xdr:from>
    <xdr:ext cx="534377" cy="259045"/>
    <xdr:sp macro="" textlink="">
      <xdr:nvSpPr>
        <xdr:cNvPr id="311" name="テキスト ボックス 310"/>
        <xdr:cNvSpPr txBox="1"/>
      </xdr:nvSpPr>
      <xdr:spPr>
        <a:xfrm>
          <a:off x="9372111" y="65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140289</xdr:rowOff>
    </xdr:from>
    <xdr:to>
      <xdr:col>46</xdr:col>
      <xdr:colOff>38100</xdr:colOff>
      <xdr:row>38</xdr:row>
      <xdr:rowOff>70439</xdr:rowOff>
    </xdr:to>
    <xdr:sp macro="" textlink="">
      <xdr:nvSpPr>
        <xdr:cNvPr id="312" name="楕円 311"/>
        <xdr:cNvSpPr/>
      </xdr:nvSpPr>
      <xdr:spPr>
        <a:xfrm>
          <a:off x="8699500" y="64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61566</xdr:rowOff>
    </xdr:from>
    <xdr:ext cx="534377" cy="259045"/>
    <xdr:sp macro="" textlink="">
      <xdr:nvSpPr>
        <xdr:cNvPr id="313" name="テキスト ボックス 312"/>
        <xdr:cNvSpPr txBox="1"/>
      </xdr:nvSpPr>
      <xdr:spPr>
        <a:xfrm>
          <a:off x="8483111" y="657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131301</xdr:rowOff>
    </xdr:from>
    <xdr:to>
      <xdr:col>41</xdr:col>
      <xdr:colOff>101600</xdr:colOff>
      <xdr:row>38</xdr:row>
      <xdr:rowOff>61451</xdr:rowOff>
    </xdr:to>
    <xdr:sp macro="" textlink="">
      <xdr:nvSpPr>
        <xdr:cNvPr id="314" name="楕円 313"/>
        <xdr:cNvSpPr/>
      </xdr:nvSpPr>
      <xdr:spPr>
        <a:xfrm>
          <a:off x="7810500" y="64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52578</xdr:rowOff>
    </xdr:from>
    <xdr:ext cx="534377" cy="259045"/>
    <xdr:sp macro="" textlink="">
      <xdr:nvSpPr>
        <xdr:cNvPr id="315" name="テキスト ボックス 314"/>
        <xdr:cNvSpPr txBox="1"/>
      </xdr:nvSpPr>
      <xdr:spPr>
        <a:xfrm>
          <a:off x="7594111" y="65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139974</xdr:rowOff>
    </xdr:from>
    <xdr:to>
      <xdr:col>36</xdr:col>
      <xdr:colOff>165100</xdr:colOff>
      <xdr:row>38</xdr:row>
      <xdr:rowOff>70124</xdr:rowOff>
    </xdr:to>
    <xdr:sp macro="" textlink="">
      <xdr:nvSpPr>
        <xdr:cNvPr id="316" name="楕円 315"/>
        <xdr:cNvSpPr/>
      </xdr:nvSpPr>
      <xdr:spPr>
        <a:xfrm>
          <a:off x="6921500" y="64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61251</xdr:rowOff>
    </xdr:from>
    <xdr:ext cx="534377" cy="259045"/>
    <xdr:sp macro="" textlink="">
      <xdr:nvSpPr>
        <xdr:cNvPr id="317" name="テキスト ボックス 316"/>
        <xdr:cNvSpPr txBox="1"/>
      </xdr:nvSpPr>
      <xdr:spPr>
        <a:xfrm>
          <a:off x="6705111" y="65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92997</xdr:rowOff>
    </xdr:from>
    <xdr:to>
      <xdr:col>55</xdr:col>
      <xdr:colOff>0</xdr:colOff>
      <xdr:row>57</xdr:row>
      <xdr:rowOff>143098</xdr:rowOff>
    </xdr:to>
    <xdr:cxnSp macro="">
      <xdr:nvCxnSpPr>
        <xdr:cNvPr id="346" name="直線コネクタ 345"/>
        <xdr:cNvCxnSpPr/>
      </xdr:nvCxnSpPr>
      <xdr:spPr>
        <a:xfrm flipV="1">
          <a:off x="9639300" y="9865647"/>
          <a:ext cx="8382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53953</xdr:rowOff>
    </xdr:from>
    <xdr:to>
      <xdr:col>50</xdr:col>
      <xdr:colOff>114300</xdr:colOff>
      <xdr:row>57</xdr:row>
      <xdr:rowOff>143098</xdr:rowOff>
    </xdr:to>
    <xdr:cxnSp macro="">
      <xdr:nvCxnSpPr>
        <xdr:cNvPr id="349" name="直線コネクタ 348"/>
        <xdr:cNvCxnSpPr/>
      </xdr:nvCxnSpPr>
      <xdr:spPr>
        <a:xfrm>
          <a:off x="8750300" y="9826603"/>
          <a:ext cx="889000" cy="8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53953</xdr:rowOff>
    </xdr:from>
    <xdr:to>
      <xdr:col>45</xdr:col>
      <xdr:colOff>177800</xdr:colOff>
      <xdr:row>57</xdr:row>
      <xdr:rowOff>126030</xdr:rowOff>
    </xdr:to>
    <xdr:cxnSp macro="">
      <xdr:nvCxnSpPr>
        <xdr:cNvPr id="352" name="直線コネクタ 351"/>
        <xdr:cNvCxnSpPr/>
      </xdr:nvCxnSpPr>
      <xdr:spPr>
        <a:xfrm flipV="1">
          <a:off x="7861300" y="9826603"/>
          <a:ext cx="889000" cy="7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117779</xdr:rowOff>
    </xdr:from>
    <xdr:ext cx="534377" cy="259045"/>
    <xdr:sp macro="" textlink="">
      <xdr:nvSpPr>
        <xdr:cNvPr id="354" name="テキスト ボックス 353"/>
        <xdr:cNvSpPr txBox="1"/>
      </xdr:nvSpPr>
      <xdr:spPr>
        <a:xfrm>
          <a:off x="8483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105959</xdr:rowOff>
    </xdr:from>
    <xdr:to>
      <xdr:col>41</xdr:col>
      <xdr:colOff>50800</xdr:colOff>
      <xdr:row>57</xdr:row>
      <xdr:rowOff>126030</xdr:rowOff>
    </xdr:to>
    <xdr:cxnSp macro="">
      <xdr:nvCxnSpPr>
        <xdr:cNvPr id="355" name="直線コネクタ 354"/>
        <xdr:cNvCxnSpPr/>
      </xdr:nvCxnSpPr>
      <xdr:spPr>
        <a:xfrm>
          <a:off x="6972300" y="987860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42197</xdr:rowOff>
    </xdr:from>
    <xdr:to>
      <xdr:col>55</xdr:col>
      <xdr:colOff>50800</xdr:colOff>
      <xdr:row>57</xdr:row>
      <xdr:rowOff>143797</xdr:rowOff>
    </xdr:to>
    <xdr:sp macro="" textlink="">
      <xdr:nvSpPr>
        <xdr:cNvPr id="365" name="楕円 364"/>
        <xdr:cNvSpPr/>
      </xdr:nvSpPr>
      <xdr:spPr>
        <a:xfrm>
          <a:off x="10426700" y="981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20624</xdr:rowOff>
    </xdr:from>
    <xdr:ext cx="534377" cy="259045"/>
    <xdr:sp macro="" textlink="">
      <xdr:nvSpPr>
        <xdr:cNvPr id="366" name="普通建設事業費該当値テキスト"/>
        <xdr:cNvSpPr txBox="1"/>
      </xdr:nvSpPr>
      <xdr:spPr>
        <a:xfrm>
          <a:off x="10528300" y="97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92298</xdr:rowOff>
    </xdr:from>
    <xdr:to>
      <xdr:col>50</xdr:col>
      <xdr:colOff>165100</xdr:colOff>
      <xdr:row>58</xdr:row>
      <xdr:rowOff>22448</xdr:rowOff>
    </xdr:to>
    <xdr:sp macro="" textlink="">
      <xdr:nvSpPr>
        <xdr:cNvPr id="367" name="楕円 366"/>
        <xdr:cNvSpPr/>
      </xdr:nvSpPr>
      <xdr:spPr>
        <a:xfrm>
          <a:off x="9588500" y="98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13575</xdr:rowOff>
    </xdr:from>
    <xdr:ext cx="534377" cy="259045"/>
    <xdr:sp macro="" textlink="">
      <xdr:nvSpPr>
        <xdr:cNvPr id="368" name="テキスト ボックス 367"/>
        <xdr:cNvSpPr txBox="1"/>
      </xdr:nvSpPr>
      <xdr:spPr>
        <a:xfrm>
          <a:off x="9372111" y="99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3153</xdr:rowOff>
    </xdr:from>
    <xdr:to>
      <xdr:col>46</xdr:col>
      <xdr:colOff>38100</xdr:colOff>
      <xdr:row>57</xdr:row>
      <xdr:rowOff>104753</xdr:rowOff>
    </xdr:to>
    <xdr:sp macro="" textlink="">
      <xdr:nvSpPr>
        <xdr:cNvPr id="369" name="楕円 368"/>
        <xdr:cNvSpPr/>
      </xdr:nvSpPr>
      <xdr:spPr>
        <a:xfrm>
          <a:off x="8699500" y="97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121280</xdr:rowOff>
    </xdr:from>
    <xdr:ext cx="534377" cy="259045"/>
    <xdr:sp macro="" textlink="">
      <xdr:nvSpPr>
        <xdr:cNvPr id="370" name="テキスト ボックス 369"/>
        <xdr:cNvSpPr txBox="1"/>
      </xdr:nvSpPr>
      <xdr:spPr>
        <a:xfrm>
          <a:off x="8483111" y="955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75230</xdr:rowOff>
    </xdr:from>
    <xdr:to>
      <xdr:col>41</xdr:col>
      <xdr:colOff>101600</xdr:colOff>
      <xdr:row>58</xdr:row>
      <xdr:rowOff>5380</xdr:rowOff>
    </xdr:to>
    <xdr:sp macro="" textlink="">
      <xdr:nvSpPr>
        <xdr:cNvPr id="371" name="楕円 370"/>
        <xdr:cNvSpPr/>
      </xdr:nvSpPr>
      <xdr:spPr>
        <a:xfrm>
          <a:off x="7810500" y="98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167957</xdr:rowOff>
    </xdr:from>
    <xdr:ext cx="534377" cy="259045"/>
    <xdr:sp macro="" textlink="">
      <xdr:nvSpPr>
        <xdr:cNvPr id="372" name="テキスト ボックス 371"/>
        <xdr:cNvSpPr txBox="1"/>
      </xdr:nvSpPr>
      <xdr:spPr>
        <a:xfrm>
          <a:off x="7594111" y="99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55159</xdr:rowOff>
    </xdr:from>
    <xdr:to>
      <xdr:col>36</xdr:col>
      <xdr:colOff>165100</xdr:colOff>
      <xdr:row>57</xdr:row>
      <xdr:rowOff>156759</xdr:rowOff>
    </xdr:to>
    <xdr:sp macro="" textlink="">
      <xdr:nvSpPr>
        <xdr:cNvPr id="373" name="楕円 372"/>
        <xdr:cNvSpPr/>
      </xdr:nvSpPr>
      <xdr:spPr>
        <a:xfrm>
          <a:off x="6921500" y="982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147886</xdr:rowOff>
    </xdr:from>
    <xdr:ext cx="534377" cy="259045"/>
    <xdr:sp macro="" textlink="">
      <xdr:nvSpPr>
        <xdr:cNvPr id="374" name="テキスト ボックス 373"/>
        <xdr:cNvSpPr txBox="1"/>
      </xdr:nvSpPr>
      <xdr:spPr>
        <a:xfrm>
          <a:off x="6705111" y="99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29159</xdr:rowOff>
    </xdr:from>
    <xdr:to>
      <xdr:col>55</xdr:col>
      <xdr:colOff>0</xdr:colOff>
      <xdr:row>78</xdr:row>
      <xdr:rowOff>42532</xdr:rowOff>
    </xdr:to>
    <xdr:cxnSp macro="">
      <xdr:nvCxnSpPr>
        <xdr:cNvPr id="403" name="直線コネクタ 402"/>
        <xdr:cNvCxnSpPr/>
      </xdr:nvCxnSpPr>
      <xdr:spPr>
        <a:xfrm>
          <a:off x="9639300" y="13402259"/>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3608</xdr:rowOff>
    </xdr:from>
    <xdr:to>
      <xdr:col>50</xdr:col>
      <xdr:colOff>114300</xdr:colOff>
      <xdr:row>78</xdr:row>
      <xdr:rowOff>29159</xdr:rowOff>
    </xdr:to>
    <xdr:cxnSp macro="">
      <xdr:nvCxnSpPr>
        <xdr:cNvPr id="406" name="直線コネクタ 405"/>
        <xdr:cNvCxnSpPr/>
      </xdr:nvCxnSpPr>
      <xdr:spPr>
        <a:xfrm>
          <a:off x="8750300" y="13205258"/>
          <a:ext cx="889000" cy="1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3608</xdr:rowOff>
    </xdr:from>
    <xdr:to>
      <xdr:col>45</xdr:col>
      <xdr:colOff>177800</xdr:colOff>
      <xdr:row>78</xdr:row>
      <xdr:rowOff>18111</xdr:rowOff>
    </xdr:to>
    <xdr:cxnSp macro="">
      <xdr:nvCxnSpPr>
        <xdr:cNvPr id="409" name="直線コネクタ 408"/>
        <xdr:cNvCxnSpPr/>
      </xdr:nvCxnSpPr>
      <xdr:spPr>
        <a:xfrm flipV="1">
          <a:off x="7861300" y="13205258"/>
          <a:ext cx="889000" cy="1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152273</xdr:rowOff>
    </xdr:from>
    <xdr:to>
      <xdr:col>41</xdr:col>
      <xdr:colOff>50800</xdr:colOff>
      <xdr:row>78</xdr:row>
      <xdr:rowOff>18111</xdr:rowOff>
    </xdr:to>
    <xdr:cxnSp macro="">
      <xdr:nvCxnSpPr>
        <xdr:cNvPr id="412" name="直線コネクタ 411"/>
        <xdr:cNvCxnSpPr/>
      </xdr:nvCxnSpPr>
      <xdr:spPr>
        <a:xfrm>
          <a:off x="6972300" y="13353923"/>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163182</xdr:rowOff>
    </xdr:from>
    <xdr:to>
      <xdr:col>55</xdr:col>
      <xdr:colOff>50800</xdr:colOff>
      <xdr:row>78</xdr:row>
      <xdr:rowOff>93332</xdr:rowOff>
    </xdr:to>
    <xdr:sp macro="" textlink="">
      <xdr:nvSpPr>
        <xdr:cNvPr id="422" name="楕円 421"/>
        <xdr:cNvSpPr/>
      </xdr:nvSpPr>
      <xdr:spPr>
        <a:xfrm>
          <a:off x="10426700" y="133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14609</xdr:rowOff>
    </xdr:from>
    <xdr:ext cx="534377" cy="259045"/>
    <xdr:sp macro="" textlink="">
      <xdr:nvSpPr>
        <xdr:cNvPr id="423" name="普通建設事業費 （ うち新規整備　）該当値テキスト"/>
        <xdr:cNvSpPr txBox="1"/>
      </xdr:nvSpPr>
      <xdr:spPr>
        <a:xfrm>
          <a:off x="10528300" y="132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149809</xdr:rowOff>
    </xdr:from>
    <xdr:to>
      <xdr:col>50</xdr:col>
      <xdr:colOff>165100</xdr:colOff>
      <xdr:row>78</xdr:row>
      <xdr:rowOff>79959</xdr:rowOff>
    </xdr:to>
    <xdr:sp macro="" textlink="">
      <xdr:nvSpPr>
        <xdr:cNvPr id="424" name="楕円 423"/>
        <xdr:cNvSpPr/>
      </xdr:nvSpPr>
      <xdr:spPr>
        <a:xfrm>
          <a:off x="9588500" y="133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96486</xdr:rowOff>
    </xdr:from>
    <xdr:ext cx="534377" cy="259045"/>
    <xdr:sp macro="" textlink="">
      <xdr:nvSpPr>
        <xdr:cNvPr id="425" name="テキスト ボックス 424"/>
        <xdr:cNvSpPr txBox="1"/>
      </xdr:nvSpPr>
      <xdr:spPr>
        <a:xfrm>
          <a:off x="9372111" y="1312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124258</xdr:rowOff>
    </xdr:from>
    <xdr:to>
      <xdr:col>46</xdr:col>
      <xdr:colOff>38100</xdr:colOff>
      <xdr:row>77</xdr:row>
      <xdr:rowOff>54408</xdr:rowOff>
    </xdr:to>
    <xdr:sp macro="" textlink="">
      <xdr:nvSpPr>
        <xdr:cNvPr id="426" name="楕円 425"/>
        <xdr:cNvSpPr/>
      </xdr:nvSpPr>
      <xdr:spPr>
        <a:xfrm>
          <a:off x="8699500" y="13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70934</xdr:rowOff>
    </xdr:from>
    <xdr:ext cx="534377" cy="259045"/>
    <xdr:sp macro="" textlink="">
      <xdr:nvSpPr>
        <xdr:cNvPr id="427" name="テキスト ボックス 426"/>
        <xdr:cNvSpPr txBox="1"/>
      </xdr:nvSpPr>
      <xdr:spPr>
        <a:xfrm>
          <a:off x="8483111" y="129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138761</xdr:rowOff>
    </xdr:from>
    <xdr:to>
      <xdr:col>41</xdr:col>
      <xdr:colOff>101600</xdr:colOff>
      <xdr:row>78</xdr:row>
      <xdr:rowOff>68911</xdr:rowOff>
    </xdr:to>
    <xdr:sp macro="" textlink="">
      <xdr:nvSpPr>
        <xdr:cNvPr id="428" name="楕円 427"/>
        <xdr:cNvSpPr/>
      </xdr:nvSpPr>
      <xdr:spPr>
        <a:xfrm>
          <a:off x="7810500" y="133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60038</xdr:rowOff>
    </xdr:from>
    <xdr:ext cx="534377" cy="259045"/>
    <xdr:sp macro="" textlink="">
      <xdr:nvSpPr>
        <xdr:cNvPr id="429" name="テキスト ボックス 428"/>
        <xdr:cNvSpPr txBox="1"/>
      </xdr:nvSpPr>
      <xdr:spPr>
        <a:xfrm>
          <a:off x="7594111" y="134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101473</xdr:rowOff>
    </xdr:from>
    <xdr:to>
      <xdr:col>36</xdr:col>
      <xdr:colOff>165100</xdr:colOff>
      <xdr:row>78</xdr:row>
      <xdr:rowOff>31623</xdr:rowOff>
    </xdr:to>
    <xdr:sp macro="" textlink="">
      <xdr:nvSpPr>
        <xdr:cNvPr id="430" name="楕円 429"/>
        <xdr:cNvSpPr/>
      </xdr:nvSpPr>
      <xdr:spPr>
        <a:xfrm>
          <a:off x="6921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22750</xdr:rowOff>
    </xdr:from>
    <xdr:ext cx="534377" cy="259045"/>
    <xdr:sp macro="" textlink="">
      <xdr:nvSpPr>
        <xdr:cNvPr id="431" name="テキスト ボックス 430"/>
        <xdr:cNvSpPr txBox="1"/>
      </xdr:nvSpPr>
      <xdr:spPr>
        <a:xfrm>
          <a:off x="6705111" y="1339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112516</xdr:rowOff>
    </xdr:from>
    <xdr:to>
      <xdr:col>55</xdr:col>
      <xdr:colOff>0</xdr:colOff>
      <xdr:row>98</xdr:row>
      <xdr:rowOff>2037</xdr:rowOff>
    </xdr:to>
    <xdr:cxnSp macro="">
      <xdr:nvCxnSpPr>
        <xdr:cNvPr id="458" name="直線コネクタ 457"/>
        <xdr:cNvCxnSpPr/>
      </xdr:nvCxnSpPr>
      <xdr:spPr>
        <a:xfrm flipV="1">
          <a:off x="9639300" y="16743166"/>
          <a:ext cx="8382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2037</xdr:rowOff>
    </xdr:from>
    <xdr:to>
      <xdr:col>50</xdr:col>
      <xdr:colOff>114300</xdr:colOff>
      <xdr:row>98</xdr:row>
      <xdr:rowOff>46349</xdr:rowOff>
    </xdr:to>
    <xdr:cxnSp macro="">
      <xdr:nvCxnSpPr>
        <xdr:cNvPr id="461" name="直線コネクタ 460"/>
        <xdr:cNvCxnSpPr/>
      </xdr:nvCxnSpPr>
      <xdr:spPr>
        <a:xfrm flipV="1">
          <a:off x="8750300" y="16804137"/>
          <a:ext cx="889000" cy="4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14582</xdr:rowOff>
    </xdr:from>
    <xdr:to>
      <xdr:col>45</xdr:col>
      <xdr:colOff>177800</xdr:colOff>
      <xdr:row>98</xdr:row>
      <xdr:rowOff>46349</xdr:rowOff>
    </xdr:to>
    <xdr:cxnSp macro="">
      <xdr:nvCxnSpPr>
        <xdr:cNvPr id="464" name="直線コネクタ 463"/>
        <xdr:cNvCxnSpPr/>
      </xdr:nvCxnSpPr>
      <xdr:spPr>
        <a:xfrm>
          <a:off x="7861300" y="16816682"/>
          <a:ext cx="8890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8127</xdr:rowOff>
    </xdr:from>
    <xdr:to>
      <xdr:col>41</xdr:col>
      <xdr:colOff>50800</xdr:colOff>
      <xdr:row>98</xdr:row>
      <xdr:rowOff>14582</xdr:rowOff>
    </xdr:to>
    <xdr:cxnSp macro="">
      <xdr:nvCxnSpPr>
        <xdr:cNvPr id="467" name="直線コネクタ 466"/>
        <xdr:cNvCxnSpPr/>
      </xdr:nvCxnSpPr>
      <xdr:spPr>
        <a:xfrm>
          <a:off x="6972300" y="16810227"/>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61716</xdr:rowOff>
    </xdr:from>
    <xdr:to>
      <xdr:col>55</xdr:col>
      <xdr:colOff>50800</xdr:colOff>
      <xdr:row>97</xdr:row>
      <xdr:rowOff>163316</xdr:rowOff>
    </xdr:to>
    <xdr:sp macro="" textlink="">
      <xdr:nvSpPr>
        <xdr:cNvPr id="477" name="楕円 476"/>
        <xdr:cNvSpPr/>
      </xdr:nvSpPr>
      <xdr:spPr>
        <a:xfrm>
          <a:off x="10426700" y="166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40143</xdr:rowOff>
    </xdr:from>
    <xdr:ext cx="534377" cy="259045"/>
    <xdr:sp macro="" textlink="">
      <xdr:nvSpPr>
        <xdr:cNvPr id="478" name="普通建設事業費 （ うち更新整備　）該当値テキスト"/>
        <xdr:cNvSpPr txBox="1"/>
      </xdr:nvSpPr>
      <xdr:spPr>
        <a:xfrm>
          <a:off x="10528300" y="1667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122687</xdr:rowOff>
    </xdr:from>
    <xdr:to>
      <xdr:col>50</xdr:col>
      <xdr:colOff>165100</xdr:colOff>
      <xdr:row>98</xdr:row>
      <xdr:rowOff>52837</xdr:rowOff>
    </xdr:to>
    <xdr:sp macro="" textlink="">
      <xdr:nvSpPr>
        <xdr:cNvPr id="479" name="楕円 478"/>
        <xdr:cNvSpPr/>
      </xdr:nvSpPr>
      <xdr:spPr>
        <a:xfrm>
          <a:off x="9588500" y="16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43964</xdr:rowOff>
    </xdr:from>
    <xdr:ext cx="534377" cy="259045"/>
    <xdr:sp macro="" textlink="">
      <xdr:nvSpPr>
        <xdr:cNvPr id="480" name="テキスト ボックス 479"/>
        <xdr:cNvSpPr txBox="1"/>
      </xdr:nvSpPr>
      <xdr:spPr>
        <a:xfrm>
          <a:off x="9372111" y="168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166999</xdr:rowOff>
    </xdr:from>
    <xdr:to>
      <xdr:col>46</xdr:col>
      <xdr:colOff>38100</xdr:colOff>
      <xdr:row>98</xdr:row>
      <xdr:rowOff>97149</xdr:rowOff>
    </xdr:to>
    <xdr:sp macro="" textlink="">
      <xdr:nvSpPr>
        <xdr:cNvPr id="481" name="楕円 480"/>
        <xdr:cNvSpPr/>
      </xdr:nvSpPr>
      <xdr:spPr>
        <a:xfrm>
          <a:off x="8699500" y="167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88276</xdr:rowOff>
    </xdr:from>
    <xdr:ext cx="534377" cy="259045"/>
    <xdr:sp macro="" textlink="">
      <xdr:nvSpPr>
        <xdr:cNvPr id="482" name="テキスト ボックス 481"/>
        <xdr:cNvSpPr txBox="1"/>
      </xdr:nvSpPr>
      <xdr:spPr>
        <a:xfrm>
          <a:off x="8483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135232</xdr:rowOff>
    </xdr:from>
    <xdr:to>
      <xdr:col>41</xdr:col>
      <xdr:colOff>101600</xdr:colOff>
      <xdr:row>98</xdr:row>
      <xdr:rowOff>65382</xdr:rowOff>
    </xdr:to>
    <xdr:sp macro="" textlink="">
      <xdr:nvSpPr>
        <xdr:cNvPr id="483" name="楕円 482"/>
        <xdr:cNvSpPr/>
      </xdr:nvSpPr>
      <xdr:spPr>
        <a:xfrm>
          <a:off x="7810500" y="1676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56509</xdr:rowOff>
    </xdr:from>
    <xdr:ext cx="534377" cy="259045"/>
    <xdr:sp macro="" textlink="">
      <xdr:nvSpPr>
        <xdr:cNvPr id="484" name="テキスト ボックス 483"/>
        <xdr:cNvSpPr txBox="1"/>
      </xdr:nvSpPr>
      <xdr:spPr>
        <a:xfrm>
          <a:off x="7594111" y="1685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128777</xdr:rowOff>
    </xdr:from>
    <xdr:to>
      <xdr:col>36</xdr:col>
      <xdr:colOff>165100</xdr:colOff>
      <xdr:row>98</xdr:row>
      <xdr:rowOff>58927</xdr:rowOff>
    </xdr:to>
    <xdr:sp macro="" textlink="">
      <xdr:nvSpPr>
        <xdr:cNvPr id="485" name="楕円 484"/>
        <xdr:cNvSpPr/>
      </xdr:nvSpPr>
      <xdr:spPr>
        <a:xfrm>
          <a:off x="6921500" y="167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50054</xdr:rowOff>
    </xdr:from>
    <xdr:ext cx="534377" cy="259045"/>
    <xdr:sp macro="" textlink="">
      <xdr:nvSpPr>
        <xdr:cNvPr id="486" name="テキスト ボックス 485"/>
        <xdr:cNvSpPr txBox="1"/>
      </xdr:nvSpPr>
      <xdr:spPr>
        <a:xfrm>
          <a:off x="6705111" y="168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161798</xdr:rowOff>
    </xdr:from>
    <xdr:to>
      <xdr:col>85</xdr:col>
      <xdr:colOff>127000</xdr:colOff>
      <xdr:row>39</xdr:row>
      <xdr:rowOff>40336</xdr:rowOff>
    </xdr:to>
    <xdr:cxnSp macro="">
      <xdr:nvCxnSpPr>
        <xdr:cNvPr id="515" name="直線コネクタ 514"/>
        <xdr:cNvCxnSpPr/>
      </xdr:nvCxnSpPr>
      <xdr:spPr>
        <a:xfrm flipV="1">
          <a:off x="15481300" y="6676898"/>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40336</xdr:rowOff>
    </xdr:from>
    <xdr:to>
      <xdr:col>81</xdr:col>
      <xdr:colOff>50800</xdr:colOff>
      <xdr:row>39</xdr:row>
      <xdr:rowOff>44450</xdr:rowOff>
    </xdr:to>
    <xdr:cxnSp macro="">
      <xdr:nvCxnSpPr>
        <xdr:cNvPr id="518" name="直線コネクタ 517"/>
        <xdr:cNvCxnSpPr/>
      </xdr:nvCxnSpPr>
      <xdr:spPr>
        <a:xfrm flipV="1">
          <a:off x="14592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110998</xdr:rowOff>
    </xdr:from>
    <xdr:to>
      <xdr:col>85</xdr:col>
      <xdr:colOff>177800</xdr:colOff>
      <xdr:row>39</xdr:row>
      <xdr:rowOff>41148</xdr:rowOff>
    </xdr:to>
    <xdr:sp macro="" textlink="">
      <xdr:nvSpPr>
        <xdr:cNvPr id="534" name="楕円 533"/>
        <xdr:cNvSpPr/>
      </xdr:nvSpPr>
      <xdr:spPr>
        <a:xfrm>
          <a:off x="16268700" y="66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36237</xdr:rowOff>
    </xdr:from>
    <xdr:ext cx="378565" cy="259045"/>
    <xdr:sp macro="" textlink="">
      <xdr:nvSpPr>
        <xdr:cNvPr id="535" name="災害復旧事業費該当値テキスト"/>
        <xdr:cNvSpPr txBox="1"/>
      </xdr:nvSpPr>
      <xdr:spPr>
        <a:xfrm>
          <a:off x="16370300" y="655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36" name="楕円 535"/>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82263</xdr:rowOff>
    </xdr:from>
    <xdr:ext cx="313932" cy="259045"/>
    <xdr:sp macro="" textlink="">
      <xdr:nvSpPr>
        <xdr:cNvPr id="537" name="テキスト ボックス 536"/>
        <xdr:cNvSpPr txBox="1"/>
      </xdr:nvSpPr>
      <xdr:spPr>
        <a:xfrm>
          <a:off x="15324333" y="6768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158541</xdr:rowOff>
    </xdr:from>
    <xdr:to>
      <xdr:col>85</xdr:col>
      <xdr:colOff>127000</xdr:colOff>
      <xdr:row>77</xdr:row>
      <xdr:rowOff>29744</xdr:rowOff>
    </xdr:to>
    <xdr:cxnSp macro="">
      <xdr:nvCxnSpPr>
        <xdr:cNvPr id="621" name="直線コネクタ 620"/>
        <xdr:cNvCxnSpPr/>
      </xdr:nvCxnSpPr>
      <xdr:spPr>
        <a:xfrm flipV="1">
          <a:off x="15481300" y="13188741"/>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29744</xdr:rowOff>
    </xdr:from>
    <xdr:to>
      <xdr:col>81</xdr:col>
      <xdr:colOff>50800</xdr:colOff>
      <xdr:row>77</xdr:row>
      <xdr:rowOff>32086</xdr:rowOff>
    </xdr:to>
    <xdr:cxnSp macro="">
      <xdr:nvCxnSpPr>
        <xdr:cNvPr id="624" name="直線コネクタ 623"/>
        <xdr:cNvCxnSpPr/>
      </xdr:nvCxnSpPr>
      <xdr:spPr>
        <a:xfrm flipV="1">
          <a:off x="14592300" y="13231394"/>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25648</xdr:rowOff>
    </xdr:from>
    <xdr:to>
      <xdr:col>76</xdr:col>
      <xdr:colOff>114300</xdr:colOff>
      <xdr:row>77</xdr:row>
      <xdr:rowOff>32086</xdr:rowOff>
    </xdr:to>
    <xdr:cxnSp macro="">
      <xdr:nvCxnSpPr>
        <xdr:cNvPr id="627" name="直線コネクタ 626"/>
        <xdr:cNvCxnSpPr/>
      </xdr:nvCxnSpPr>
      <xdr:spPr>
        <a:xfrm>
          <a:off x="13703300" y="13227298"/>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128690</xdr:rowOff>
    </xdr:from>
    <xdr:to>
      <xdr:col>71</xdr:col>
      <xdr:colOff>177800</xdr:colOff>
      <xdr:row>77</xdr:row>
      <xdr:rowOff>25648</xdr:rowOff>
    </xdr:to>
    <xdr:cxnSp macro="">
      <xdr:nvCxnSpPr>
        <xdr:cNvPr id="630" name="直線コネクタ 629"/>
        <xdr:cNvCxnSpPr/>
      </xdr:nvCxnSpPr>
      <xdr:spPr>
        <a:xfrm>
          <a:off x="12814300" y="13158890"/>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107741</xdr:rowOff>
    </xdr:from>
    <xdr:to>
      <xdr:col>85</xdr:col>
      <xdr:colOff>177800</xdr:colOff>
      <xdr:row>77</xdr:row>
      <xdr:rowOff>37891</xdr:rowOff>
    </xdr:to>
    <xdr:sp macro="" textlink="">
      <xdr:nvSpPr>
        <xdr:cNvPr id="640" name="楕円 639"/>
        <xdr:cNvSpPr/>
      </xdr:nvSpPr>
      <xdr:spPr>
        <a:xfrm>
          <a:off x="16268700" y="131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86168</xdr:rowOff>
    </xdr:from>
    <xdr:ext cx="534377" cy="259045"/>
    <xdr:sp macro="" textlink="">
      <xdr:nvSpPr>
        <xdr:cNvPr id="641" name="公債費該当値テキスト"/>
        <xdr:cNvSpPr txBox="1"/>
      </xdr:nvSpPr>
      <xdr:spPr>
        <a:xfrm>
          <a:off x="16370300" y="131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150394</xdr:rowOff>
    </xdr:from>
    <xdr:to>
      <xdr:col>81</xdr:col>
      <xdr:colOff>101600</xdr:colOff>
      <xdr:row>77</xdr:row>
      <xdr:rowOff>80544</xdr:rowOff>
    </xdr:to>
    <xdr:sp macro="" textlink="">
      <xdr:nvSpPr>
        <xdr:cNvPr id="642" name="楕円 641"/>
        <xdr:cNvSpPr/>
      </xdr:nvSpPr>
      <xdr:spPr>
        <a:xfrm>
          <a:off x="15430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71671</xdr:rowOff>
    </xdr:from>
    <xdr:ext cx="534377" cy="259045"/>
    <xdr:sp macro="" textlink="">
      <xdr:nvSpPr>
        <xdr:cNvPr id="643" name="テキスト ボックス 642"/>
        <xdr:cNvSpPr txBox="1"/>
      </xdr:nvSpPr>
      <xdr:spPr>
        <a:xfrm>
          <a:off x="15214111" y="1327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152736</xdr:rowOff>
    </xdr:from>
    <xdr:to>
      <xdr:col>76</xdr:col>
      <xdr:colOff>165100</xdr:colOff>
      <xdr:row>77</xdr:row>
      <xdr:rowOff>82886</xdr:rowOff>
    </xdr:to>
    <xdr:sp macro="" textlink="">
      <xdr:nvSpPr>
        <xdr:cNvPr id="644" name="楕円 643"/>
        <xdr:cNvSpPr/>
      </xdr:nvSpPr>
      <xdr:spPr>
        <a:xfrm>
          <a:off x="14541500" y="131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74013</xdr:rowOff>
    </xdr:from>
    <xdr:ext cx="534377" cy="259045"/>
    <xdr:sp macro="" textlink="">
      <xdr:nvSpPr>
        <xdr:cNvPr id="645" name="テキスト ボックス 644"/>
        <xdr:cNvSpPr txBox="1"/>
      </xdr:nvSpPr>
      <xdr:spPr>
        <a:xfrm>
          <a:off x="14325111" y="13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146298</xdr:rowOff>
    </xdr:from>
    <xdr:to>
      <xdr:col>72</xdr:col>
      <xdr:colOff>38100</xdr:colOff>
      <xdr:row>77</xdr:row>
      <xdr:rowOff>76448</xdr:rowOff>
    </xdr:to>
    <xdr:sp macro="" textlink="">
      <xdr:nvSpPr>
        <xdr:cNvPr id="646" name="楕円 645"/>
        <xdr:cNvSpPr/>
      </xdr:nvSpPr>
      <xdr:spPr>
        <a:xfrm>
          <a:off x="13652500" y="131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67575</xdr:rowOff>
    </xdr:from>
    <xdr:ext cx="534377" cy="259045"/>
    <xdr:sp macro="" textlink="">
      <xdr:nvSpPr>
        <xdr:cNvPr id="647" name="テキスト ボックス 646"/>
        <xdr:cNvSpPr txBox="1"/>
      </xdr:nvSpPr>
      <xdr:spPr>
        <a:xfrm>
          <a:off x="13436111" y="132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77890</xdr:rowOff>
    </xdr:from>
    <xdr:to>
      <xdr:col>67</xdr:col>
      <xdr:colOff>101600</xdr:colOff>
      <xdr:row>77</xdr:row>
      <xdr:rowOff>8040</xdr:rowOff>
    </xdr:to>
    <xdr:sp macro="" textlink="">
      <xdr:nvSpPr>
        <xdr:cNvPr id="648" name="楕円 647"/>
        <xdr:cNvSpPr/>
      </xdr:nvSpPr>
      <xdr:spPr>
        <a:xfrm>
          <a:off x="12763500" y="131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170617</xdr:rowOff>
    </xdr:from>
    <xdr:ext cx="534377" cy="259045"/>
    <xdr:sp macro="" textlink="">
      <xdr:nvSpPr>
        <xdr:cNvPr id="649" name="テキスト ボックス 648"/>
        <xdr:cNvSpPr txBox="1"/>
      </xdr:nvSpPr>
      <xdr:spPr>
        <a:xfrm>
          <a:off x="12547111" y="132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107310</xdr:rowOff>
    </xdr:from>
    <xdr:to>
      <xdr:col>85</xdr:col>
      <xdr:colOff>127000</xdr:colOff>
      <xdr:row>98</xdr:row>
      <xdr:rowOff>120258</xdr:rowOff>
    </xdr:to>
    <xdr:cxnSp macro="">
      <xdr:nvCxnSpPr>
        <xdr:cNvPr id="676" name="直線コネクタ 675"/>
        <xdr:cNvCxnSpPr/>
      </xdr:nvCxnSpPr>
      <xdr:spPr>
        <a:xfrm flipV="1">
          <a:off x="15481300" y="16909410"/>
          <a:ext cx="8382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117810</xdr:rowOff>
    </xdr:from>
    <xdr:to>
      <xdr:col>81</xdr:col>
      <xdr:colOff>50800</xdr:colOff>
      <xdr:row>98</xdr:row>
      <xdr:rowOff>120258</xdr:rowOff>
    </xdr:to>
    <xdr:cxnSp macro="">
      <xdr:nvCxnSpPr>
        <xdr:cNvPr id="679" name="直線コネクタ 678"/>
        <xdr:cNvCxnSpPr/>
      </xdr:nvCxnSpPr>
      <xdr:spPr>
        <a:xfrm>
          <a:off x="14592300" y="16919910"/>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101577</xdr:rowOff>
    </xdr:from>
    <xdr:to>
      <xdr:col>76</xdr:col>
      <xdr:colOff>114300</xdr:colOff>
      <xdr:row>98</xdr:row>
      <xdr:rowOff>117810</xdr:rowOff>
    </xdr:to>
    <xdr:cxnSp macro="">
      <xdr:nvCxnSpPr>
        <xdr:cNvPr id="682" name="直線コネクタ 681"/>
        <xdr:cNvCxnSpPr/>
      </xdr:nvCxnSpPr>
      <xdr:spPr>
        <a:xfrm>
          <a:off x="13703300" y="16903677"/>
          <a:ext cx="889000" cy="1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70194</xdr:rowOff>
    </xdr:from>
    <xdr:to>
      <xdr:col>71</xdr:col>
      <xdr:colOff>177800</xdr:colOff>
      <xdr:row>98</xdr:row>
      <xdr:rowOff>101577</xdr:rowOff>
    </xdr:to>
    <xdr:cxnSp macro="">
      <xdr:nvCxnSpPr>
        <xdr:cNvPr id="685" name="直線コネクタ 684"/>
        <xdr:cNvCxnSpPr/>
      </xdr:nvCxnSpPr>
      <xdr:spPr>
        <a:xfrm>
          <a:off x="12814300" y="16872294"/>
          <a:ext cx="8890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154821</xdr:rowOff>
    </xdr:from>
    <xdr:ext cx="534377" cy="259045"/>
    <xdr:sp macro="" textlink="">
      <xdr:nvSpPr>
        <xdr:cNvPr id="687" name="テキスト ボックス 686"/>
        <xdr:cNvSpPr txBox="1"/>
      </xdr:nvSpPr>
      <xdr:spPr>
        <a:xfrm>
          <a:off x="13436111" y="1695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56510</xdr:rowOff>
    </xdr:from>
    <xdr:to>
      <xdr:col>85</xdr:col>
      <xdr:colOff>177800</xdr:colOff>
      <xdr:row>98</xdr:row>
      <xdr:rowOff>158110</xdr:rowOff>
    </xdr:to>
    <xdr:sp macro="" textlink="">
      <xdr:nvSpPr>
        <xdr:cNvPr id="695" name="楕円 694"/>
        <xdr:cNvSpPr/>
      </xdr:nvSpPr>
      <xdr:spPr>
        <a:xfrm>
          <a:off x="16268700" y="168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69458</xdr:rowOff>
    </xdr:from>
    <xdr:to>
      <xdr:col>81</xdr:col>
      <xdr:colOff>101600</xdr:colOff>
      <xdr:row>98</xdr:row>
      <xdr:rowOff>171058</xdr:rowOff>
    </xdr:to>
    <xdr:sp macro="" textlink="">
      <xdr:nvSpPr>
        <xdr:cNvPr id="697" name="楕円 696"/>
        <xdr:cNvSpPr/>
      </xdr:nvSpPr>
      <xdr:spPr>
        <a:xfrm>
          <a:off x="15430500" y="168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162185</xdr:rowOff>
    </xdr:from>
    <xdr:ext cx="469744" cy="259045"/>
    <xdr:sp macro="" textlink="">
      <xdr:nvSpPr>
        <xdr:cNvPr id="698" name="テキスト ボックス 697"/>
        <xdr:cNvSpPr txBox="1"/>
      </xdr:nvSpPr>
      <xdr:spPr>
        <a:xfrm>
          <a:off x="15246428" y="1696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67010</xdr:rowOff>
    </xdr:from>
    <xdr:to>
      <xdr:col>76</xdr:col>
      <xdr:colOff>165100</xdr:colOff>
      <xdr:row>98</xdr:row>
      <xdr:rowOff>168610</xdr:rowOff>
    </xdr:to>
    <xdr:sp macro="" textlink="">
      <xdr:nvSpPr>
        <xdr:cNvPr id="699" name="楕円 698"/>
        <xdr:cNvSpPr/>
      </xdr:nvSpPr>
      <xdr:spPr>
        <a:xfrm>
          <a:off x="14541500" y="168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159737</xdr:rowOff>
    </xdr:from>
    <xdr:ext cx="469744" cy="259045"/>
    <xdr:sp macro="" textlink="">
      <xdr:nvSpPr>
        <xdr:cNvPr id="700" name="テキスト ボックス 699"/>
        <xdr:cNvSpPr txBox="1"/>
      </xdr:nvSpPr>
      <xdr:spPr>
        <a:xfrm>
          <a:off x="14357428" y="169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50777</xdr:rowOff>
    </xdr:from>
    <xdr:to>
      <xdr:col>72</xdr:col>
      <xdr:colOff>38100</xdr:colOff>
      <xdr:row>98</xdr:row>
      <xdr:rowOff>152377</xdr:rowOff>
    </xdr:to>
    <xdr:sp macro="" textlink="">
      <xdr:nvSpPr>
        <xdr:cNvPr id="701" name="楕円 700"/>
        <xdr:cNvSpPr/>
      </xdr:nvSpPr>
      <xdr:spPr>
        <a:xfrm>
          <a:off x="13652500" y="16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168904</xdr:rowOff>
    </xdr:from>
    <xdr:ext cx="534377" cy="259045"/>
    <xdr:sp macro="" textlink="">
      <xdr:nvSpPr>
        <xdr:cNvPr id="702" name="テキスト ボックス 701"/>
        <xdr:cNvSpPr txBox="1"/>
      </xdr:nvSpPr>
      <xdr:spPr>
        <a:xfrm>
          <a:off x="13436111" y="1662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19394</xdr:rowOff>
    </xdr:from>
    <xdr:to>
      <xdr:col>67</xdr:col>
      <xdr:colOff>101600</xdr:colOff>
      <xdr:row>98</xdr:row>
      <xdr:rowOff>120994</xdr:rowOff>
    </xdr:to>
    <xdr:sp macro="" textlink="">
      <xdr:nvSpPr>
        <xdr:cNvPr id="703" name="楕円 702"/>
        <xdr:cNvSpPr/>
      </xdr:nvSpPr>
      <xdr:spPr>
        <a:xfrm>
          <a:off x="12763500" y="168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137521</xdr:rowOff>
    </xdr:from>
    <xdr:ext cx="534377" cy="259045"/>
    <xdr:sp macro="" textlink="">
      <xdr:nvSpPr>
        <xdr:cNvPr id="704" name="テキスト ボックス 703"/>
        <xdr:cNvSpPr txBox="1"/>
      </xdr:nvSpPr>
      <xdr:spPr>
        <a:xfrm>
          <a:off x="12547111" y="165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42393</xdr:rowOff>
    </xdr:from>
    <xdr:to>
      <xdr:col>102</xdr:col>
      <xdr:colOff>114300</xdr:colOff>
      <xdr:row>39</xdr:row>
      <xdr:rowOff>44450</xdr:rowOff>
    </xdr:to>
    <xdr:cxnSp macro="">
      <xdr:nvCxnSpPr>
        <xdr:cNvPr id="742" name="直線コネクタ 741"/>
        <xdr:cNvCxnSpPr/>
      </xdr:nvCxnSpPr>
      <xdr:spPr>
        <a:xfrm>
          <a:off x="18656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163043</xdr:rowOff>
    </xdr:from>
    <xdr:to>
      <xdr:col>98</xdr:col>
      <xdr:colOff>38100</xdr:colOff>
      <xdr:row>39</xdr:row>
      <xdr:rowOff>93193</xdr:rowOff>
    </xdr:to>
    <xdr:sp macro="" textlink="">
      <xdr:nvSpPr>
        <xdr:cNvPr id="760" name="楕円 759"/>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84320</xdr:rowOff>
    </xdr:from>
    <xdr:ext cx="313932" cy="259045"/>
    <xdr:sp macro="" textlink="">
      <xdr:nvSpPr>
        <xdr:cNvPr id="761" name="テキスト ボックス 760"/>
        <xdr:cNvSpPr txBox="1"/>
      </xdr:nvSpPr>
      <xdr:spPr>
        <a:xfrm>
          <a:off x="18499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97148</xdr:rowOff>
    </xdr:from>
    <xdr:to>
      <xdr:col>116</xdr:col>
      <xdr:colOff>63500</xdr:colOff>
      <xdr:row>59</xdr:row>
      <xdr:rowOff>97148</xdr:rowOff>
    </xdr:to>
    <xdr:cxnSp macro="">
      <xdr:nvCxnSpPr>
        <xdr:cNvPr id="792" name="直線コネクタ 791"/>
        <xdr:cNvCxnSpPr/>
      </xdr:nvCxnSpPr>
      <xdr:spPr>
        <a:xfrm>
          <a:off x="21323300" y="10212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97148</xdr:rowOff>
    </xdr:from>
    <xdr:to>
      <xdr:col>111</xdr:col>
      <xdr:colOff>177800</xdr:colOff>
      <xdr:row>59</xdr:row>
      <xdr:rowOff>97148</xdr:rowOff>
    </xdr:to>
    <xdr:cxnSp macro="">
      <xdr:nvCxnSpPr>
        <xdr:cNvPr id="795" name="直線コネクタ 794"/>
        <xdr:cNvCxnSpPr/>
      </xdr:nvCxnSpPr>
      <xdr:spPr>
        <a:xfrm>
          <a:off x="20434300" y="1021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97148</xdr:rowOff>
    </xdr:from>
    <xdr:to>
      <xdr:col>107</xdr:col>
      <xdr:colOff>50800</xdr:colOff>
      <xdr:row>59</xdr:row>
      <xdr:rowOff>97148</xdr:rowOff>
    </xdr:to>
    <xdr:cxnSp macro="">
      <xdr:nvCxnSpPr>
        <xdr:cNvPr id="798" name="直線コネクタ 797"/>
        <xdr:cNvCxnSpPr/>
      </xdr:nvCxnSpPr>
      <xdr:spPr>
        <a:xfrm>
          <a:off x="19545300" y="1021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97148</xdr:rowOff>
    </xdr:from>
    <xdr:to>
      <xdr:col>102</xdr:col>
      <xdr:colOff>114300</xdr:colOff>
      <xdr:row>59</xdr:row>
      <xdr:rowOff>97148</xdr:rowOff>
    </xdr:to>
    <xdr:cxnSp macro="">
      <xdr:nvCxnSpPr>
        <xdr:cNvPr id="801" name="直線コネクタ 800"/>
        <xdr:cNvCxnSpPr/>
      </xdr:nvCxnSpPr>
      <xdr:spPr>
        <a:xfrm>
          <a:off x="18656300" y="10212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46348</xdr:rowOff>
    </xdr:from>
    <xdr:to>
      <xdr:col>116</xdr:col>
      <xdr:colOff>114300</xdr:colOff>
      <xdr:row>59</xdr:row>
      <xdr:rowOff>147948</xdr:rowOff>
    </xdr:to>
    <xdr:sp macro="" textlink="">
      <xdr:nvSpPr>
        <xdr:cNvPr id="811" name="楕円 810"/>
        <xdr:cNvSpPr/>
      </xdr:nvSpPr>
      <xdr:spPr>
        <a:xfrm>
          <a:off x="221107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132725</xdr:rowOff>
    </xdr:from>
    <xdr:ext cx="313932" cy="259045"/>
    <xdr:sp macro="" textlink="">
      <xdr:nvSpPr>
        <xdr:cNvPr id="812" name="貸付金該当値テキスト"/>
        <xdr:cNvSpPr txBox="1"/>
      </xdr:nvSpPr>
      <xdr:spPr>
        <a:xfrm>
          <a:off x="22212300" y="10076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46348</xdr:rowOff>
    </xdr:from>
    <xdr:to>
      <xdr:col>112</xdr:col>
      <xdr:colOff>38100</xdr:colOff>
      <xdr:row>59</xdr:row>
      <xdr:rowOff>147948</xdr:rowOff>
    </xdr:to>
    <xdr:sp macro="" textlink="">
      <xdr:nvSpPr>
        <xdr:cNvPr id="813" name="楕円 812"/>
        <xdr:cNvSpPr/>
      </xdr:nvSpPr>
      <xdr:spPr>
        <a:xfrm>
          <a:off x="21272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139075</xdr:rowOff>
    </xdr:from>
    <xdr:ext cx="313932" cy="259045"/>
    <xdr:sp macro="" textlink="">
      <xdr:nvSpPr>
        <xdr:cNvPr id="814" name="テキスト ボックス 813"/>
        <xdr:cNvSpPr txBox="1"/>
      </xdr:nvSpPr>
      <xdr:spPr>
        <a:xfrm>
          <a:off x="21166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46348</xdr:rowOff>
    </xdr:from>
    <xdr:to>
      <xdr:col>107</xdr:col>
      <xdr:colOff>101600</xdr:colOff>
      <xdr:row>59</xdr:row>
      <xdr:rowOff>147948</xdr:rowOff>
    </xdr:to>
    <xdr:sp macro="" textlink="">
      <xdr:nvSpPr>
        <xdr:cNvPr id="815" name="楕円 814"/>
        <xdr:cNvSpPr/>
      </xdr:nvSpPr>
      <xdr:spPr>
        <a:xfrm>
          <a:off x="20383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139075</xdr:rowOff>
    </xdr:from>
    <xdr:ext cx="313932" cy="259045"/>
    <xdr:sp macro="" textlink="">
      <xdr:nvSpPr>
        <xdr:cNvPr id="816" name="テキスト ボックス 815"/>
        <xdr:cNvSpPr txBox="1"/>
      </xdr:nvSpPr>
      <xdr:spPr>
        <a:xfrm>
          <a:off x="20277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46348</xdr:rowOff>
    </xdr:from>
    <xdr:to>
      <xdr:col>102</xdr:col>
      <xdr:colOff>165100</xdr:colOff>
      <xdr:row>59</xdr:row>
      <xdr:rowOff>147948</xdr:rowOff>
    </xdr:to>
    <xdr:sp macro="" textlink="">
      <xdr:nvSpPr>
        <xdr:cNvPr id="817" name="楕円 816"/>
        <xdr:cNvSpPr/>
      </xdr:nvSpPr>
      <xdr:spPr>
        <a:xfrm>
          <a:off x="19494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139075</xdr:rowOff>
    </xdr:from>
    <xdr:ext cx="313932" cy="259045"/>
    <xdr:sp macro="" textlink="">
      <xdr:nvSpPr>
        <xdr:cNvPr id="818" name="テキスト ボックス 817"/>
        <xdr:cNvSpPr txBox="1"/>
      </xdr:nvSpPr>
      <xdr:spPr>
        <a:xfrm>
          <a:off x="19388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46348</xdr:rowOff>
    </xdr:from>
    <xdr:to>
      <xdr:col>98</xdr:col>
      <xdr:colOff>38100</xdr:colOff>
      <xdr:row>59</xdr:row>
      <xdr:rowOff>147948</xdr:rowOff>
    </xdr:to>
    <xdr:sp macro="" textlink="">
      <xdr:nvSpPr>
        <xdr:cNvPr id="819" name="楕円 818"/>
        <xdr:cNvSpPr/>
      </xdr:nvSpPr>
      <xdr:spPr>
        <a:xfrm>
          <a:off x="186055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139075</xdr:rowOff>
    </xdr:from>
    <xdr:ext cx="313932" cy="259045"/>
    <xdr:sp macro="" textlink="">
      <xdr:nvSpPr>
        <xdr:cNvPr id="820" name="テキスト ボックス 819"/>
        <xdr:cNvSpPr txBox="1"/>
      </xdr:nvSpPr>
      <xdr:spPr>
        <a:xfrm>
          <a:off x="18499333" y="102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120726</xdr:rowOff>
    </xdr:from>
    <xdr:to>
      <xdr:col>116</xdr:col>
      <xdr:colOff>63500</xdr:colOff>
      <xdr:row>73</xdr:row>
      <xdr:rowOff>157531</xdr:rowOff>
    </xdr:to>
    <xdr:cxnSp macro="">
      <xdr:nvCxnSpPr>
        <xdr:cNvPr id="852" name="直線コネクタ 851"/>
        <xdr:cNvCxnSpPr/>
      </xdr:nvCxnSpPr>
      <xdr:spPr>
        <a:xfrm flipV="1">
          <a:off x="21323300" y="12636576"/>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149562</xdr:rowOff>
    </xdr:from>
    <xdr:to>
      <xdr:col>111</xdr:col>
      <xdr:colOff>177800</xdr:colOff>
      <xdr:row>73</xdr:row>
      <xdr:rowOff>157531</xdr:rowOff>
    </xdr:to>
    <xdr:cxnSp macro="">
      <xdr:nvCxnSpPr>
        <xdr:cNvPr id="855" name="直線コネクタ 854"/>
        <xdr:cNvCxnSpPr/>
      </xdr:nvCxnSpPr>
      <xdr:spPr>
        <a:xfrm>
          <a:off x="20434300" y="12665412"/>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149562</xdr:rowOff>
    </xdr:from>
    <xdr:to>
      <xdr:col>107</xdr:col>
      <xdr:colOff>50800</xdr:colOff>
      <xdr:row>74</xdr:row>
      <xdr:rowOff>26053</xdr:rowOff>
    </xdr:to>
    <xdr:cxnSp macro="">
      <xdr:nvCxnSpPr>
        <xdr:cNvPr id="858" name="直線コネクタ 857"/>
        <xdr:cNvCxnSpPr/>
      </xdr:nvCxnSpPr>
      <xdr:spPr>
        <a:xfrm flipV="1">
          <a:off x="19545300" y="12665412"/>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156159</xdr:rowOff>
    </xdr:from>
    <xdr:to>
      <xdr:col>102</xdr:col>
      <xdr:colOff>114300</xdr:colOff>
      <xdr:row>74</xdr:row>
      <xdr:rowOff>26053</xdr:rowOff>
    </xdr:to>
    <xdr:cxnSp macro="">
      <xdr:nvCxnSpPr>
        <xdr:cNvPr id="861" name="直線コネクタ 860"/>
        <xdr:cNvCxnSpPr/>
      </xdr:nvCxnSpPr>
      <xdr:spPr>
        <a:xfrm>
          <a:off x="18656300" y="12672009"/>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69926</xdr:rowOff>
    </xdr:from>
    <xdr:to>
      <xdr:col>116</xdr:col>
      <xdr:colOff>114300</xdr:colOff>
      <xdr:row>74</xdr:row>
      <xdr:rowOff>76</xdr:rowOff>
    </xdr:to>
    <xdr:sp macro="" textlink="">
      <xdr:nvSpPr>
        <xdr:cNvPr id="871" name="楕円 870"/>
        <xdr:cNvSpPr/>
      </xdr:nvSpPr>
      <xdr:spPr>
        <a:xfrm>
          <a:off x="22110700" y="125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92803</xdr:rowOff>
    </xdr:from>
    <xdr:ext cx="534377" cy="259045"/>
    <xdr:sp macro="" textlink="">
      <xdr:nvSpPr>
        <xdr:cNvPr id="872" name="繰出金該当値テキスト"/>
        <xdr:cNvSpPr txBox="1"/>
      </xdr:nvSpPr>
      <xdr:spPr>
        <a:xfrm>
          <a:off x="22212300" y="124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106731</xdr:rowOff>
    </xdr:from>
    <xdr:to>
      <xdr:col>112</xdr:col>
      <xdr:colOff>38100</xdr:colOff>
      <xdr:row>74</xdr:row>
      <xdr:rowOff>36881</xdr:rowOff>
    </xdr:to>
    <xdr:sp macro="" textlink="">
      <xdr:nvSpPr>
        <xdr:cNvPr id="873" name="楕円 872"/>
        <xdr:cNvSpPr/>
      </xdr:nvSpPr>
      <xdr:spPr>
        <a:xfrm>
          <a:off x="21272500" y="12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53408</xdr:rowOff>
    </xdr:from>
    <xdr:ext cx="534377" cy="259045"/>
    <xdr:sp macro="" textlink="">
      <xdr:nvSpPr>
        <xdr:cNvPr id="874" name="テキスト ボックス 873"/>
        <xdr:cNvSpPr txBox="1"/>
      </xdr:nvSpPr>
      <xdr:spPr>
        <a:xfrm>
          <a:off x="21056111" y="123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98762</xdr:rowOff>
    </xdr:from>
    <xdr:to>
      <xdr:col>107</xdr:col>
      <xdr:colOff>101600</xdr:colOff>
      <xdr:row>74</xdr:row>
      <xdr:rowOff>28912</xdr:rowOff>
    </xdr:to>
    <xdr:sp macro="" textlink="">
      <xdr:nvSpPr>
        <xdr:cNvPr id="875" name="楕円 874"/>
        <xdr:cNvSpPr/>
      </xdr:nvSpPr>
      <xdr:spPr>
        <a:xfrm>
          <a:off x="20383500" y="1261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45439</xdr:rowOff>
    </xdr:from>
    <xdr:ext cx="534377" cy="259045"/>
    <xdr:sp macro="" textlink="">
      <xdr:nvSpPr>
        <xdr:cNvPr id="876" name="テキスト ボックス 875"/>
        <xdr:cNvSpPr txBox="1"/>
      </xdr:nvSpPr>
      <xdr:spPr>
        <a:xfrm>
          <a:off x="20167111" y="1238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146703</xdr:rowOff>
    </xdr:from>
    <xdr:to>
      <xdr:col>102</xdr:col>
      <xdr:colOff>165100</xdr:colOff>
      <xdr:row>74</xdr:row>
      <xdr:rowOff>76853</xdr:rowOff>
    </xdr:to>
    <xdr:sp macro="" textlink="">
      <xdr:nvSpPr>
        <xdr:cNvPr id="877" name="楕円 876"/>
        <xdr:cNvSpPr/>
      </xdr:nvSpPr>
      <xdr:spPr>
        <a:xfrm>
          <a:off x="19494500" y="126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93380</xdr:rowOff>
    </xdr:from>
    <xdr:ext cx="534377" cy="259045"/>
    <xdr:sp macro="" textlink="">
      <xdr:nvSpPr>
        <xdr:cNvPr id="878" name="テキスト ボックス 877"/>
        <xdr:cNvSpPr txBox="1"/>
      </xdr:nvSpPr>
      <xdr:spPr>
        <a:xfrm>
          <a:off x="19278111" y="124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105359</xdr:rowOff>
    </xdr:from>
    <xdr:to>
      <xdr:col>98</xdr:col>
      <xdr:colOff>38100</xdr:colOff>
      <xdr:row>74</xdr:row>
      <xdr:rowOff>35509</xdr:rowOff>
    </xdr:to>
    <xdr:sp macro="" textlink="">
      <xdr:nvSpPr>
        <xdr:cNvPr id="879" name="楕円 878"/>
        <xdr:cNvSpPr/>
      </xdr:nvSpPr>
      <xdr:spPr>
        <a:xfrm>
          <a:off x="18605500" y="126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52036</xdr:rowOff>
    </xdr:from>
    <xdr:ext cx="534377" cy="259045"/>
    <xdr:sp macro="" textlink="">
      <xdr:nvSpPr>
        <xdr:cNvPr id="880" name="テキスト ボックス 879"/>
        <xdr:cNvSpPr txBox="1"/>
      </xdr:nvSpPr>
      <xdr:spPr>
        <a:xfrm>
          <a:off x="18389111" y="123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378,537</a:t>
          </a:r>
          <a:r>
            <a:rPr kumimoji="1" lang="ja-JP" altLang="en-US" sz="1300">
              <a:latin typeface="ＭＳ ゴシック" panose="020B0609070205080204" pitchFamily="49" charset="-128"/>
              <a:ea typeface="ＭＳ ゴシック" panose="020B0609070205080204" pitchFamily="49" charset="-128"/>
            </a:rPr>
            <a:t>円となっている。義務的経費では、増加し続けていた扶助費が、生活保護世帯数の減に伴う生活保護費の減などを背景に前年度比</a:t>
          </a:r>
          <a:r>
            <a:rPr kumimoji="1" lang="en-US" altLang="ja-JP" sz="1300">
              <a:latin typeface="ＭＳ ゴシック" panose="020B0609070205080204" pitchFamily="49" charset="-128"/>
              <a:ea typeface="ＭＳ ゴシック" panose="020B0609070205080204" pitchFamily="49" charset="-128"/>
            </a:rPr>
            <a:t>1,578</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130,235</a:t>
          </a:r>
          <a:r>
            <a:rPr kumimoji="1" lang="ja-JP" altLang="en-US" sz="1300">
              <a:latin typeface="ＭＳ ゴシック" panose="020B0609070205080204" pitchFamily="49" charset="-128"/>
              <a:ea typeface="ＭＳ ゴシック" panose="020B0609070205080204" pitchFamily="49" charset="-128"/>
            </a:rPr>
            <a:t>円となったものの、依然として高い水準にあり、児童福祉費及び生活保護費は類似団体平均を大きく上回っている。公債費は、平成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年度においては、平成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年度に借り入れた臨時財政対策債の元金償還が開始したことなどから、前年度比</a:t>
          </a:r>
          <a:r>
            <a:rPr kumimoji="1" lang="en-US" altLang="ja-JP" sz="1300">
              <a:latin typeface="ＭＳ ゴシック" panose="020B0609070205080204" pitchFamily="49" charset="-128"/>
              <a:ea typeface="ＭＳ ゴシック" panose="020B0609070205080204" pitchFamily="49" charset="-128"/>
            </a:rPr>
            <a:t>2,239</a:t>
          </a:r>
          <a:r>
            <a:rPr kumimoji="1" lang="ja-JP" altLang="en-US" sz="1300">
              <a:latin typeface="ＭＳ ゴシック" panose="020B0609070205080204" pitchFamily="49" charset="-128"/>
              <a:ea typeface="ＭＳ ゴシック" panose="020B0609070205080204" pitchFamily="49" charset="-128"/>
            </a:rPr>
            <a:t>円増の</a:t>
          </a:r>
          <a:r>
            <a:rPr kumimoji="1" lang="en-US" altLang="ja-JP" sz="1300">
              <a:latin typeface="ＭＳ ゴシック" panose="020B0609070205080204" pitchFamily="49" charset="-128"/>
              <a:ea typeface="ＭＳ ゴシック" panose="020B0609070205080204" pitchFamily="49" charset="-128"/>
            </a:rPr>
            <a:t>21,011</a:t>
          </a:r>
          <a:r>
            <a:rPr kumimoji="1" lang="ja-JP" altLang="en-US" sz="1300">
              <a:latin typeface="ＭＳ ゴシック" panose="020B0609070205080204" pitchFamily="49" charset="-128"/>
              <a:ea typeface="ＭＳ ゴシック" panose="020B0609070205080204" pitchFamily="49" charset="-128"/>
            </a:rPr>
            <a:t>円となった。人件費は、職員給及び退職者数の減などにより、前年度比</a:t>
          </a:r>
          <a:r>
            <a:rPr kumimoji="1" lang="en-US" altLang="ja-JP" sz="1300">
              <a:latin typeface="ＭＳ ゴシック" panose="020B0609070205080204" pitchFamily="49" charset="-128"/>
              <a:ea typeface="ＭＳ ゴシック" panose="020B0609070205080204" pitchFamily="49" charset="-128"/>
            </a:rPr>
            <a:t>681</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48,111</a:t>
          </a:r>
          <a:r>
            <a:rPr kumimoji="1" lang="ja-JP" altLang="en-US" sz="1300">
              <a:latin typeface="ＭＳ ゴシック" panose="020B0609070205080204" pitchFamily="49" charset="-128"/>
              <a:ea typeface="ＭＳ ゴシック" panose="020B0609070205080204" pitchFamily="49" charset="-128"/>
            </a:rPr>
            <a:t>円となっている。普通建設事業費のうち新規整備については、教育福祉総合センター新築棟工事などの増があるものの、東中神駅自由通路等整備事業の減により、前年度比</a:t>
          </a:r>
          <a:r>
            <a:rPr kumimoji="1" lang="en-US" altLang="ja-JP" sz="1300">
              <a:latin typeface="ＭＳ ゴシック" panose="020B0609070205080204" pitchFamily="49" charset="-128"/>
              <a:ea typeface="ＭＳ ゴシック" panose="020B0609070205080204" pitchFamily="49" charset="-128"/>
            </a:rPr>
            <a:t>1,053</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13,651</a:t>
          </a:r>
          <a:r>
            <a:rPr kumimoji="1" lang="ja-JP" altLang="en-US" sz="1300">
              <a:latin typeface="ＭＳ ゴシック" panose="020B0609070205080204" pitchFamily="49" charset="-128"/>
              <a:ea typeface="ＭＳ ゴシック" panose="020B0609070205080204" pitchFamily="49" charset="-128"/>
            </a:rPr>
            <a:t>円となった。一方、更新整備については、教育福祉総合センター既存校舎棟の工事などにより、前年度比</a:t>
          </a:r>
          <a:r>
            <a:rPr kumimoji="1" lang="en-US" altLang="ja-JP" sz="1300">
              <a:latin typeface="ＭＳ ゴシック" panose="020B0609070205080204" pitchFamily="49" charset="-128"/>
              <a:ea typeface="ＭＳ ゴシック" panose="020B0609070205080204" pitchFamily="49" charset="-128"/>
            </a:rPr>
            <a:t>6,668</a:t>
          </a:r>
          <a:r>
            <a:rPr kumimoji="1" lang="ja-JP" altLang="en-US" sz="1300">
              <a:latin typeface="ＭＳ ゴシック" panose="020B0609070205080204" pitchFamily="49" charset="-128"/>
              <a:ea typeface="ＭＳ ゴシック" panose="020B0609070205080204" pitchFamily="49" charset="-128"/>
            </a:rPr>
            <a:t>円の増となった。新規整備は前年度に引き続き、類似団体平均を上回っており、教育福祉総合センター整備事業や都市計画道路３・４・１号整備事業により、今後数年も増加が見込まれる。新規整備については、公共施設等総合管理計画における基本方針に基づき、最小限にとどめ、中長期的な財政見通しのもと、計画的な実施を図る。繰出金については、介護保険特別会計や後期高齢者医療特別会計への繰出金の増が影響し、今後も高齢化に伴う法定繰出分の増加等が見込まれるため、赤字補塡分も含めた繰出金の抑制により、財政基盤の強化に努める。 災害復旧事業費は、朝日町高齢者福祉センターの火災により、消失した部分の復旧工事などを実施したことに伴い、前年度比</a:t>
          </a:r>
          <a:r>
            <a:rPr kumimoji="1" lang="en-US" altLang="ja-JP" sz="1300">
              <a:latin typeface="ＭＳ ゴシック" panose="020B0609070205080204" pitchFamily="49" charset="-128"/>
              <a:ea typeface="ＭＳ ゴシック" panose="020B0609070205080204" pitchFamily="49" charset="-128"/>
            </a:rPr>
            <a:t>656</a:t>
          </a:r>
          <a:r>
            <a:rPr kumimoji="1" lang="ja-JP" altLang="en-US" sz="1300">
              <a:latin typeface="ＭＳ ゴシック" panose="020B0609070205080204" pitchFamily="49" charset="-128"/>
              <a:ea typeface="ＭＳ ゴシック" panose="020B0609070205080204" pitchFamily="49" charset="-128"/>
            </a:rPr>
            <a:t>円増の</a:t>
          </a:r>
          <a:r>
            <a:rPr kumimoji="1" lang="en-US" altLang="ja-JP" sz="1300">
              <a:latin typeface="ＭＳ ゴシック" panose="020B0609070205080204" pitchFamily="49" charset="-128"/>
              <a:ea typeface="ＭＳ ゴシック" panose="020B0609070205080204" pitchFamily="49" charset="-128"/>
            </a:rPr>
            <a:t>710</a:t>
          </a:r>
          <a:r>
            <a:rPr kumimoji="1" lang="ja-JP" altLang="en-US" sz="1300">
              <a:latin typeface="ＭＳ ゴシック" panose="020B0609070205080204" pitchFamily="49" charset="-128"/>
              <a:ea typeface="ＭＳ ゴシック" panose="020B0609070205080204" pitchFamily="49"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東京都昭島市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113,215
110,527
17.34
44,767,718
42,856,013
1,910,305
21,521,531
20,288,091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123698</xdr:rowOff>
    </xdr:from>
    <xdr:to>
      <xdr:col>24</xdr:col>
      <xdr:colOff>63500</xdr:colOff>
      <xdr:row>35</xdr:row>
      <xdr:rowOff>73406</xdr:rowOff>
    </xdr:to>
    <xdr:cxnSp macro="">
      <xdr:nvCxnSpPr>
        <xdr:cNvPr id="61" name="直線コネクタ 60"/>
        <xdr:cNvCxnSpPr/>
      </xdr:nvCxnSpPr>
      <xdr:spPr>
        <a:xfrm>
          <a:off x="3797300" y="5952998"/>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159512</xdr:rowOff>
    </xdr:from>
    <xdr:to>
      <xdr:col>19</xdr:col>
      <xdr:colOff>177800</xdr:colOff>
      <xdr:row>34</xdr:row>
      <xdr:rowOff>123698</xdr:rowOff>
    </xdr:to>
    <xdr:cxnSp macro="">
      <xdr:nvCxnSpPr>
        <xdr:cNvPr id="64" name="直線コネクタ 63"/>
        <xdr:cNvCxnSpPr/>
      </xdr:nvCxnSpPr>
      <xdr:spPr>
        <a:xfrm>
          <a:off x="2908300" y="5817362"/>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168656</xdr:rowOff>
    </xdr:from>
    <xdr:to>
      <xdr:col>15</xdr:col>
      <xdr:colOff>50800</xdr:colOff>
      <xdr:row>33</xdr:row>
      <xdr:rowOff>159512</xdr:rowOff>
    </xdr:to>
    <xdr:cxnSp macro="">
      <xdr:nvCxnSpPr>
        <xdr:cNvPr id="67" name="直線コネクタ 66"/>
        <xdr:cNvCxnSpPr/>
      </xdr:nvCxnSpPr>
      <xdr:spPr>
        <a:xfrm>
          <a:off x="2019300" y="565505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168656</xdr:rowOff>
    </xdr:from>
    <xdr:to>
      <xdr:col>10</xdr:col>
      <xdr:colOff>114300</xdr:colOff>
      <xdr:row>33</xdr:row>
      <xdr:rowOff>109220</xdr:rowOff>
    </xdr:to>
    <xdr:cxnSp macro="">
      <xdr:nvCxnSpPr>
        <xdr:cNvPr id="70" name="直線コネクタ 69"/>
        <xdr:cNvCxnSpPr/>
      </xdr:nvCxnSpPr>
      <xdr:spPr>
        <a:xfrm flipV="1">
          <a:off x="1130300" y="565505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22606</xdr:rowOff>
    </xdr:from>
    <xdr:to>
      <xdr:col>24</xdr:col>
      <xdr:colOff>114300</xdr:colOff>
      <xdr:row>35</xdr:row>
      <xdr:rowOff>124206</xdr:rowOff>
    </xdr:to>
    <xdr:sp macro="" textlink="">
      <xdr:nvSpPr>
        <xdr:cNvPr id="80" name="楕円 79"/>
        <xdr:cNvSpPr/>
      </xdr:nvSpPr>
      <xdr:spPr>
        <a:xfrm>
          <a:off x="4584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45483</xdr:rowOff>
    </xdr:from>
    <xdr:ext cx="469744" cy="259045"/>
    <xdr:sp macro="" textlink="">
      <xdr:nvSpPr>
        <xdr:cNvPr id="81" name="議会費該当値テキスト"/>
        <xdr:cNvSpPr txBox="1"/>
      </xdr:nvSpPr>
      <xdr:spPr>
        <a:xfrm>
          <a:off x="4686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72898</xdr:rowOff>
    </xdr:from>
    <xdr:to>
      <xdr:col>20</xdr:col>
      <xdr:colOff>38100</xdr:colOff>
      <xdr:row>35</xdr:row>
      <xdr:rowOff>3048</xdr:rowOff>
    </xdr:to>
    <xdr:sp macro="" textlink="">
      <xdr:nvSpPr>
        <xdr:cNvPr id="82" name="楕円 81"/>
        <xdr:cNvSpPr/>
      </xdr:nvSpPr>
      <xdr:spPr>
        <a:xfrm>
          <a:off x="3746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19575</xdr:rowOff>
    </xdr:from>
    <xdr:ext cx="469744" cy="259045"/>
    <xdr:sp macro="" textlink="">
      <xdr:nvSpPr>
        <xdr:cNvPr id="83" name="テキスト ボックス 82"/>
        <xdr:cNvSpPr txBox="1"/>
      </xdr:nvSpPr>
      <xdr:spPr>
        <a:xfrm>
          <a:off x="3562428" y="567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108712</xdr:rowOff>
    </xdr:from>
    <xdr:to>
      <xdr:col>15</xdr:col>
      <xdr:colOff>101600</xdr:colOff>
      <xdr:row>34</xdr:row>
      <xdr:rowOff>38862</xdr:rowOff>
    </xdr:to>
    <xdr:sp macro="" textlink="">
      <xdr:nvSpPr>
        <xdr:cNvPr id="84" name="楕円 83"/>
        <xdr:cNvSpPr/>
      </xdr:nvSpPr>
      <xdr:spPr>
        <a:xfrm>
          <a:off x="2857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55389</xdr:rowOff>
    </xdr:from>
    <xdr:ext cx="469744" cy="259045"/>
    <xdr:sp macro="" textlink="">
      <xdr:nvSpPr>
        <xdr:cNvPr id="85" name="テキスト ボックス 84"/>
        <xdr:cNvSpPr txBox="1"/>
      </xdr:nvSpPr>
      <xdr:spPr>
        <a:xfrm>
          <a:off x="2673428"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117856</xdr:rowOff>
    </xdr:from>
    <xdr:to>
      <xdr:col>10</xdr:col>
      <xdr:colOff>165100</xdr:colOff>
      <xdr:row>33</xdr:row>
      <xdr:rowOff>48006</xdr:rowOff>
    </xdr:to>
    <xdr:sp macro="" textlink="">
      <xdr:nvSpPr>
        <xdr:cNvPr id="86" name="楕円 85"/>
        <xdr:cNvSpPr/>
      </xdr:nvSpPr>
      <xdr:spPr>
        <a:xfrm>
          <a:off x="19685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64533</xdr:rowOff>
    </xdr:from>
    <xdr:ext cx="469744" cy="259045"/>
    <xdr:sp macro="" textlink="">
      <xdr:nvSpPr>
        <xdr:cNvPr id="87" name="テキスト ボックス 86"/>
        <xdr:cNvSpPr txBox="1"/>
      </xdr:nvSpPr>
      <xdr:spPr>
        <a:xfrm>
          <a:off x="1784428" y="53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58420</xdr:rowOff>
    </xdr:from>
    <xdr:to>
      <xdr:col>6</xdr:col>
      <xdr:colOff>38100</xdr:colOff>
      <xdr:row>33</xdr:row>
      <xdr:rowOff>160020</xdr:rowOff>
    </xdr:to>
    <xdr:sp macro="" textlink="">
      <xdr:nvSpPr>
        <xdr:cNvPr id="88" name="楕円 87"/>
        <xdr:cNvSpPr/>
      </xdr:nvSpPr>
      <xdr:spPr>
        <a:xfrm>
          <a:off x="1079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5097</xdr:rowOff>
    </xdr:from>
    <xdr:ext cx="469744" cy="259045"/>
    <xdr:sp macro="" textlink="">
      <xdr:nvSpPr>
        <xdr:cNvPr id="89" name="テキスト ボックス 88"/>
        <xdr:cNvSpPr txBox="1"/>
      </xdr:nvSpPr>
      <xdr:spPr>
        <a:xfrm>
          <a:off x="895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135433</xdr:rowOff>
    </xdr:from>
    <xdr:to>
      <xdr:col>24</xdr:col>
      <xdr:colOff>63500</xdr:colOff>
      <xdr:row>58</xdr:row>
      <xdr:rowOff>146705</xdr:rowOff>
    </xdr:to>
    <xdr:cxnSp macro="">
      <xdr:nvCxnSpPr>
        <xdr:cNvPr id="118" name="直線コネクタ 117"/>
        <xdr:cNvCxnSpPr/>
      </xdr:nvCxnSpPr>
      <xdr:spPr>
        <a:xfrm flipV="1">
          <a:off x="3797300" y="10079533"/>
          <a:ext cx="838200" cy="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146705</xdr:rowOff>
    </xdr:from>
    <xdr:to>
      <xdr:col>19</xdr:col>
      <xdr:colOff>177800</xdr:colOff>
      <xdr:row>58</xdr:row>
      <xdr:rowOff>146785</xdr:rowOff>
    </xdr:to>
    <xdr:cxnSp macro="">
      <xdr:nvCxnSpPr>
        <xdr:cNvPr id="121" name="直線コネクタ 120"/>
        <xdr:cNvCxnSpPr/>
      </xdr:nvCxnSpPr>
      <xdr:spPr>
        <a:xfrm flipV="1">
          <a:off x="2908300" y="10090805"/>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135353</xdr:rowOff>
    </xdr:from>
    <xdr:to>
      <xdr:col>15</xdr:col>
      <xdr:colOff>50800</xdr:colOff>
      <xdr:row>58</xdr:row>
      <xdr:rowOff>146785</xdr:rowOff>
    </xdr:to>
    <xdr:cxnSp macro="">
      <xdr:nvCxnSpPr>
        <xdr:cNvPr id="124" name="直線コネクタ 123"/>
        <xdr:cNvCxnSpPr/>
      </xdr:nvCxnSpPr>
      <xdr:spPr>
        <a:xfrm>
          <a:off x="2019300" y="10079453"/>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135059</xdr:rowOff>
    </xdr:from>
    <xdr:to>
      <xdr:col>10</xdr:col>
      <xdr:colOff>114300</xdr:colOff>
      <xdr:row>58</xdr:row>
      <xdr:rowOff>135353</xdr:rowOff>
    </xdr:to>
    <xdr:cxnSp macro="">
      <xdr:nvCxnSpPr>
        <xdr:cNvPr id="127" name="直線コネクタ 126"/>
        <xdr:cNvCxnSpPr/>
      </xdr:nvCxnSpPr>
      <xdr:spPr>
        <a:xfrm>
          <a:off x="1130300" y="10079159"/>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84633</xdr:rowOff>
    </xdr:from>
    <xdr:to>
      <xdr:col>24</xdr:col>
      <xdr:colOff>114300</xdr:colOff>
      <xdr:row>59</xdr:row>
      <xdr:rowOff>14783</xdr:rowOff>
    </xdr:to>
    <xdr:sp macro="" textlink="">
      <xdr:nvSpPr>
        <xdr:cNvPr id="137" name="楕円 136"/>
        <xdr:cNvSpPr/>
      </xdr:nvSpPr>
      <xdr:spPr>
        <a:xfrm>
          <a:off x="4584700" y="100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95905</xdr:rowOff>
    </xdr:from>
    <xdr:to>
      <xdr:col>20</xdr:col>
      <xdr:colOff>38100</xdr:colOff>
      <xdr:row>59</xdr:row>
      <xdr:rowOff>26055</xdr:rowOff>
    </xdr:to>
    <xdr:sp macro="" textlink="">
      <xdr:nvSpPr>
        <xdr:cNvPr id="139" name="楕円 138"/>
        <xdr:cNvSpPr/>
      </xdr:nvSpPr>
      <xdr:spPr>
        <a:xfrm>
          <a:off x="3746500" y="100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17182</xdr:rowOff>
    </xdr:from>
    <xdr:ext cx="534377" cy="259045"/>
    <xdr:sp macro="" textlink="">
      <xdr:nvSpPr>
        <xdr:cNvPr id="140" name="テキスト ボックス 139"/>
        <xdr:cNvSpPr txBox="1"/>
      </xdr:nvSpPr>
      <xdr:spPr>
        <a:xfrm>
          <a:off x="3530111" y="1013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95985</xdr:rowOff>
    </xdr:from>
    <xdr:to>
      <xdr:col>15</xdr:col>
      <xdr:colOff>101600</xdr:colOff>
      <xdr:row>59</xdr:row>
      <xdr:rowOff>26135</xdr:rowOff>
    </xdr:to>
    <xdr:sp macro="" textlink="">
      <xdr:nvSpPr>
        <xdr:cNvPr id="141" name="楕円 140"/>
        <xdr:cNvSpPr/>
      </xdr:nvSpPr>
      <xdr:spPr>
        <a:xfrm>
          <a:off x="2857500" y="100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17262</xdr:rowOff>
    </xdr:from>
    <xdr:ext cx="534377" cy="259045"/>
    <xdr:sp macro="" textlink="">
      <xdr:nvSpPr>
        <xdr:cNvPr id="142" name="テキスト ボックス 141"/>
        <xdr:cNvSpPr txBox="1"/>
      </xdr:nvSpPr>
      <xdr:spPr>
        <a:xfrm>
          <a:off x="2641111" y="101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84553</xdr:rowOff>
    </xdr:from>
    <xdr:to>
      <xdr:col>10</xdr:col>
      <xdr:colOff>165100</xdr:colOff>
      <xdr:row>59</xdr:row>
      <xdr:rowOff>14703</xdr:rowOff>
    </xdr:to>
    <xdr:sp macro="" textlink="">
      <xdr:nvSpPr>
        <xdr:cNvPr id="143" name="楕円 142"/>
        <xdr:cNvSpPr/>
      </xdr:nvSpPr>
      <xdr:spPr>
        <a:xfrm>
          <a:off x="1968500" y="100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5830</xdr:rowOff>
    </xdr:from>
    <xdr:ext cx="534377" cy="259045"/>
    <xdr:sp macro="" textlink="">
      <xdr:nvSpPr>
        <xdr:cNvPr id="144" name="テキスト ボックス 143"/>
        <xdr:cNvSpPr txBox="1"/>
      </xdr:nvSpPr>
      <xdr:spPr>
        <a:xfrm>
          <a:off x="1752111" y="101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84259</xdr:rowOff>
    </xdr:from>
    <xdr:to>
      <xdr:col>6</xdr:col>
      <xdr:colOff>38100</xdr:colOff>
      <xdr:row>59</xdr:row>
      <xdr:rowOff>14409</xdr:rowOff>
    </xdr:to>
    <xdr:sp macro="" textlink="">
      <xdr:nvSpPr>
        <xdr:cNvPr id="145" name="楕円 144"/>
        <xdr:cNvSpPr/>
      </xdr:nvSpPr>
      <xdr:spPr>
        <a:xfrm>
          <a:off x="1079500" y="100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5536</xdr:rowOff>
    </xdr:from>
    <xdr:ext cx="534377" cy="259045"/>
    <xdr:sp macro="" textlink="">
      <xdr:nvSpPr>
        <xdr:cNvPr id="146" name="テキスト ボックス 145"/>
        <xdr:cNvSpPr txBox="1"/>
      </xdr:nvSpPr>
      <xdr:spPr>
        <a:xfrm>
          <a:off x="863111" y="101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85924</xdr:rowOff>
    </xdr:from>
    <xdr:to>
      <xdr:col>24</xdr:col>
      <xdr:colOff>63500</xdr:colOff>
      <xdr:row>73</xdr:row>
      <xdr:rowOff>106825</xdr:rowOff>
    </xdr:to>
    <xdr:cxnSp macro="">
      <xdr:nvCxnSpPr>
        <xdr:cNvPr id="178" name="直線コネクタ 177"/>
        <xdr:cNvCxnSpPr/>
      </xdr:nvCxnSpPr>
      <xdr:spPr>
        <a:xfrm>
          <a:off x="3797300" y="1260177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85924</xdr:rowOff>
    </xdr:from>
    <xdr:to>
      <xdr:col>19</xdr:col>
      <xdr:colOff>177800</xdr:colOff>
      <xdr:row>73</xdr:row>
      <xdr:rowOff>103592</xdr:rowOff>
    </xdr:to>
    <xdr:cxnSp macro="">
      <xdr:nvCxnSpPr>
        <xdr:cNvPr id="181" name="直線コネクタ 180"/>
        <xdr:cNvCxnSpPr/>
      </xdr:nvCxnSpPr>
      <xdr:spPr>
        <a:xfrm flipV="1">
          <a:off x="2908300" y="12601774"/>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103592</xdr:rowOff>
    </xdr:from>
    <xdr:to>
      <xdr:col>15</xdr:col>
      <xdr:colOff>50800</xdr:colOff>
      <xdr:row>73</xdr:row>
      <xdr:rowOff>132983</xdr:rowOff>
    </xdr:to>
    <xdr:cxnSp macro="">
      <xdr:nvCxnSpPr>
        <xdr:cNvPr id="184" name="直線コネクタ 183"/>
        <xdr:cNvCxnSpPr/>
      </xdr:nvCxnSpPr>
      <xdr:spPr>
        <a:xfrm flipV="1">
          <a:off x="2019300" y="1261944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132983</xdr:rowOff>
    </xdr:from>
    <xdr:to>
      <xdr:col>10</xdr:col>
      <xdr:colOff>114300</xdr:colOff>
      <xdr:row>74</xdr:row>
      <xdr:rowOff>19522</xdr:rowOff>
    </xdr:to>
    <xdr:cxnSp macro="">
      <xdr:nvCxnSpPr>
        <xdr:cNvPr id="187" name="直線コネクタ 186"/>
        <xdr:cNvCxnSpPr/>
      </xdr:nvCxnSpPr>
      <xdr:spPr>
        <a:xfrm flipV="1">
          <a:off x="1130300" y="12648833"/>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56025</xdr:rowOff>
    </xdr:from>
    <xdr:to>
      <xdr:col>24</xdr:col>
      <xdr:colOff>114300</xdr:colOff>
      <xdr:row>73</xdr:row>
      <xdr:rowOff>157625</xdr:rowOff>
    </xdr:to>
    <xdr:sp macro="" textlink="">
      <xdr:nvSpPr>
        <xdr:cNvPr id="197" name="楕円 196"/>
        <xdr:cNvSpPr/>
      </xdr:nvSpPr>
      <xdr:spPr>
        <a:xfrm>
          <a:off x="4584700" y="12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78902</xdr:rowOff>
    </xdr:from>
    <xdr:ext cx="599010" cy="259045"/>
    <xdr:sp macro="" textlink="">
      <xdr:nvSpPr>
        <xdr:cNvPr id="198" name="民生費該当値テキスト"/>
        <xdr:cNvSpPr txBox="1"/>
      </xdr:nvSpPr>
      <xdr:spPr>
        <a:xfrm>
          <a:off x="4686300" y="124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35124</xdr:rowOff>
    </xdr:from>
    <xdr:to>
      <xdr:col>20</xdr:col>
      <xdr:colOff>38100</xdr:colOff>
      <xdr:row>73</xdr:row>
      <xdr:rowOff>136724</xdr:rowOff>
    </xdr:to>
    <xdr:sp macro="" textlink="">
      <xdr:nvSpPr>
        <xdr:cNvPr id="199" name="楕円 198"/>
        <xdr:cNvSpPr/>
      </xdr:nvSpPr>
      <xdr:spPr>
        <a:xfrm>
          <a:off x="3746500" y="125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153251</xdr:rowOff>
    </xdr:from>
    <xdr:ext cx="599010" cy="259045"/>
    <xdr:sp macro="" textlink="">
      <xdr:nvSpPr>
        <xdr:cNvPr id="200" name="テキスト ボックス 199"/>
        <xdr:cNvSpPr txBox="1"/>
      </xdr:nvSpPr>
      <xdr:spPr>
        <a:xfrm>
          <a:off x="3497795" y="12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52792</xdr:rowOff>
    </xdr:from>
    <xdr:to>
      <xdr:col>15</xdr:col>
      <xdr:colOff>101600</xdr:colOff>
      <xdr:row>73</xdr:row>
      <xdr:rowOff>154392</xdr:rowOff>
    </xdr:to>
    <xdr:sp macro="" textlink="">
      <xdr:nvSpPr>
        <xdr:cNvPr id="201" name="楕円 200"/>
        <xdr:cNvSpPr/>
      </xdr:nvSpPr>
      <xdr:spPr>
        <a:xfrm>
          <a:off x="2857500" y="125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170919</xdr:rowOff>
    </xdr:from>
    <xdr:ext cx="599010" cy="259045"/>
    <xdr:sp macro="" textlink="">
      <xdr:nvSpPr>
        <xdr:cNvPr id="202" name="テキスト ボックス 201"/>
        <xdr:cNvSpPr txBox="1"/>
      </xdr:nvSpPr>
      <xdr:spPr>
        <a:xfrm>
          <a:off x="2608795" y="1234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82183</xdr:rowOff>
    </xdr:from>
    <xdr:to>
      <xdr:col>10</xdr:col>
      <xdr:colOff>165100</xdr:colOff>
      <xdr:row>74</xdr:row>
      <xdr:rowOff>12333</xdr:rowOff>
    </xdr:to>
    <xdr:sp macro="" textlink="">
      <xdr:nvSpPr>
        <xdr:cNvPr id="203" name="楕円 202"/>
        <xdr:cNvSpPr/>
      </xdr:nvSpPr>
      <xdr:spPr>
        <a:xfrm>
          <a:off x="1968500" y="125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28860</xdr:rowOff>
    </xdr:from>
    <xdr:ext cx="599010" cy="259045"/>
    <xdr:sp macro="" textlink="">
      <xdr:nvSpPr>
        <xdr:cNvPr id="204" name="テキスト ボックス 203"/>
        <xdr:cNvSpPr txBox="1"/>
      </xdr:nvSpPr>
      <xdr:spPr>
        <a:xfrm>
          <a:off x="1719795" y="1237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140172</xdr:rowOff>
    </xdr:from>
    <xdr:to>
      <xdr:col>6</xdr:col>
      <xdr:colOff>38100</xdr:colOff>
      <xdr:row>74</xdr:row>
      <xdr:rowOff>70322</xdr:rowOff>
    </xdr:to>
    <xdr:sp macro="" textlink="">
      <xdr:nvSpPr>
        <xdr:cNvPr id="205" name="楕円 204"/>
        <xdr:cNvSpPr/>
      </xdr:nvSpPr>
      <xdr:spPr>
        <a:xfrm>
          <a:off x="1079500" y="126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86849</xdr:rowOff>
    </xdr:from>
    <xdr:ext cx="599010" cy="259045"/>
    <xdr:sp macro="" textlink="">
      <xdr:nvSpPr>
        <xdr:cNvPr id="206" name="テキスト ボックス 205"/>
        <xdr:cNvSpPr txBox="1"/>
      </xdr:nvSpPr>
      <xdr:spPr>
        <a:xfrm>
          <a:off x="830795" y="1243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11468</xdr:rowOff>
    </xdr:from>
    <xdr:to>
      <xdr:col>24</xdr:col>
      <xdr:colOff>63500</xdr:colOff>
      <xdr:row>97</xdr:row>
      <xdr:rowOff>15215</xdr:rowOff>
    </xdr:to>
    <xdr:cxnSp macro="">
      <xdr:nvCxnSpPr>
        <xdr:cNvPr id="235" name="直線コネクタ 234"/>
        <xdr:cNvCxnSpPr/>
      </xdr:nvCxnSpPr>
      <xdr:spPr>
        <a:xfrm flipV="1">
          <a:off x="3797300" y="16642118"/>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162204</xdr:rowOff>
    </xdr:from>
    <xdr:to>
      <xdr:col>19</xdr:col>
      <xdr:colOff>177800</xdr:colOff>
      <xdr:row>97</xdr:row>
      <xdr:rowOff>15215</xdr:rowOff>
    </xdr:to>
    <xdr:cxnSp macro="">
      <xdr:nvCxnSpPr>
        <xdr:cNvPr id="238" name="直線コネクタ 237"/>
        <xdr:cNvCxnSpPr/>
      </xdr:nvCxnSpPr>
      <xdr:spPr>
        <a:xfrm>
          <a:off x="2908300" y="1662140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162204</xdr:rowOff>
    </xdr:from>
    <xdr:to>
      <xdr:col>15</xdr:col>
      <xdr:colOff>50800</xdr:colOff>
      <xdr:row>97</xdr:row>
      <xdr:rowOff>12433</xdr:rowOff>
    </xdr:to>
    <xdr:cxnSp macro="">
      <xdr:nvCxnSpPr>
        <xdr:cNvPr id="241" name="直線コネクタ 240"/>
        <xdr:cNvCxnSpPr/>
      </xdr:nvCxnSpPr>
      <xdr:spPr>
        <a:xfrm flipV="1">
          <a:off x="2019300" y="1662140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12433</xdr:rowOff>
    </xdr:from>
    <xdr:to>
      <xdr:col>10</xdr:col>
      <xdr:colOff>114300</xdr:colOff>
      <xdr:row>97</xdr:row>
      <xdr:rowOff>21323</xdr:rowOff>
    </xdr:to>
    <xdr:cxnSp macro="">
      <xdr:nvCxnSpPr>
        <xdr:cNvPr id="244" name="直線コネクタ 243"/>
        <xdr:cNvCxnSpPr/>
      </xdr:nvCxnSpPr>
      <xdr:spPr>
        <a:xfrm flipV="1">
          <a:off x="1130300" y="16643083"/>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132118</xdr:rowOff>
    </xdr:from>
    <xdr:to>
      <xdr:col>24</xdr:col>
      <xdr:colOff>114300</xdr:colOff>
      <xdr:row>97</xdr:row>
      <xdr:rowOff>62268</xdr:rowOff>
    </xdr:to>
    <xdr:sp macro="" textlink="">
      <xdr:nvSpPr>
        <xdr:cNvPr id="254" name="楕円 253"/>
        <xdr:cNvSpPr/>
      </xdr:nvSpPr>
      <xdr:spPr>
        <a:xfrm>
          <a:off x="4584700" y="165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110545</xdr:rowOff>
    </xdr:from>
    <xdr:ext cx="534377" cy="259045"/>
    <xdr:sp macro="" textlink="">
      <xdr:nvSpPr>
        <xdr:cNvPr id="255" name="衛生費該当値テキスト"/>
        <xdr:cNvSpPr txBox="1"/>
      </xdr:nvSpPr>
      <xdr:spPr>
        <a:xfrm>
          <a:off x="4686300" y="165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135865</xdr:rowOff>
    </xdr:from>
    <xdr:to>
      <xdr:col>20</xdr:col>
      <xdr:colOff>38100</xdr:colOff>
      <xdr:row>97</xdr:row>
      <xdr:rowOff>66015</xdr:rowOff>
    </xdr:to>
    <xdr:sp macro="" textlink="">
      <xdr:nvSpPr>
        <xdr:cNvPr id="256" name="楕円 255"/>
        <xdr:cNvSpPr/>
      </xdr:nvSpPr>
      <xdr:spPr>
        <a:xfrm>
          <a:off x="3746500" y="165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57142</xdr:rowOff>
    </xdr:from>
    <xdr:ext cx="534377" cy="259045"/>
    <xdr:sp macro="" textlink="">
      <xdr:nvSpPr>
        <xdr:cNvPr id="257" name="テキスト ボックス 256"/>
        <xdr:cNvSpPr txBox="1"/>
      </xdr:nvSpPr>
      <xdr:spPr>
        <a:xfrm>
          <a:off x="3530111" y="166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111404</xdr:rowOff>
    </xdr:from>
    <xdr:to>
      <xdr:col>15</xdr:col>
      <xdr:colOff>101600</xdr:colOff>
      <xdr:row>97</xdr:row>
      <xdr:rowOff>41554</xdr:rowOff>
    </xdr:to>
    <xdr:sp macro="" textlink="">
      <xdr:nvSpPr>
        <xdr:cNvPr id="258" name="楕円 257"/>
        <xdr:cNvSpPr/>
      </xdr:nvSpPr>
      <xdr:spPr>
        <a:xfrm>
          <a:off x="2857500" y="165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32681</xdr:rowOff>
    </xdr:from>
    <xdr:ext cx="534377" cy="259045"/>
    <xdr:sp macro="" textlink="">
      <xdr:nvSpPr>
        <xdr:cNvPr id="259" name="テキスト ボックス 258"/>
        <xdr:cNvSpPr txBox="1"/>
      </xdr:nvSpPr>
      <xdr:spPr>
        <a:xfrm>
          <a:off x="2641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133083</xdr:rowOff>
    </xdr:from>
    <xdr:to>
      <xdr:col>10</xdr:col>
      <xdr:colOff>165100</xdr:colOff>
      <xdr:row>97</xdr:row>
      <xdr:rowOff>63233</xdr:rowOff>
    </xdr:to>
    <xdr:sp macro="" textlink="">
      <xdr:nvSpPr>
        <xdr:cNvPr id="260" name="楕円 259"/>
        <xdr:cNvSpPr/>
      </xdr:nvSpPr>
      <xdr:spPr>
        <a:xfrm>
          <a:off x="1968500" y="165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54360</xdr:rowOff>
    </xdr:from>
    <xdr:ext cx="534377" cy="259045"/>
    <xdr:sp macro="" textlink="">
      <xdr:nvSpPr>
        <xdr:cNvPr id="261" name="テキスト ボックス 260"/>
        <xdr:cNvSpPr txBox="1"/>
      </xdr:nvSpPr>
      <xdr:spPr>
        <a:xfrm>
          <a:off x="1752111" y="166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141973</xdr:rowOff>
    </xdr:from>
    <xdr:to>
      <xdr:col>6</xdr:col>
      <xdr:colOff>38100</xdr:colOff>
      <xdr:row>97</xdr:row>
      <xdr:rowOff>72123</xdr:rowOff>
    </xdr:to>
    <xdr:sp macro="" textlink="">
      <xdr:nvSpPr>
        <xdr:cNvPr id="262" name="楕円 261"/>
        <xdr:cNvSpPr/>
      </xdr:nvSpPr>
      <xdr:spPr>
        <a:xfrm>
          <a:off x="1079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63250</xdr:rowOff>
    </xdr:from>
    <xdr:ext cx="534377" cy="259045"/>
    <xdr:sp macro="" textlink="">
      <xdr:nvSpPr>
        <xdr:cNvPr id="263" name="テキスト ボックス 262"/>
        <xdr:cNvSpPr txBox="1"/>
      </xdr:nvSpPr>
      <xdr:spPr>
        <a:xfrm>
          <a:off x="8631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36830</xdr:rowOff>
    </xdr:from>
    <xdr:to>
      <xdr:col>54</xdr:col>
      <xdr:colOff>189865</xdr:colOff>
      <xdr:row>39</xdr:row>
      <xdr:rowOff>39116</xdr:rowOff>
    </xdr:to>
    <xdr:cxnSp macro="">
      <xdr:nvCxnSpPr>
        <xdr:cNvPr id="287" name="直線コネクタ 286"/>
        <xdr:cNvCxnSpPr/>
      </xdr:nvCxnSpPr>
      <xdr:spPr>
        <a:xfrm flipV="1">
          <a:off x="10475595" y="5523230"/>
          <a:ext cx="127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42943</xdr:rowOff>
    </xdr:from>
    <xdr:ext cx="313932" cy="259045"/>
    <xdr:sp macro="" textlink="">
      <xdr:nvSpPr>
        <xdr:cNvPr id="288" name="労働費最小値テキスト"/>
        <xdr:cNvSpPr txBox="1"/>
      </xdr:nvSpPr>
      <xdr:spPr>
        <a:xfrm>
          <a:off x="10528300" y="6729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39116</xdr:rowOff>
    </xdr:from>
    <xdr:to>
      <xdr:col>55</xdr:col>
      <xdr:colOff>88900</xdr:colOff>
      <xdr:row>39</xdr:row>
      <xdr:rowOff>39116</xdr:rowOff>
    </xdr:to>
    <xdr:cxnSp macro="">
      <xdr:nvCxnSpPr>
        <xdr:cNvPr id="289" name="直線コネクタ 288"/>
        <xdr:cNvCxnSpPr/>
      </xdr:nvCxnSpPr>
      <xdr:spPr>
        <a:xfrm>
          <a:off x="10388600" y="672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154957</xdr:rowOff>
    </xdr:from>
    <xdr:ext cx="469744" cy="259045"/>
    <xdr:sp macro="" textlink="">
      <xdr:nvSpPr>
        <xdr:cNvPr id="290" name="労働費最大値テキスト"/>
        <xdr:cNvSpPr txBox="1"/>
      </xdr:nvSpPr>
      <xdr:spPr>
        <a:xfrm>
          <a:off x="10528300"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36830</xdr:rowOff>
    </xdr:from>
    <xdr:to>
      <xdr:col>55</xdr:col>
      <xdr:colOff>88900</xdr:colOff>
      <xdr:row>32</xdr:row>
      <xdr:rowOff>36830</xdr:rowOff>
    </xdr:to>
    <xdr:cxnSp macro="">
      <xdr:nvCxnSpPr>
        <xdr:cNvPr id="291" name="直線コネクタ 290"/>
        <xdr:cNvCxnSpPr/>
      </xdr:nvCxnSpPr>
      <xdr:spPr>
        <a:xfrm>
          <a:off x="10388600" y="552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33782</xdr:rowOff>
    </xdr:from>
    <xdr:to>
      <xdr:col>55</xdr:col>
      <xdr:colOff>0</xdr:colOff>
      <xdr:row>32</xdr:row>
      <xdr:rowOff>36830</xdr:rowOff>
    </xdr:to>
    <xdr:cxnSp macro="">
      <xdr:nvCxnSpPr>
        <xdr:cNvPr id="292" name="直線コネクタ 291"/>
        <xdr:cNvCxnSpPr/>
      </xdr:nvCxnSpPr>
      <xdr:spPr>
        <a:xfrm>
          <a:off x="9639300" y="552018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169816</xdr:rowOff>
    </xdr:from>
    <xdr:ext cx="378565" cy="259045"/>
    <xdr:sp macro="" textlink="">
      <xdr:nvSpPr>
        <xdr:cNvPr id="293" name="労働費平均値テキスト"/>
        <xdr:cNvSpPr txBox="1"/>
      </xdr:nvSpPr>
      <xdr:spPr>
        <a:xfrm>
          <a:off x="10528300" y="6342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19939</xdr:rowOff>
    </xdr:from>
    <xdr:to>
      <xdr:col>55</xdr:col>
      <xdr:colOff>50800</xdr:colOff>
      <xdr:row>37</xdr:row>
      <xdr:rowOff>121539</xdr:rowOff>
    </xdr:to>
    <xdr:sp macro="" textlink="">
      <xdr:nvSpPr>
        <xdr:cNvPr id="294" name="フローチャート: 判断 293"/>
        <xdr:cNvSpPr/>
      </xdr:nvSpPr>
      <xdr:spPr>
        <a:xfrm>
          <a:off x="104267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5588</xdr:rowOff>
    </xdr:from>
    <xdr:to>
      <xdr:col>50</xdr:col>
      <xdr:colOff>114300</xdr:colOff>
      <xdr:row>32</xdr:row>
      <xdr:rowOff>33782</xdr:rowOff>
    </xdr:to>
    <xdr:cxnSp macro="">
      <xdr:nvCxnSpPr>
        <xdr:cNvPr id="295" name="直線コネクタ 294"/>
        <xdr:cNvCxnSpPr/>
      </xdr:nvCxnSpPr>
      <xdr:spPr>
        <a:xfrm>
          <a:off x="8750300" y="549198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145288</xdr:rowOff>
    </xdr:from>
    <xdr:to>
      <xdr:col>50</xdr:col>
      <xdr:colOff>165100</xdr:colOff>
      <xdr:row>37</xdr:row>
      <xdr:rowOff>75438</xdr:rowOff>
    </xdr:to>
    <xdr:sp macro="" textlink="">
      <xdr:nvSpPr>
        <xdr:cNvPr id="296" name="フローチャート: 判断 295"/>
        <xdr:cNvSpPr/>
      </xdr:nvSpPr>
      <xdr:spPr>
        <a:xfrm>
          <a:off x="9588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66565</xdr:rowOff>
    </xdr:from>
    <xdr:ext cx="378565" cy="259045"/>
    <xdr:sp macro="" textlink="">
      <xdr:nvSpPr>
        <xdr:cNvPr id="297" name="テキスト ボックス 296"/>
        <xdr:cNvSpPr txBox="1"/>
      </xdr:nvSpPr>
      <xdr:spPr>
        <a:xfrm>
          <a:off x="9450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68072</xdr:rowOff>
    </xdr:from>
    <xdr:to>
      <xdr:col>45</xdr:col>
      <xdr:colOff>177800</xdr:colOff>
      <xdr:row>32</xdr:row>
      <xdr:rowOff>5588</xdr:rowOff>
    </xdr:to>
    <xdr:cxnSp macro="">
      <xdr:nvCxnSpPr>
        <xdr:cNvPr id="298" name="直線コネクタ 297"/>
        <xdr:cNvCxnSpPr/>
      </xdr:nvCxnSpPr>
      <xdr:spPr>
        <a:xfrm>
          <a:off x="7861300" y="5383022"/>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163957</xdr:rowOff>
    </xdr:from>
    <xdr:to>
      <xdr:col>46</xdr:col>
      <xdr:colOff>38100</xdr:colOff>
      <xdr:row>37</xdr:row>
      <xdr:rowOff>94107</xdr:rowOff>
    </xdr:to>
    <xdr:sp macro="" textlink="">
      <xdr:nvSpPr>
        <xdr:cNvPr id="299" name="フローチャート: 判断 298"/>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85234</xdr:rowOff>
    </xdr:from>
    <xdr:ext cx="378565" cy="259045"/>
    <xdr:sp macro="" textlink="">
      <xdr:nvSpPr>
        <xdr:cNvPr id="300" name="テキスト ボックス 299"/>
        <xdr:cNvSpPr txBox="1"/>
      </xdr:nvSpPr>
      <xdr:spPr>
        <a:xfrm>
          <a:off x="8561017" y="64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68072</xdr:rowOff>
    </xdr:from>
    <xdr:to>
      <xdr:col>41</xdr:col>
      <xdr:colOff>50800</xdr:colOff>
      <xdr:row>31</xdr:row>
      <xdr:rowOff>120269</xdr:rowOff>
    </xdr:to>
    <xdr:cxnSp macro="">
      <xdr:nvCxnSpPr>
        <xdr:cNvPr id="301" name="直線コネクタ 300"/>
        <xdr:cNvCxnSpPr/>
      </xdr:nvCxnSpPr>
      <xdr:spPr>
        <a:xfrm flipV="1">
          <a:off x="6972300" y="538302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137668</xdr:rowOff>
    </xdr:from>
    <xdr:to>
      <xdr:col>41</xdr:col>
      <xdr:colOff>101600</xdr:colOff>
      <xdr:row>37</xdr:row>
      <xdr:rowOff>67818</xdr:rowOff>
    </xdr:to>
    <xdr:sp macro="" textlink="">
      <xdr:nvSpPr>
        <xdr:cNvPr id="302" name="フローチャート: 判断 301"/>
        <xdr:cNvSpPr/>
      </xdr:nvSpPr>
      <xdr:spPr>
        <a:xfrm>
          <a:off x="7810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58945</xdr:rowOff>
    </xdr:from>
    <xdr:ext cx="378565" cy="259045"/>
    <xdr:sp macro="" textlink="">
      <xdr:nvSpPr>
        <xdr:cNvPr id="303" name="テキスト ボックス 302"/>
        <xdr:cNvSpPr txBox="1"/>
      </xdr:nvSpPr>
      <xdr:spPr>
        <a:xfrm>
          <a:off x="7672017" y="640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14986</xdr:rowOff>
    </xdr:from>
    <xdr:to>
      <xdr:col>36</xdr:col>
      <xdr:colOff>165100</xdr:colOff>
      <xdr:row>35</xdr:row>
      <xdr:rowOff>116586</xdr:rowOff>
    </xdr:to>
    <xdr:sp macro="" textlink="">
      <xdr:nvSpPr>
        <xdr:cNvPr id="304" name="フローチャート: 判断 303"/>
        <xdr:cNvSpPr/>
      </xdr:nvSpPr>
      <xdr:spPr>
        <a:xfrm>
          <a:off x="6921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107713</xdr:rowOff>
    </xdr:from>
    <xdr:ext cx="469744" cy="259045"/>
    <xdr:sp macro="" textlink="">
      <xdr:nvSpPr>
        <xdr:cNvPr id="305" name="テキスト ボックス 304"/>
        <xdr:cNvSpPr txBox="1"/>
      </xdr:nvSpPr>
      <xdr:spPr>
        <a:xfrm>
          <a:off x="6737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157480</xdr:rowOff>
    </xdr:from>
    <xdr:to>
      <xdr:col>55</xdr:col>
      <xdr:colOff>50800</xdr:colOff>
      <xdr:row>32</xdr:row>
      <xdr:rowOff>87630</xdr:rowOff>
    </xdr:to>
    <xdr:sp macro="" textlink="">
      <xdr:nvSpPr>
        <xdr:cNvPr id="311" name="楕円 310"/>
        <xdr:cNvSpPr/>
      </xdr:nvSpPr>
      <xdr:spPr>
        <a:xfrm>
          <a:off x="10426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110507</xdr:rowOff>
    </xdr:from>
    <xdr:ext cx="469744" cy="259045"/>
    <xdr:sp macro="" textlink="">
      <xdr:nvSpPr>
        <xdr:cNvPr id="312" name="労働費該当値テキスト"/>
        <xdr:cNvSpPr txBox="1"/>
      </xdr:nvSpPr>
      <xdr:spPr>
        <a:xfrm>
          <a:off x="1052830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154432</xdr:rowOff>
    </xdr:from>
    <xdr:to>
      <xdr:col>50</xdr:col>
      <xdr:colOff>165100</xdr:colOff>
      <xdr:row>32</xdr:row>
      <xdr:rowOff>84582</xdr:rowOff>
    </xdr:to>
    <xdr:sp macro="" textlink="">
      <xdr:nvSpPr>
        <xdr:cNvPr id="313" name="楕円 312"/>
        <xdr:cNvSpPr/>
      </xdr:nvSpPr>
      <xdr:spPr>
        <a:xfrm>
          <a:off x="9588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101109</xdr:rowOff>
    </xdr:from>
    <xdr:ext cx="469744" cy="259045"/>
    <xdr:sp macro="" textlink="">
      <xdr:nvSpPr>
        <xdr:cNvPr id="314" name="テキスト ボックス 313"/>
        <xdr:cNvSpPr txBox="1"/>
      </xdr:nvSpPr>
      <xdr:spPr>
        <a:xfrm>
          <a:off x="9404428"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126238</xdr:rowOff>
    </xdr:from>
    <xdr:to>
      <xdr:col>46</xdr:col>
      <xdr:colOff>38100</xdr:colOff>
      <xdr:row>32</xdr:row>
      <xdr:rowOff>56388</xdr:rowOff>
    </xdr:to>
    <xdr:sp macro="" textlink="">
      <xdr:nvSpPr>
        <xdr:cNvPr id="315" name="楕円 314"/>
        <xdr:cNvSpPr/>
      </xdr:nvSpPr>
      <xdr:spPr>
        <a:xfrm>
          <a:off x="8699500" y="54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72915</xdr:rowOff>
    </xdr:from>
    <xdr:ext cx="469744" cy="259045"/>
    <xdr:sp macro="" textlink="">
      <xdr:nvSpPr>
        <xdr:cNvPr id="316" name="テキスト ボックス 315"/>
        <xdr:cNvSpPr txBox="1"/>
      </xdr:nvSpPr>
      <xdr:spPr>
        <a:xfrm>
          <a:off x="8515428" y="52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17272</xdr:rowOff>
    </xdr:from>
    <xdr:to>
      <xdr:col>41</xdr:col>
      <xdr:colOff>101600</xdr:colOff>
      <xdr:row>31</xdr:row>
      <xdr:rowOff>118872</xdr:rowOff>
    </xdr:to>
    <xdr:sp macro="" textlink="">
      <xdr:nvSpPr>
        <xdr:cNvPr id="317" name="楕円 316"/>
        <xdr:cNvSpPr/>
      </xdr:nvSpPr>
      <xdr:spPr>
        <a:xfrm>
          <a:off x="7810500" y="53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135399</xdr:rowOff>
    </xdr:from>
    <xdr:ext cx="469744" cy="259045"/>
    <xdr:sp macro="" textlink="">
      <xdr:nvSpPr>
        <xdr:cNvPr id="318" name="テキスト ボックス 317"/>
        <xdr:cNvSpPr txBox="1"/>
      </xdr:nvSpPr>
      <xdr:spPr>
        <a:xfrm>
          <a:off x="7626428" y="51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69469</xdr:rowOff>
    </xdr:from>
    <xdr:to>
      <xdr:col>36</xdr:col>
      <xdr:colOff>165100</xdr:colOff>
      <xdr:row>31</xdr:row>
      <xdr:rowOff>171069</xdr:rowOff>
    </xdr:to>
    <xdr:sp macro="" textlink="">
      <xdr:nvSpPr>
        <xdr:cNvPr id="319" name="楕円 318"/>
        <xdr:cNvSpPr/>
      </xdr:nvSpPr>
      <xdr:spPr>
        <a:xfrm>
          <a:off x="6921500" y="53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16146</xdr:rowOff>
    </xdr:from>
    <xdr:ext cx="469744" cy="259045"/>
    <xdr:sp macro="" textlink="">
      <xdr:nvSpPr>
        <xdr:cNvPr id="320" name="テキスト ボックス 319"/>
        <xdr:cNvSpPr txBox="1"/>
      </xdr:nvSpPr>
      <xdr:spPr>
        <a:xfrm>
          <a:off x="6737428" y="515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2" name="直線コネクタ 341"/>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3"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4" name="直線コネクタ 343"/>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5"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6" name="直線コネクタ 345"/>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124658</xdr:rowOff>
    </xdr:from>
    <xdr:to>
      <xdr:col>55</xdr:col>
      <xdr:colOff>0</xdr:colOff>
      <xdr:row>58</xdr:row>
      <xdr:rowOff>125161</xdr:rowOff>
    </xdr:to>
    <xdr:cxnSp macro="">
      <xdr:nvCxnSpPr>
        <xdr:cNvPr id="347" name="直線コネクタ 346"/>
        <xdr:cNvCxnSpPr/>
      </xdr:nvCxnSpPr>
      <xdr:spPr>
        <a:xfrm>
          <a:off x="9639300" y="10068758"/>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8"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9" name="フローチャート: 判断 348"/>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104861</xdr:rowOff>
    </xdr:from>
    <xdr:to>
      <xdr:col>50</xdr:col>
      <xdr:colOff>114300</xdr:colOff>
      <xdr:row>58</xdr:row>
      <xdr:rowOff>124658</xdr:rowOff>
    </xdr:to>
    <xdr:cxnSp macro="">
      <xdr:nvCxnSpPr>
        <xdr:cNvPr id="350" name="直線コネクタ 349"/>
        <xdr:cNvCxnSpPr/>
      </xdr:nvCxnSpPr>
      <xdr:spPr>
        <a:xfrm>
          <a:off x="8750300" y="10048961"/>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51" name="フローチャート: 判断 350"/>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2" name="テキスト ボックス 351"/>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104861</xdr:rowOff>
    </xdr:from>
    <xdr:to>
      <xdr:col>45</xdr:col>
      <xdr:colOff>177800</xdr:colOff>
      <xdr:row>58</xdr:row>
      <xdr:rowOff>124247</xdr:rowOff>
    </xdr:to>
    <xdr:cxnSp macro="">
      <xdr:nvCxnSpPr>
        <xdr:cNvPr id="353" name="直線コネクタ 352"/>
        <xdr:cNvCxnSpPr/>
      </xdr:nvCxnSpPr>
      <xdr:spPr>
        <a:xfrm flipV="1">
          <a:off x="7861300" y="10048961"/>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4" name="フローチャート: 判断 353"/>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5" name="テキスト ボックス 354"/>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117069</xdr:rowOff>
    </xdr:from>
    <xdr:to>
      <xdr:col>41</xdr:col>
      <xdr:colOff>50800</xdr:colOff>
      <xdr:row>58</xdr:row>
      <xdr:rowOff>124247</xdr:rowOff>
    </xdr:to>
    <xdr:cxnSp macro="">
      <xdr:nvCxnSpPr>
        <xdr:cNvPr id="356" name="直線コネクタ 355"/>
        <xdr:cNvCxnSpPr/>
      </xdr:nvCxnSpPr>
      <xdr:spPr>
        <a:xfrm>
          <a:off x="6972300" y="1006116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7" name="フローチャート: 判断 356"/>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8" name="テキスト ボックス 357"/>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9" name="フローチャート: 判断 358"/>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60" name="テキスト ボックス 359"/>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74361</xdr:rowOff>
    </xdr:from>
    <xdr:to>
      <xdr:col>55</xdr:col>
      <xdr:colOff>50800</xdr:colOff>
      <xdr:row>59</xdr:row>
      <xdr:rowOff>4511</xdr:rowOff>
    </xdr:to>
    <xdr:sp macro="" textlink="">
      <xdr:nvSpPr>
        <xdr:cNvPr id="366" name="楕円 365"/>
        <xdr:cNvSpPr/>
      </xdr:nvSpPr>
      <xdr:spPr>
        <a:xfrm>
          <a:off x="10426700" y="1001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160738</xdr:rowOff>
    </xdr:from>
    <xdr:ext cx="378565" cy="259045"/>
    <xdr:sp macro="" textlink="">
      <xdr:nvSpPr>
        <xdr:cNvPr id="367" name="農林水産業費該当値テキスト"/>
        <xdr:cNvSpPr txBox="1"/>
      </xdr:nvSpPr>
      <xdr:spPr>
        <a:xfrm>
          <a:off x="10528300" y="993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73858</xdr:rowOff>
    </xdr:from>
    <xdr:to>
      <xdr:col>50</xdr:col>
      <xdr:colOff>165100</xdr:colOff>
      <xdr:row>59</xdr:row>
      <xdr:rowOff>4008</xdr:rowOff>
    </xdr:to>
    <xdr:sp macro="" textlink="">
      <xdr:nvSpPr>
        <xdr:cNvPr id="368" name="楕円 367"/>
        <xdr:cNvSpPr/>
      </xdr:nvSpPr>
      <xdr:spPr>
        <a:xfrm>
          <a:off x="9588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166585</xdr:rowOff>
    </xdr:from>
    <xdr:ext cx="378565" cy="259045"/>
    <xdr:sp macro="" textlink="">
      <xdr:nvSpPr>
        <xdr:cNvPr id="369" name="テキスト ボックス 368"/>
        <xdr:cNvSpPr txBox="1"/>
      </xdr:nvSpPr>
      <xdr:spPr>
        <a:xfrm>
          <a:off x="9450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54061</xdr:rowOff>
    </xdr:from>
    <xdr:to>
      <xdr:col>46</xdr:col>
      <xdr:colOff>38100</xdr:colOff>
      <xdr:row>58</xdr:row>
      <xdr:rowOff>155661</xdr:rowOff>
    </xdr:to>
    <xdr:sp macro="" textlink="">
      <xdr:nvSpPr>
        <xdr:cNvPr id="370" name="楕円 369"/>
        <xdr:cNvSpPr/>
      </xdr:nvSpPr>
      <xdr:spPr>
        <a:xfrm>
          <a:off x="8699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146788</xdr:rowOff>
    </xdr:from>
    <xdr:ext cx="378565" cy="259045"/>
    <xdr:sp macro="" textlink="">
      <xdr:nvSpPr>
        <xdr:cNvPr id="371" name="テキスト ボックス 370"/>
        <xdr:cNvSpPr txBox="1"/>
      </xdr:nvSpPr>
      <xdr:spPr>
        <a:xfrm>
          <a:off x="8561017" y="1009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73447</xdr:rowOff>
    </xdr:from>
    <xdr:to>
      <xdr:col>41</xdr:col>
      <xdr:colOff>101600</xdr:colOff>
      <xdr:row>59</xdr:row>
      <xdr:rowOff>3597</xdr:rowOff>
    </xdr:to>
    <xdr:sp macro="" textlink="">
      <xdr:nvSpPr>
        <xdr:cNvPr id="372" name="楕円 371"/>
        <xdr:cNvSpPr/>
      </xdr:nvSpPr>
      <xdr:spPr>
        <a:xfrm>
          <a:off x="7810500" y="1001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166174</xdr:rowOff>
    </xdr:from>
    <xdr:ext cx="378565" cy="259045"/>
    <xdr:sp macro="" textlink="">
      <xdr:nvSpPr>
        <xdr:cNvPr id="373" name="テキスト ボックス 372"/>
        <xdr:cNvSpPr txBox="1"/>
      </xdr:nvSpPr>
      <xdr:spPr>
        <a:xfrm>
          <a:off x="7672017" y="10110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66269</xdr:rowOff>
    </xdr:from>
    <xdr:to>
      <xdr:col>36</xdr:col>
      <xdr:colOff>165100</xdr:colOff>
      <xdr:row>58</xdr:row>
      <xdr:rowOff>167869</xdr:rowOff>
    </xdr:to>
    <xdr:sp macro="" textlink="">
      <xdr:nvSpPr>
        <xdr:cNvPr id="374" name="楕円 373"/>
        <xdr:cNvSpPr/>
      </xdr:nvSpPr>
      <xdr:spPr>
        <a:xfrm>
          <a:off x="6921500" y="100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158996</xdr:rowOff>
    </xdr:from>
    <xdr:ext cx="378565" cy="259045"/>
    <xdr:sp macro="" textlink="">
      <xdr:nvSpPr>
        <xdr:cNvPr id="375" name="テキスト ボックス 374"/>
        <xdr:cNvSpPr txBox="1"/>
      </xdr:nvSpPr>
      <xdr:spPr>
        <a:xfrm>
          <a:off x="6783017" y="10103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401" name="直線コネクタ 400"/>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2"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3" name="直線コネクタ 402"/>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4"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5" name="直線コネクタ 404"/>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36666</xdr:rowOff>
    </xdr:from>
    <xdr:to>
      <xdr:col>55</xdr:col>
      <xdr:colOff>0</xdr:colOff>
      <xdr:row>79</xdr:row>
      <xdr:rowOff>42252</xdr:rowOff>
    </xdr:to>
    <xdr:cxnSp macro="">
      <xdr:nvCxnSpPr>
        <xdr:cNvPr id="406" name="直線コネクタ 405"/>
        <xdr:cNvCxnSpPr/>
      </xdr:nvCxnSpPr>
      <xdr:spPr>
        <a:xfrm flipV="1">
          <a:off x="9639300" y="13581216"/>
          <a:ext cx="8382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7"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8" name="フローチャート: 判断 407"/>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41108</xdr:rowOff>
    </xdr:from>
    <xdr:to>
      <xdr:col>50</xdr:col>
      <xdr:colOff>114300</xdr:colOff>
      <xdr:row>79</xdr:row>
      <xdr:rowOff>42252</xdr:rowOff>
    </xdr:to>
    <xdr:cxnSp macro="">
      <xdr:nvCxnSpPr>
        <xdr:cNvPr id="409" name="直線コネクタ 408"/>
        <xdr:cNvCxnSpPr/>
      </xdr:nvCxnSpPr>
      <xdr:spPr>
        <a:xfrm>
          <a:off x="8750300" y="1358565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10" name="フローチャート: 判断 409"/>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11" name="テキスト ボックス 410"/>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161319</xdr:rowOff>
    </xdr:from>
    <xdr:to>
      <xdr:col>45</xdr:col>
      <xdr:colOff>177800</xdr:colOff>
      <xdr:row>79</xdr:row>
      <xdr:rowOff>41108</xdr:rowOff>
    </xdr:to>
    <xdr:cxnSp macro="">
      <xdr:nvCxnSpPr>
        <xdr:cNvPr id="412" name="直線コネクタ 411"/>
        <xdr:cNvCxnSpPr/>
      </xdr:nvCxnSpPr>
      <xdr:spPr>
        <a:xfrm>
          <a:off x="7861300" y="13534419"/>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3" name="フローチャート: 判断 412"/>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4" name="テキスト ボックス 413"/>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161319</xdr:rowOff>
    </xdr:from>
    <xdr:to>
      <xdr:col>41</xdr:col>
      <xdr:colOff>50800</xdr:colOff>
      <xdr:row>79</xdr:row>
      <xdr:rowOff>44145</xdr:rowOff>
    </xdr:to>
    <xdr:cxnSp macro="">
      <xdr:nvCxnSpPr>
        <xdr:cNvPr id="415" name="直線コネクタ 414"/>
        <xdr:cNvCxnSpPr/>
      </xdr:nvCxnSpPr>
      <xdr:spPr>
        <a:xfrm flipV="1">
          <a:off x="6972300" y="13534419"/>
          <a:ext cx="889000" cy="5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6" name="フローチャート: 判断 415"/>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7" name="テキスト ボックス 416"/>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8" name="フローチャート: 判断 417"/>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9" name="テキスト ボックス 418"/>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157316</xdr:rowOff>
    </xdr:from>
    <xdr:to>
      <xdr:col>55</xdr:col>
      <xdr:colOff>50800</xdr:colOff>
      <xdr:row>79</xdr:row>
      <xdr:rowOff>87466</xdr:rowOff>
    </xdr:to>
    <xdr:sp macro="" textlink="">
      <xdr:nvSpPr>
        <xdr:cNvPr id="425" name="楕円 424"/>
        <xdr:cNvSpPr/>
      </xdr:nvSpPr>
      <xdr:spPr>
        <a:xfrm>
          <a:off x="10426700" y="135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72243</xdr:rowOff>
    </xdr:from>
    <xdr:ext cx="469744" cy="259045"/>
    <xdr:sp macro="" textlink="">
      <xdr:nvSpPr>
        <xdr:cNvPr id="426" name="商工費該当値テキスト"/>
        <xdr:cNvSpPr txBox="1"/>
      </xdr:nvSpPr>
      <xdr:spPr>
        <a:xfrm>
          <a:off x="10528300" y="1344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162902</xdr:rowOff>
    </xdr:from>
    <xdr:to>
      <xdr:col>50</xdr:col>
      <xdr:colOff>165100</xdr:colOff>
      <xdr:row>79</xdr:row>
      <xdr:rowOff>93052</xdr:rowOff>
    </xdr:to>
    <xdr:sp macro="" textlink="">
      <xdr:nvSpPr>
        <xdr:cNvPr id="427" name="楕円 426"/>
        <xdr:cNvSpPr/>
      </xdr:nvSpPr>
      <xdr:spPr>
        <a:xfrm>
          <a:off x="9588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84179</xdr:rowOff>
    </xdr:from>
    <xdr:ext cx="469744" cy="259045"/>
    <xdr:sp macro="" textlink="">
      <xdr:nvSpPr>
        <xdr:cNvPr id="428" name="テキスト ボックス 427"/>
        <xdr:cNvSpPr txBox="1"/>
      </xdr:nvSpPr>
      <xdr:spPr>
        <a:xfrm>
          <a:off x="9404428" y="136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161758</xdr:rowOff>
    </xdr:from>
    <xdr:to>
      <xdr:col>46</xdr:col>
      <xdr:colOff>38100</xdr:colOff>
      <xdr:row>79</xdr:row>
      <xdr:rowOff>91908</xdr:rowOff>
    </xdr:to>
    <xdr:sp macro="" textlink="">
      <xdr:nvSpPr>
        <xdr:cNvPr id="429" name="楕円 428"/>
        <xdr:cNvSpPr/>
      </xdr:nvSpPr>
      <xdr:spPr>
        <a:xfrm>
          <a:off x="8699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83035</xdr:rowOff>
    </xdr:from>
    <xdr:ext cx="469744" cy="259045"/>
    <xdr:sp macro="" textlink="">
      <xdr:nvSpPr>
        <xdr:cNvPr id="430" name="テキスト ボックス 429"/>
        <xdr:cNvSpPr txBox="1"/>
      </xdr:nvSpPr>
      <xdr:spPr>
        <a:xfrm>
          <a:off x="8515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110519</xdr:rowOff>
    </xdr:from>
    <xdr:to>
      <xdr:col>41</xdr:col>
      <xdr:colOff>101600</xdr:colOff>
      <xdr:row>79</xdr:row>
      <xdr:rowOff>40669</xdr:rowOff>
    </xdr:to>
    <xdr:sp macro="" textlink="">
      <xdr:nvSpPr>
        <xdr:cNvPr id="431" name="楕円 430"/>
        <xdr:cNvSpPr/>
      </xdr:nvSpPr>
      <xdr:spPr>
        <a:xfrm>
          <a:off x="7810500" y="134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31796</xdr:rowOff>
    </xdr:from>
    <xdr:ext cx="469744" cy="259045"/>
    <xdr:sp macro="" textlink="">
      <xdr:nvSpPr>
        <xdr:cNvPr id="432" name="テキスト ボックス 431"/>
        <xdr:cNvSpPr txBox="1"/>
      </xdr:nvSpPr>
      <xdr:spPr>
        <a:xfrm>
          <a:off x="7626428" y="135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164795</xdr:rowOff>
    </xdr:from>
    <xdr:to>
      <xdr:col>36</xdr:col>
      <xdr:colOff>165100</xdr:colOff>
      <xdr:row>79</xdr:row>
      <xdr:rowOff>94945</xdr:rowOff>
    </xdr:to>
    <xdr:sp macro="" textlink="">
      <xdr:nvSpPr>
        <xdr:cNvPr id="433" name="楕円 432"/>
        <xdr:cNvSpPr/>
      </xdr:nvSpPr>
      <xdr:spPr>
        <a:xfrm>
          <a:off x="6921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86072</xdr:rowOff>
    </xdr:from>
    <xdr:ext cx="469744" cy="259045"/>
    <xdr:sp macro="" textlink="">
      <xdr:nvSpPr>
        <xdr:cNvPr id="434" name="テキスト ボックス 433"/>
        <xdr:cNvSpPr txBox="1"/>
      </xdr:nvSpPr>
      <xdr:spPr>
        <a:xfrm>
          <a:off x="6737428" y="1363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60" name="直線コネクタ 459"/>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61"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2" name="直線コネクタ 461"/>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3"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4" name="直線コネクタ 463"/>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127867</xdr:rowOff>
    </xdr:from>
    <xdr:to>
      <xdr:col>55</xdr:col>
      <xdr:colOff>0</xdr:colOff>
      <xdr:row>98</xdr:row>
      <xdr:rowOff>36939</xdr:rowOff>
    </xdr:to>
    <xdr:cxnSp macro="">
      <xdr:nvCxnSpPr>
        <xdr:cNvPr id="465" name="直線コネクタ 464"/>
        <xdr:cNvCxnSpPr/>
      </xdr:nvCxnSpPr>
      <xdr:spPr>
        <a:xfrm>
          <a:off x="9639300" y="16758517"/>
          <a:ext cx="838200" cy="8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6"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7" name="フローチャート: 判断 466"/>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119343</xdr:rowOff>
    </xdr:from>
    <xdr:to>
      <xdr:col>50</xdr:col>
      <xdr:colOff>114300</xdr:colOff>
      <xdr:row>97</xdr:row>
      <xdr:rowOff>127867</xdr:rowOff>
    </xdr:to>
    <xdr:cxnSp macro="">
      <xdr:nvCxnSpPr>
        <xdr:cNvPr id="468" name="直線コネクタ 467"/>
        <xdr:cNvCxnSpPr/>
      </xdr:nvCxnSpPr>
      <xdr:spPr>
        <a:xfrm>
          <a:off x="8750300" y="16578543"/>
          <a:ext cx="889000" cy="17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9" name="フローチャート: 判断 468"/>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70" name="テキスト ボックス 469"/>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119343</xdr:rowOff>
    </xdr:from>
    <xdr:to>
      <xdr:col>45</xdr:col>
      <xdr:colOff>177800</xdr:colOff>
      <xdr:row>97</xdr:row>
      <xdr:rowOff>77532</xdr:rowOff>
    </xdr:to>
    <xdr:cxnSp macro="">
      <xdr:nvCxnSpPr>
        <xdr:cNvPr id="471" name="直線コネクタ 470"/>
        <xdr:cNvCxnSpPr/>
      </xdr:nvCxnSpPr>
      <xdr:spPr>
        <a:xfrm flipV="1">
          <a:off x="7861300" y="16578543"/>
          <a:ext cx="889000" cy="1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2" name="フローチャート: 判断 471"/>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89555</xdr:rowOff>
    </xdr:from>
    <xdr:ext cx="534377" cy="259045"/>
    <xdr:sp macro="" textlink="">
      <xdr:nvSpPr>
        <xdr:cNvPr id="473" name="テキスト ボックス 472"/>
        <xdr:cNvSpPr txBox="1"/>
      </xdr:nvSpPr>
      <xdr:spPr>
        <a:xfrm>
          <a:off x="8483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91726</xdr:rowOff>
    </xdr:from>
    <xdr:to>
      <xdr:col>41</xdr:col>
      <xdr:colOff>50800</xdr:colOff>
      <xdr:row>97</xdr:row>
      <xdr:rowOff>77532</xdr:rowOff>
    </xdr:to>
    <xdr:cxnSp macro="">
      <xdr:nvCxnSpPr>
        <xdr:cNvPr id="474" name="直線コネクタ 473"/>
        <xdr:cNvCxnSpPr/>
      </xdr:nvCxnSpPr>
      <xdr:spPr>
        <a:xfrm>
          <a:off x="6972300" y="16550926"/>
          <a:ext cx="889000" cy="1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5" name="フローチャート: 判断 474"/>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6" name="テキスト ボックス 475"/>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7" name="フローチャート: 判断 476"/>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39753</xdr:rowOff>
    </xdr:from>
    <xdr:ext cx="534377" cy="259045"/>
    <xdr:sp macro="" textlink="">
      <xdr:nvSpPr>
        <xdr:cNvPr id="478" name="テキスト ボックス 477"/>
        <xdr:cNvSpPr txBox="1"/>
      </xdr:nvSpPr>
      <xdr:spPr>
        <a:xfrm>
          <a:off x="6705111" y="1667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157589</xdr:rowOff>
    </xdr:from>
    <xdr:to>
      <xdr:col>55</xdr:col>
      <xdr:colOff>50800</xdr:colOff>
      <xdr:row>98</xdr:row>
      <xdr:rowOff>87739</xdr:rowOff>
    </xdr:to>
    <xdr:sp macro="" textlink="">
      <xdr:nvSpPr>
        <xdr:cNvPr id="484" name="楕円 483"/>
        <xdr:cNvSpPr/>
      </xdr:nvSpPr>
      <xdr:spPr>
        <a:xfrm>
          <a:off x="10426700" y="167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72516</xdr:rowOff>
    </xdr:from>
    <xdr:ext cx="534377" cy="259045"/>
    <xdr:sp macro="" textlink="">
      <xdr:nvSpPr>
        <xdr:cNvPr id="485" name="土木費該当値テキスト"/>
        <xdr:cNvSpPr txBox="1"/>
      </xdr:nvSpPr>
      <xdr:spPr>
        <a:xfrm>
          <a:off x="10528300" y="167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77067</xdr:rowOff>
    </xdr:from>
    <xdr:to>
      <xdr:col>50</xdr:col>
      <xdr:colOff>165100</xdr:colOff>
      <xdr:row>98</xdr:row>
      <xdr:rowOff>7217</xdr:rowOff>
    </xdr:to>
    <xdr:sp macro="" textlink="">
      <xdr:nvSpPr>
        <xdr:cNvPr id="486" name="楕円 485"/>
        <xdr:cNvSpPr/>
      </xdr:nvSpPr>
      <xdr:spPr>
        <a:xfrm>
          <a:off x="9588500" y="167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169794</xdr:rowOff>
    </xdr:from>
    <xdr:ext cx="534377" cy="259045"/>
    <xdr:sp macro="" textlink="">
      <xdr:nvSpPr>
        <xdr:cNvPr id="487" name="テキスト ボックス 486"/>
        <xdr:cNvSpPr txBox="1"/>
      </xdr:nvSpPr>
      <xdr:spPr>
        <a:xfrm>
          <a:off x="9372111" y="168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68543</xdr:rowOff>
    </xdr:from>
    <xdr:to>
      <xdr:col>46</xdr:col>
      <xdr:colOff>38100</xdr:colOff>
      <xdr:row>96</xdr:row>
      <xdr:rowOff>170143</xdr:rowOff>
    </xdr:to>
    <xdr:sp macro="" textlink="">
      <xdr:nvSpPr>
        <xdr:cNvPr id="488" name="楕円 487"/>
        <xdr:cNvSpPr/>
      </xdr:nvSpPr>
      <xdr:spPr>
        <a:xfrm>
          <a:off x="8699500" y="165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15220</xdr:rowOff>
    </xdr:from>
    <xdr:ext cx="534377" cy="259045"/>
    <xdr:sp macro="" textlink="">
      <xdr:nvSpPr>
        <xdr:cNvPr id="489" name="テキスト ボックス 488"/>
        <xdr:cNvSpPr txBox="1"/>
      </xdr:nvSpPr>
      <xdr:spPr>
        <a:xfrm>
          <a:off x="8483111" y="163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26732</xdr:rowOff>
    </xdr:from>
    <xdr:to>
      <xdr:col>41</xdr:col>
      <xdr:colOff>101600</xdr:colOff>
      <xdr:row>97</xdr:row>
      <xdr:rowOff>128332</xdr:rowOff>
    </xdr:to>
    <xdr:sp macro="" textlink="">
      <xdr:nvSpPr>
        <xdr:cNvPr id="490" name="楕円 489"/>
        <xdr:cNvSpPr/>
      </xdr:nvSpPr>
      <xdr:spPr>
        <a:xfrm>
          <a:off x="7810500" y="166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119459</xdr:rowOff>
    </xdr:from>
    <xdr:ext cx="534377" cy="259045"/>
    <xdr:sp macro="" textlink="">
      <xdr:nvSpPr>
        <xdr:cNvPr id="491" name="テキスト ボックス 490"/>
        <xdr:cNvSpPr txBox="1"/>
      </xdr:nvSpPr>
      <xdr:spPr>
        <a:xfrm>
          <a:off x="7594111" y="167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40926</xdr:rowOff>
    </xdr:from>
    <xdr:to>
      <xdr:col>36</xdr:col>
      <xdr:colOff>165100</xdr:colOff>
      <xdr:row>96</xdr:row>
      <xdr:rowOff>142526</xdr:rowOff>
    </xdr:to>
    <xdr:sp macro="" textlink="">
      <xdr:nvSpPr>
        <xdr:cNvPr id="492" name="楕円 491"/>
        <xdr:cNvSpPr/>
      </xdr:nvSpPr>
      <xdr:spPr>
        <a:xfrm>
          <a:off x="6921500" y="165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159053</xdr:rowOff>
    </xdr:from>
    <xdr:ext cx="534377" cy="259045"/>
    <xdr:sp macro="" textlink="">
      <xdr:nvSpPr>
        <xdr:cNvPr id="493" name="テキスト ボックス 492"/>
        <xdr:cNvSpPr txBox="1"/>
      </xdr:nvSpPr>
      <xdr:spPr>
        <a:xfrm>
          <a:off x="6705111" y="162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6" name="テキスト ボックス 505"/>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8" name="直線コネクタ 517"/>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9"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20" name="直線コネクタ 519"/>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21"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2" name="直線コネクタ 521"/>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16891</xdr:rowOff>
    </xdr:from>
    <xdr:to>
      <xdr:col>85</xdr:col>
      <xdr:colOff>127000</xdr:colOff>
      <xdr:row>36</xdr:row>
      <xdr:rowOff>109474</xdr:rowOff>
    </xdr:to>
    <xdr:cxnSp macro="">
      <xdr:nvCxnSpPr>
        <xdr:cNvPr id="523" name="直線コネクタ 522"/>
        <xdr:cNvCxnSpPr/>
      </xdr:nvCxnSpPr>
      <xdr:spPr>
        <a:xfrm>
          <a:off x="15481300" y="6189091"/>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4"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5" name="フローチャート: 判断 524"/>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16891</xdr:rowOff>
    </xdr:from>
    <xdr:to>
      <xdr:col>81</xdr:col>
      <xdr:colOff>50800</xdr:colOff>
      <xdr:row>36</xdr:row>
      <xdr:rowOff>89154</xdr:rowOff>
    </xdr:to>
    <xdr:cxnSp macro="">
      <xdr:nvCxnSpPr>
        <xdr:cNvPr id="526" name="直線コネクタ 525"/>
        <xdr:cNvCxnSpPr/>
      </xdr:nvCxnSpPr>
      <xdr:spPr>
        <a:xfrm flipV="1">
          <a:off x="14592300" y="6189091"/>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7" name="フローチャート: 判断 526"/>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8" name="テキスト ボックス 527"/>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158115</xdr:rowOff>
    </xdr:from>
    <xdr:to>
      <xdr:col>76</xdr:col>
      <xdr:colOff>114300</xdr:colOff>
      <xdr:row>36</xdr:row>
      <xdr:rowOff>89154</xdr:rowOff>
    </xdr:to>
    <xdr:cxnSp macro="">
      <xdr:nvCxnSpPr>
        <xdr:cNvPr id="529" name="直線コネクタ 528"/>
        <xdr:cNvCxnSpPr/>
      </xdr:nvCxnSpPr>
      <xdr:spPr>
        <a:xfrm>
          <a:off x="13703300" y="6158865"/>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30" name="フローチャート: 判断 529"/>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31" name="テキスト ボックス 530"/>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158115</xdr:rowOff>
    </xdr:from>
    <xdr:to>
      <xdr:col>71</xdr:col>
      <xdr:colOff>177800</xdr:colOff>
      <xdr:row>36</xdr:row>
      <xdr:rowOff>19812</xdr:rowOff>
    </xdr:to>
    <xdr:cxnSp macro="">
      <xdr:nvCxnSpPr>
        <xdr:cNvPr id="532" name="直線コネクタ 531"/>
        <xdr:cNvCxnSpPr/>
      </xdr:nvCxnSpPr>
      <xdr:spPr>
        <a:xfrm flipV="1">
          <a:off x="12814300" y="615886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3" name="フローチャート: 判断 532"/>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4" name="テキスト ボックス 533"/>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5" name="フローチャート: 判断 534"/>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6" name="テキスト ボックス 535"/>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58674</xdr:rowOff>
    </xdr:from>
    <xdr:to>
      <xdr:col>85</xdr:col>
      <xdr:colOff>177800</xdr:colOff>
      <xdr:row>36</xdr:row>
      <xdr:rowOff>160274</xdr:rowOff>
    </xdr:to>
    <xdr:sp macro="" textlink="">
      <xdr:nvSpPr>
        <xdr:cNvPr id="542" name="楕円 541"/>
        <xdr:cNvSpPr/>
      </xdr:nvSpPr>
      <xdr:spPr>
        <a:xfrm>
          <a:off x="16268700" y="62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37101</xdr:rowOff>
    </xdr:from>
    <xdr:ext cx="534377" cy="259045"/>
    <xdr:sp macro="" textlink="">
      <xdr:nvSpPr>
        <xdr:cNvPr id="543" name="消防費該当値テキスト"/>
        <xdr:cNvSpPr txBox="1"/>
      </xdr:nvSpPr>
      <xdr:spPr>
        <a:xfrm>
          <a:off x="16370300" y="62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137541</xdr:rowOff>
    </xdr:from>
    <xdr:to>
      <xdr:col>81</xdr:col>
      <xdr:colOff>101600</xdr:colOff>
      <xdr:row>36</xdr:row>
      <xdr:rowOff>67691</xdr:rowOff>
    </xdr:to>
    <xdr:sp macro="" textlink="">
      <xdr:nvSpPr>
        <xdr:cNvPr id="544" name="楕円 543"/>
        <xdr:cNvSpPr/>
      </xdr:nvSpPr>
      <xdr:spPr>
        <a:xfrm>
          <a:off x="15430500" y="61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58818</xdr:rowOff>
    </xdr:from>
    <xdr:ext cx="534377" cy="259045"/>
    <xdr:sp macro="" textlink="">
      <xdr:nvSpPr>
        <xdr:cNvPr id="545" name="テキスト ボックス 544"/>
        <xdr:cNvSpPr txBox="1"/>
      </xdr:nvSpPr>
      <xdr:spPr>
        <a:xfrm>
          <a:off x="15214111" y="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38354</xdr:rowOff>
    </xdr:from>
    <xdr:to>
      <xdr:col>76</xdr:col>
      <xdr:colOff>165100</xdr:colOff>
      <xdr:row>36</xdr:row>
      <xdr:rowOff>139954</xdr:rowOff>
    </xdr:to>
    <xdr:sp macro="" textlink="">
      <xdr:nvSpPr>
        <xdr:cNvPr id="546" name="楕円 545"/>
        <xdr:cNvSpPr/>
      </xdr:nvSpPr>
      <xdr:spPr>
        <a:xfrm>
          <a:off x="145415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131081</xdr:rowOff>
    </xdr:from>
    <xdr:ext cx="534377" cy="259045"/>
    <xdr:sp macro="" textlink="">
      <xdr:nvSpPr>
        <xdr:cNvPr id="547" name="テキスト ボックス 546"/>
        <xdr:cNvSpPr txBox="1"/>
      </xdr:nvSpPr>
      <xdr:spPr>
        <a:xfrm>
          <a:off x="14325111" y="63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107315</xdr:rowOff>
    </xdr:from>
    <xdr:to>
      <xdr:col>72</xdr:col>
      <xdr:colOff>38100</xdr:colOff>
      <xdr:row>36</xdr:row>
      <xdr:rowOff>37465</xdr:rowOff>
    </xdr:to>
    <xdr:sp macro="" textlink="">
      <xdr:nvSpPr>
        <xdr:cNvPr id="548" name="楕円 547"/>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28592</xdr:rowOff>
    </xdr:from>
    <xdr:ext cx="534377" cy="259045"/>
    <xdr:sp macro="" textlink="">
      <xdr:nvSpPr>
        <xdr:cNvPr id="549" name="テキスト ボックス 548"/>
        <xdr:cNvSpPr txBox="1"/>
      </xdr:nvSpPr>
      <xdr:spPr>
        <a:xfrm>
          <a:off x="13436111" y="62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140462</xdr:rowOff>
    </xdr:from>
    <xdr:to>
      <xdr:col>67</xdr:col>
      <xdr:colOff>101600</xdr:colOff>
      <xdr:row>36</xdr:row>
      <xdr:rowOff>70612</xdr:rowOff>
    </xdr:to>
    <xdr:sp macro="" textlink="">
      <xdr:nvSpPr>
        <xdr:cNvPr id="550" name="楕円 549"/>
        <xdr:cNvSpPr/>
      </xdr:nvSpPr>
      <xdr:spPr>
        <a:xfrm>
          <a:off x="12763500" y="61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61739</xdr:rowOff>
    </xdr:from>
    <xdr:ext cx="534377" cy="259045"/>
    <xdr:sp macro="" textlink="">
      <xdr:nvSpPr>
        <xdr:cNvPr id="551" name="テキスト ボックス 550"/>
        <xdr:cNvSpPr txBox="1"/>
      </xdr:nvSpPr>
      <xdr:spPr>
        <a:xfrm>
          <a:off x="12547111" y="62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6" name="直線コネクタ 575"/>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7"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8" name="直線コネクタ 577"/>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9"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0" name="直線コネクタ 579"/>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159226</xdr:rowOff>
    </xdr:from>
    <xdr:to>
      <xdr:col>85</xdr:col>
      <xdr:colOff>127000</xdr:colOff>
      <xdr:row>56</xdr:row>
      <xdr:rowOff>99390</xdr:rowOff>
    </xdr:to>
    <xdr:cxnSp macro="">
      <xdr:nvCxnSpPr>
        <xdr:cNvPr id="581" name="直線コネクタ 580"/>
        <xdr:cNvCxnSpPr/>
      </xdr:nvCxnSpPr>
      <xdr:spPr>
        <a:xfrm flipV="1">
          <a:off x="15481300" y="9417526"/>
          <a:ext cx="838200" cy="28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2"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3" name="フローチャート: 判断 582"/>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99390</xdr:rowOff>
    </xdr:from>
    <xdr:to>
      <xdr:col>81</xdr:col>
      <xdr:colOff>50800</xdr:colOff>
      <xdr:row>57</xdr:row>
      <xdr:rowOff>14294</xdr:rowOff>
    </xdr:to>
    <xdr:cxnSp macro="">
      <xdr:nvCxnSpPr>
        <xdr:cNvPr id="584" name="直線コネクタ 583"/>
        <xdr:cNvCxnSpPr/>
      </xdr:nvCxnSpPr>
      <xdr:spPr>
        <a:xfrm flipV="1">
          <a:off x="14592300" y="9700590"/>
          <a:ext cx="889000" cy="8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5" name="フローチャート: 判断 584"/>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6" name="テキスト ボックス 585"/>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149778</xdr:rowOff>
    </xdr:from>
    <xdr:to>
      <xdr:col>76</xdr:col>
      <xdr:colOff>114300</xdr:colOff>
      <xdr:row>57</xdr:row>
      <xdr:rowOff>14294</xdr:rowOff>
    </xdr:to>
    <xdr:cxnSp macro="">
      <xdr:nvCxnSpPr>
        <xdr:cNvPr id="587" name="直線コネクタ 586"/>
        <xdr:cNvCxnSpPr/>
      </xdr:nvCxnSpPr>
      <xdr:spPr>
        <a:xfrm>
          <a:off x="13703300" y="9750978"/>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8" name="フローチャート: 判断 587"/>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9" name="テキスト ボックス 588"/>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87465</xdr:rowOff>
    </xdr:from>
    <xdr:to>
      <xdr:col>71</xdr:col>
      <xdr:colOff>177800</xdr:colOff>
      <xdr:row>56</xdr:row>
      <xdr:rowOff>149778</xdr:rowOff>
    </xdr:to>
    <xdr:cxnSp macro="">
      <xdr:nvCxnSpPr>
        <xdr:cNvPr id="590" name="直線コネクタ 589"/>
        <xdr:cNvCxnSpPr/>
      </xdr:nvCxnSpPr>
      <xdr:spPr>
        <a:xfrm>
          <a:off x="12814300" y="9688665"/>
          <a:ext cx="889000" cy="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91" name="フローチャート: 判断 590"/>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2" name="テキスト ボックス 591"/>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3" name="フローチャート: 判断 592"/>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4" name="テキスト ボックス 593"/>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108426</xdr:rowOff>
    </xdr:from>
    <xdr:to>
      <xdr:col>85</xdr:col>
      <xdr:colOff>177800</xdr:colOff>
      <xdr:row>55</xdr:row>
      <xdr:rowOff>38576</xdr:rowOff>
    </xdr:to>
    <xdr:sp macro="" textlink="">
      <xdr:nvSpPr>
        <xdr:cNvPr id="600" name="楕円 599"/>
        <xdr:cNvSpPr/>
      </xdr:nvSpPr>
      <xdr:spPr>
        <a:xfrm>
          <a:off x="16268700" y="93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131303</xdr:rowOff>
    </xdr:from>
    <xdr:ext cx="534377" cy="259045"/>
    <xdr:sp macro="" textlink="">
      <xdr:nvSpPr>
        <xdr:cNvPr id="601" name="教育費該当値テキスト"/>
        <xdr:cNvSpPr txBox="1"/>
      </xdr:nvSpPr>
      <xdr:spPr>
        <a:xfrm>
          <a:off x="16370300" y="92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48590</xdr:rowOff>
    </xdr:from>
    <xdr:to>
      <xdr:col>81</xdr:col>
      <xdr:colOff>101600</xdr:colOff>
      <xdr:row>56</xdr:row>
      <xdr:rowOff>150190</xdr:rowOff>
    </xdr:to>
    <xdr:sp macro="" textlink="">
      <xdr:nvSpPr>
        <xdr:cNvPr id="602" name="楕円 601"/>
        <xdr:cNvSpPr/>
      </xdr:nvSpPr>
      <xdr:spPr>
        <a:xfrm>
          <a:off x="15430500" y="96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166717</xdr:rowOff>
    </xdr:from>
    <xdr:ext cx="534377" cy="259045"/>
    <xdr:sp macro="" textlink="">
      <xdr:nvSpPr>
        <xdr:cNvPr id="603" name="テキスト ボックス 602"/>
        <xdr:cNvSpPr txBox="1"/>
      </xdr:nvSpPr>
      <xdr:spPr>
        <a:xfrm>
          <a:off x="15214111" y="94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134944</xdr:rowOff>
    </xdr:from>
    <xdr:to>
      <xdr:col>76</xdr:col>
      <xdr:colOff>165100</xdr:colOff>
      <xdr:row>57</xdr:row>
      <xdr:rowOff>65094</xdr:rowOff>
    </xdr:to>
    <xdr:sp macro="" textlink="">
      <xdr:nvSpPr>
        <xdr:cNvPr id="604" name="楕円 603"/>
        <xdr:cNvSpPr/>
      </xdr:nvSpPr>
      <xdr:spPr>
        <a:xfrm>
          <a:off x="14541500" y="97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81621</xdr:rowOff>
    </xdr:from>
    <xdr:ext cx="534377" cy="259045"/>
    <xdr:sp macro="" textlink="">
      <xdr:nvSpPr>
        <xdr:cNvPr id="605" name="テキスト ボックス 604"/>
        <xdr:cNvSpPr txBox="1"/>
      </xdr:nvSpPr>
      <xdr:spPr>
        <a:xfrm>
          <a:off x="14325111" y="95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98978</xdr:rowOff>
    </xdr:from>
    <xdr:to>
      <xdr:col>72</xdr:col>
      <xdr:colOff>38100</xdr:colOff>
      <xdr:row>57</xdr:row>
      <xdr:rowOff>29128</xdr:rowOff>
    </xdr:to>
    <xdr:sp macro="" textlink="">
      <xdr:nvSpPr>
        <xdr:cNvPr id="606" name="楕円 605"/>
        <xdr:cNvSpPr/>
      </xdr:nvSpPr>
      <xdr:spPr>
        <a:xfrm>
          <a:off x="13652500" y="97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20255</xdr:rowOff>
    </xdr:from>
    <xdr:ext cx="534377" cy="259045"/>
    <xdr:sp macro="" textlink="">
      <xdr:nvSpPr>
        <xdr:cNvPr id="607" name="テキスト ボックス 606"/>
        <xdr:cNvSpPr txBox="1"/>
      </xdr:nvSpPr>
      <xdr:spPr>
        <a:xfrm>
          <a:off x="13436111" y="97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36665</xdr:rowOff>
    </xdr:from>
    <xdr:to>
      <xdr:col>67</xdr:col>
      <xdr:colOff>101600</xdr:colOff>
      <xdr:row>56</xdr:row>
      <xdr:rowOff>138265</xdr:rowOff>
    </xdr:to>
    <xdr:sp macro="" textlink="">
      <xdr:nvSpPr>
        <xdr:cNvPr id="608" name="楕円 607"/>
        <xdr:cNvSpPr/>
      </xdr:nvSpPr>
      <xdr:spPr>
        <a:xfrm>
          <a:off x="12763500" y="96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129392</xdr:rowOff>
    </xdr:from>
    <xdr:ext cx="534377" cy="259045"/>
    <xdr:sp macro="" textlink="">
      <xdr:nvSpPr>
        <xdr:cNvPr id="609" name="テキスト ボックス 608"/>
        <xdr:cNvSpPr txBox="1"/>
      </xdr:nvSpPr>
      <xdr:spPr>
        <a:xfrm>
          <a:off x="12547111" y="97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3" name="直線コネクタ 632"/>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6"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7" name="直線コネクタ 636"/>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161798</xdr:rowOff>
    </xdr:from>
    <xdr:to>
      <xdr:col>85</xdr:col>
      <xdr:colOff>127000</xdr:colOff>
      <xdr:row>79</xdr:row>
      <xdr:rowOff>40336</xdr:rowOff>
    </xdr:to>
    <xdr:cxnSp macro="">
      <xdr:nvCxnSpPr>
        <xdr:cNvPr id="638" name="直線コネクタ 637"/>
        <xdr:cNvCxnSpPr/>
      </xdr:nvCxnSpPr>
      <xdr:spPr>
        <a:xfrm flipV="1">
          <a:off x="15481300" y="13534898"/>
          <a:ext cx="8382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9"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0" name="フローチャート: 判断 639"/>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40336</xdr:rowOff>
    </xdr:from>
    <xdr:to>
      <xdr:col>81</xdr:col>
      <xdr:colOff>50800</xdr:colOff>
      <xdr:row>79</xdr:row>
      <xdr:rowOff>44450</xdr:rowOff>
    </xdr:to>
    <xdr:cxnSp macro="">
      <xdr:nvCxnSpPr>
        <xdr:cNvPr id="641" name="直線コネクタ 640"/>
        <xdr:cNvCxnSpPr/>
      </xdr:nvCxnSpPr>
      <xdr:spPr>
        <a:xfrm flipV="1">
          <a:off x="14592300" y="13584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2" name="フローチャート: 判断 641"/>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3" name="テキスト ボックス 642"/>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5" name="フローチャート: 判断 644"/>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6" name="テキスト ボックス 645"/>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8" name="フローチャート: 判断 647"/>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9" name="テキスト ボックス 648"/>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50" name="フローチャート: 判断 649"/>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51" name="テキスト ボックス 650"/>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110998</xdr:rowOff>
    </xdr:from>
    <xdr:to>
      <xdr:col>85</xdr:col>
      <xdr:colOff>177800</xdr:colOff>
      <xdr:row>79</xdr:row>
      <xdr:rowOff>41148</xdr:rowOff>
    </xdr:to>
    <xdr:sp macro="" textlink="">
      <xdr:nvSpPr>
        <xdr:cNvPr id="657" name="楕円 656"/>
        <xdr:cNvSpPr/>
      </xdr:nvSpPr>
      <xdr:spPr>
        <a:xfrm>
          <a:off x="16268700" y="134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36237</xdr:rowOff>
    </xdr:from>
    <xdr:ext cx="378565" cy="259045"/>
    <xdr:sp macro="" textlink="">
      <xdr:nvSpPr>
        <xdr:cNvPr id="658" name="災害復旧費該当値テキスト"/>
        <xdr:cNvSpPr txBox="1"/>
      </xdr:nvSpPr>
      <xdr:spPr>
        <a:xfrm>
          <a:off x="16370300" y="1340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160986</xdr:rowOff>
    </xdr:from>
    <xdr:to>
      <xdr:col>81</xdr:col>
      <xdr:colOff>101600</xdr:colOff>
      <xdr:row>79</xdr:row>
      <xdr:rowOff>91136</xdr:rowOff>
    </xdr:to>
    <xdr:sp macro="" textlink="">
      <xdr:nvSpPr>
        <xdr:cNvPr id="659" name="楕円 658"/>
        <xdr:cNvSpPr/>
      </xdr:nvSpPr>
      <xdr:spPr>
        <a:xfrm>
          <a:off x="15430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82263</xdr:rowOff>
    </xdr:from>
    <xdr:ext cx="313932" cy="259045"/>
    <xdr:sp macro="" textlink="">
      <xdr:nvSpPr>
        <xdr:cNvPr id="660" name="テキスト ボックス 659"/>
        <xdr:cNvSpPr txBox="1"/>
      </xdr:nvSpPr>
      <xdr:spPr>
        <a:xfrm>
          <a:off x="15324333" y="13626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90" name="直線コネクタ 689"/>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91"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2" name="直線コネクタ 691"/>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3"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4" name="直線コネクタ 693"/>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158541</xdr:rowOff>
    </xdr:from>
    <xdr:to>
      <xdr:col>85</xdr:col>
      <xdr:colOff>127000</xdr:colOff>
      <xdr:row>97</xdr:row>
      <xdr:rowOff>29744</xdr:rowOff>
    </xdr:to>
    <xdr:cxnSp macro="">
      <xdr:nvCxnSpPr>
        <xdr:cNvPr id="695" name="直線コネクタ 694"/>
        <xdr:cNvCxnSpPr/>
      </xdr:nvCxnSpPr>
      <xdr:spPr>
        <a:xfrm flipV="1">
          <a:off x="15481300" y="16617741"/>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6"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7" name="フローチャート: 判断 696"/>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29744</xdr:rowOff>
    </xdr:from>
    <xdr:to>
      <xdr:col>81</xdr:col>
      <xdr:colOff>50800</xdr:colOff>
      <xdr:row>97</xdr:row>
      <xdr:rowOff>32086</xdr:rowOff>
    </xdr:to>
    <xdr:cxnSp macro="">
      <xdr:nvCxnSpPr>
        <xdr:cNvPr id="698" name="直線コネクタ 697"/>
        <xdr:cNvCxnSpPr/>
      </xdr:nvCxnSpPr>
      <xdr:spPr>
        <a:xfrm flipV="1">
          <a:off x="14592300" y="16660394"/>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9" name="フローチャート: 判断 698"/>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700" name="テキスト ボックス 699"/>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25648</xdr:rowOff>
    </xdr:from>
    <xdr:to>
      <xdr:col>76</xdr:col>
      <xdr:colOff>114300</xdr:colOff>
      <xdr:row>97</xdr:row>
      <xdr:rowOff>32086</xdr:rowOff>
    </xdr:to>
    <xdr:cxnSp macro="">
      <xdr:nvCxnSpPr>
        <xdr:cNvPr id="701" name="直線コネクタ 700"/>
        <xdr:cNvCxnSpPr/>
      </xdr:nvCxnSpPr>
      <xdr:spPr>
        <a:xfrm>
          <a:off x="13703300" y="16656298"/>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2" name="フローチャート: 判断 701"/>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3" name="テキスト ボックス 702"/>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128690</xdr:rowOff>
    </xdr:from>
    <xdr:to>
      <xdr:col>71</xdr:col>
      <xdr:colOff>177800</xdr:colOff>
      <xdr:row>97</xdr:row>
      <xdr:rowOff>25648</xdr:rowOff>
    </xdr:to>
    <xdr:cxnSp macro="">
      <xdr:nvCxnSpPr>
        <xdr:cNvPr id="704" name="直線コネクタ 703"/>
        <xdr:cNvCxnSpPr/>
      </xdr:nvCxnSpPr>
      <xdr:spPr>
        <a:xfrm>
          <a:off x="12814300" y="16587890"/>
          <a:ext cx="889000" cy="6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5" name="フローチャート: 判断 704"/>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6" name="テキスト ボックス 705"/>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7" name="フローチャート: 判断 706"/>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8" name="テキスト ボックス 707"/>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107741</xdr:rowOff>
    </xdr:from>
    <xdr:to>
      <xdr:col>85</xdr:col>
      <xdr:colOff>177800</xdr:colOff>
      <xdr:row>97</xdr:row>
      <xdr:rowOff>37891</xdr:rowOff>
    </xdr:to>
    <xdr:sp macro="" textlink="">
      <xdr:nvSpPr>
        <xdr:cNvPr id="714" name="楕円 713"/>
        <xdr:cNvSpPr/>
      </xdr:nvSpPr>
      <xdr:spPr>
        <a:xfrm>
          <a:off x="16268700" y="165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86168</xdr:rowOff>
    </xdr:from>
    <xdr:ext cx="534377" cy="259045"/>
    <xdr:sp macro="" textlink="">
      <xdr:nvSpPr>
        <xdr:cNvPr id="715" name="公債費該当値テキスト"/>
        <xdr:cNvSpPr txBox="1"/>
      </xdr:nvSpPr>
      <xdr:spPr>
        <a:xfrm>
          <a:off x="16370300" y="165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150394</xdr:rowOff>
    </xdr:from>
    <xdr:to>
      <xdr:col>81</xdr:col>
      <xdr:colOff>101600</xdr:colOff>
      <xdr:row>97</xdr:row>
      <xdr:rowOff>80544</xdr:rowOff>
    </xdr:to>
    <xdr:sp macro="" textlink="">
      <xdr:nvSpPr>
        <xdr:cNvPr id="716" name="楕円 715"/>
        <xdr:cNvSpPr/>
      </xdr:nvSpPr>
      <xdr:spPr>
        <a:xfrm>
          <a:off x="15430500" y="166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71671</xdr:rowOff>
    </xdr:from>
    <xdr:ext cx="534377" cy="259045"/>
    <xdr:sp macro="" textlink="">
      <xdr:nvSpPr>
        <xdr:cNvPr id="717" name="テキスト ボックス 716"/>
        <xdr:cNvSpPr txBox="1"/>
      </xdr:nvSpPr>
      <xdr:spPr>
        <a:xfrm>
          <a:off x="15214111"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152736</xdr:rowOff>
    </xdr:from>
    <xdr:to>
      <xdr:col>76</xdr:col>
      <xdr:colOff>165100</xdr:colOff>
      <xdr:row>97</xdr:row>
      <xdr:rowOff>82886</xdr:rowOff>
    </xdr:to>
    <xdr:sp macro="" textlink="">
      <xdr:nvSpPr>
        <xdr:cNvPr id="718" name="楕円 717"/>
        <xdr:cNvSpPr/>
      </xdr:nvSpPr>
      <xdr:spPr>
        <a:xfrm>
          <a:off x="14541500" y="166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74013</xdr:rowOff>
    </xdr:from>
    <xdr:ext cx="534377" cy="259045"/>
    <xdr:sp macro="" textlink="">
      <xdr:nvSpPr>
        <xdr:cNvPr id="719" name="テキスト ボックス 718"/>
        <xdr:cNvSpPr txBox="1"/>
      </xdr:nvSpPr>
      <xdr:spPr>
        <a:xfrm>
          <a:off x="14325111" y="1670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146298</xdr:rowOff>
    </xdr:from>
    <xdr:to>
      <xdr:col>72</xdr:col>
      <xdr:colOff>38100</xdr:colOff>
      <xdr:row>97</xdr:row>
      <xdr:rowOff>76448</xdr:rowOff>
    </xdr:to>
    <xdr:sp macro="" textlink="">
      <xdr:nvSpPr>
        <xdr:cNvPr id="720" name="楕円 719"/>
        <xdr:cNvSpPr/>
      </xdr:nvSpPr>
      <xdr:spPr>
        <a:xfrm>
          <a:off x="13652500" y="166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67575</xdr:rowOff>
    </xdr:from>
    <xdr:ext cx="534377" cy="259045"/>
    <xdr:sp macro="" textlink="">
      <xdr:nvSpPr>
        <xdr:cNvPr id="721" name="テキスト ボックス 720"/>
        <xdr:cNvSpPr txBox="1"/>
      </xdr:nvSpPr>
      <xdr:spPr>
        <a:xfrm>
          <a:off x="13436111" y="166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77890</xdr:rowOff>
    </xdr:from>
    <xdr:to>
      <xdr:col>67</xdr:col>
      <xdr:colOff>101600</xdr:colOff>
      <xdr:row>97</xdr:row>
      <xdr:rowOff>8040</xdr:rowOff>
    </xdr:to>
    <xdr:sp macro="" textlink="">
      <xdr:nvSpPr>
        <xdr:cNvPr id="722" name="楕円 721"/>
        <xdr:cNvSpPr/>
      </xdr:nvSpPr>
      <xdr:spPr>
        <a:xfrm>
          <a:off x="12763500" y="165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170617</xdr:rowOff>
    </xdr:from>
    <xdr:ext cx="534377" cy="259045"/>
    <xdr:sp macro="" textlink="">
      <xdr:nvSpPr>
        <xdr:cNvPr id="723" name="テキスト ボックス 722"/>
        <xdr:cNvSpPr txBox="1"/>
      </xdr:nvSpPr>
      <xdr:spPr>
        <a:xfrm>
          <a:off x="12547111" y="166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3" name="直線コネクタ 742"/>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4"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6"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7" name="直線コネクタ 746"/>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9"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50" name="フローチャート: 判断 749"/>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2" name="フローチャート: 判断 751"/>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3" name="テキスト ボックス 752"/>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5" name="フローチャート: 判断 754"/>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6" name="テキスト ボックス 755"/>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8" name="フローチャート: 判断 757"/>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9" name="テキスト ボックス 758"/>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60" name="フローチャート: 判断 759"/>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61" name="テキスト ボックス 760"/>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8"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歳出決算総額は、住民一人当たり</a:t>
          </a:r>
          <a:r>
            <a:rPr kumimoji="1" lang="en-US" altLang="ja-JP" sz="1300">
              <a:latin typeface="ＭＳ ゴシック" panose="020B0609070205080204" pitchFamily="49" charset="-128"/>
              <a:ea typeface="ＭＳ ゴシック" panose="020B0609070205080204" pitchFamily="49" charset="-128"/>
            </a:rPr>
            <a:t>378,537</a:t>
          </a:r>
          <a:r>
            <a:rPr kumimoji="1" lang="ja-JP" altLang="en-US" sz="1300">
              <a:latin typeface="ＭＳ ゴシック" panose="020B0609070205080204" pitchFamily="49" charset="-128"/>
              <a:ea typeface="ＭＳ ゴシック" panose="020B0609070205080204" pitchFamily="49" charset="-128"/>
            </a:rPr>
            <a:t>円となっている。類似団体平均を上回っているのは、議会費、民生費、労働費、教育費である。特に民生費、教育費については、歳出決算額構成比においても高く、住民一人当たり歳出決算総額を押し上げる要因となっている。民生費については、生活保護世帯数の減に伴う生活保護費の減などにより、前年度比</a:t>
          </a:r>
          <a:r>
            <a:rPr kumimoji="1" lang="en-US" altLang="ja-JP" sz="1300">
              <a:latin typeface="ＭＳ ゴシック" panose="020B0609070205080204" pitchFamily="49" charset="-128"/>
              <a:ea typeface="ＭＳ ゴシック" panose="020B0609070205080204" pitchFamily="49" charset="-128"/>
            </a:rPr>
            <a:t>1,920</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183,770</a:t>
          </a:r>
          <a:r>
            <a:rPr kumimoji="1" lang="ja-JP" altLang="en-US" sz="1300">
              <a:latin typeface="ＭＳ ゴシック" panose="020B0609070205080204" pitchFamily="49" charset="-128"/>
              <a:ea typeface="ＭＳ ゴシック" panose="020B0609070205080204" pitchFamily="49" charset="-128"/>
            </a:rPr>
            <a:t>円となったが、児童福祉費をはじめとした扶助費が依然として高い水準にあることから、平成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年度も類似団体平均を大きく上回っている。教育費は、教育福祉総合センター整備事業をはじめ、小学校除湿温度保持機能復旧事業や伝統文化継承環境整備事業の増などにより、前年度比</a:t>
          </a:r>
          <a:r>
            <a:rPr kumimoji="1" lang="en-US" altLang="ja-JP" sz="1300">
              <a:latin typeface="ＭＳ ゴシック" panose="020B0609070205080204" pitchFamily="49" charset="-128"/>
              <a:ea typeface="ＭＳ ゴシック" panose="020B0609070205080204" pitchFamily="49" charset="-128"/>
            </a:rPr>
            <a:t>14,859</a:t>
          </a:r>
          <a:r>
            <a:rPr kumimoji="1" lang="ja-JP" altLang="en-US" sz="1300">
              <a:latin typeface="ＭＳ ゴシック" panose="020B0609070205080204" pitchFamily="49" charset="-128"/>
              <a:ea typeface="ＭＳ ゴシック" panose="020B0609070205080204" pitchFamily="49" charset="-128"/>
            </a:rPr>
            <a:t>円増の</a:t>
          </a:r>
          <a:r>
            <a:rPr kumimoji="1" lang="en-US" altLang="ja-JP" sz="1300">
              <a:latin typeface="ＭＳ ゴシック" panose="020B0609070205080204" pitchFamily="49" charset="-128"/>
              <a:ea typeface="ＭＳ ゴシック" panose="020B0609070205080204" pitchFamily="49" charset="-128"/>
            </a:rPr>
            <a:t>58,975</a:t>
          </a:r>
          <a:r>
            <a:rPr kumimoji="1" lang="ja-JP" altLang="en-US" sz="1300">
              <a:latin typeface="ＭＳ ゴシック" panose="020B0609070205080204" pitchFamily="49" charset="-128"/>
              <a:ea typeface="ＭＳ ゴシック" panose="020B0609070205080204" pitchFamily="49" charset="-128"/>
            </a:rPr>
            <a:t>円となった。教育福祉総合センター整備事業の終了後も維持管理経費の大幅な増等も見込まれることから、引き続き、事務事業の見直しや民間委託の推進を図るなど、より一層のコスト削減に努める。また、土木費については、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年度と類似団体平均を下回っているが、都市計画道路３・４・</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号（第１期）整備事業の本格化に伴い、今後事業費の増が見込まれる。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年度の状況</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標準財政規模比の実質収支額は前年度比で</a:t>
          </a:r>
          <a:r>
            <a:rPr kumimoji="1" lang="en-US" altLang="ja-JP" sz="1300">
              <a:latin typeface="ＭＳ ゴシック" pitchFamily="49" charset="-128"/>
              <a:ea typeface="ＭＳ ゴシック" pitchFamily="49" charset="-128"/>
            </a:rPr>
            <a:t>2.68</a:t>
          </a:r>
          <a:r>
            <a:rPr kumimoji="1" lang="ja-JP" altLang="en-US" sz="1300">
              <a:latin typeface="ＭＳ ゴシック" pitchFamily="49" charset="-128"/>
              <a:ea typeface="ＭＳ ゴシック" pitchFamily="49" charset="-128"/>
            </a:rPr>
            <a:t>ポイント増加し、継続的に実質収支は黒字を確保している。財政調整基金については、決算剰余金を積み立てるとともに、収支を見通した中で大幅な取崩しを行わなかったことにより、標準財政規模比の財政調整基金残高・実質単年度収支はともに増加した。</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今後の対応</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引き続き起債と基金のバランスに配意しながら、財源の確保と効率的・効果的な財政運営に努める。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東京都昭島市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年度の状況</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年度も引き続き全会計で黒字となり、連結実質赤字額はなく比率は生じていない。なお、連結実質黒字額により連結実質黒字比率を算定すると、対前年度比</a:t>
          </a:r>
          <a:r>
            <a:rPr kumimoji="1" lang="en-US" altLang="ja-JP" sz="1300">
              <a:latin typeface="ＭＳ ゴシック" pitchFamily="49" charset="-128"/>
              <a:ea typeface="ＭＳ ゴシック" pitchFamily="49" charset="-128"/>
            </a:rPr>
            <a:t>1.37</a:t>
          </a:r>
          <a:r>
            <a:rPr kumimoji="1" lang="ja-JP" altLang="en-US" sz="1300">
              <a:latin typeface="ＭＳ ゴシック" pitchFamily="49" charset="-128"/>
              <a:ea typeface="ＭＳ ゴシック" pitchFamily="49" charset="-128"/>
            </a:rPr>
            <a:t>ポイント増の</a:t>
          </a:r>
          <a:r>
            <a:rPr kumimoji="1" lang="en-US" altLang="ja-JP" sz="1300">
              <a:latin typeface="ＭＳ ゴシック" pitchFamily="49" charset="-128"/>
              <a:ea typeface="ＭＳ ゴシック" pitchFamily="49" charset="-128"/>
            </a:rPr>
            <a:t>23.44</a:t>
          </a:r>
          <a:r>
            <a:rPr kumimoji="1" lang="ja-JP" altLang="en-US" sz="1300">
              <a:latin typeface="ＭＳ ゴシック" pitchFamily="49" charset="-128"/>
              <a:ea typeface="ＭＳ ゴシック" pitchFamily="49" charset="-128"/>
            </a:rPr>
            <a:t>％となる。 </a:t>
          </a:r>
        </a:p>
        <a:p>
          <a:r>
            <a:rPr kumimoji="1" lang="ja-JP" altLang="en-US" sz="1300">
              <a:latin typeface="ＭＳ ゴシック" pitchFamily="49" charset="-128"/>
              <a:ea typeface="ＭＳ ゴシック" pitchFamily="49" charset="-128"/>
            </a:rPr>
            <a:t>　実質黒字額については、一般会計・後期高齢者医療特別会計・中神土地区画整理事業特別会計・水道事業会計で増となり、国民健康保険特別会計・介護保険特別会計・下水道事業特別会計で減となった。 </a:t>
          </a: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今後の対応</a:t>
          </a:r>
          <a:r>
            <a:rPr kumimoji="1" lang="en-US" altLang="ja-JP" sz="1300">
              <a:latin typeface="ＭＳ ゴシック" pitchFamily="49" charset="-128"/>
              <a:ea typeface="ＭＳ ゴシック" pitchFamily="49" charset="-128"/>
            </a:rPr>
            <a:t>】 </a:t>
          </a:r>
        </a:p>
        <a:p>
          <a:r>
            <a:rPr kumimoji="1" lang="ja-JP" altLang="en-US" sz="1300">
              <a:latin typeface="ＭＳ ゴシック" pitchFamily="49" charset="-128"/>
              <a:ea typeface="ＭＳ ゴシック" pitchFamily="49" charset="-128"/>
            </a:rPr>
            <a:t>　一般会計においても臨時財政対策債の借入等によって収支の均衡を図っている中、特に多額の赤字補塡の繰入金により黒字となっている国民健康保険特別会計においては、今後も適正な保険税率の設定に取り組むとともに徴収率向上などの歳入確保策を推進し、財政基盤の強化に努め、繰入金を抑制する必要がある。また、他の各会計においても引き続き適正な財政運営、企業経営に努め、昭島市全体の視点からもより一層の財政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
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
82</v>
      </c>
      <c r="C3" s="608"/>
      <c r="D3" s="608"/>
      <c r="E3" s="609"/>
      <c r="F3" s="609"/>
      <c r="G3" s="609"/>
      <c r="H3" s="609"/>
      <c r="I3" s="609"/>
      <c r="J3" s="609"/>
      <c r="K3" s="609"/>
      <c r="L3" s="609" t="s">
        <v>
83</v>
      </c>
      <c r="M3" s="609"/>
      <c r="N3" s="609"/>
      <c r="O3" s="609"/>
      <c r="P3" s="609"/>
      <c r="Q3" s="609"/>
      <c r="R3" s="612"/>
      <c r="S3" s="612"/>
      <c r="T3" s="612"/>
      <c r="U3" s="612"/>
      <c r="V3" s="613"/>
      <c r="W3" s="506" t="s">
        <v>
84</v>
      </c>
      <c r="X3" s="507"/>
      <c r="Y3" s="507"/>
      <c r="Z3" s="507"/>
      <c r="AA3" s="507"/>
      <c r="AB3" s="608"/>
      <c r="AC3" s="612" t="s">
        <v>
85</v>
      </c>
      <c r="AD3" s="507"/>
      <c r="AE3" s="507"/>
      <c r="AF3" s="507"/>
      <c r="AG3" s="507"/>
      <c r="AH3" s="507"/>
      <c r="AI3" s="507"/>
      <c r="AJ3" s="507"/>
      <c r="AK3" s="507"/>
      <c r="AL3" s="574"/>
      <c r="AM3" s="506" t="s">
        <v>
86</v>
      </c>
      <c r="AN3" s="507"/>
      <c r="AO3" s="507"/>
      <c r="AP3" s="507"/>
      <c r="AQ3" s="507"/>
      <c r="AR3" s="507"/>
      <c r="AS3" s="507"/>
      <c r="AT3" s="507"/>
      <c r="AU3" s="507"/>
      <c r="AV3" s="507"/>
      <c r="AW3" s="507"/>
      <c r="AX3" s="574"/>
      <c r="AY3" s="566" t="s">
        <v>
1</v>
      </c>
      <c r="AZ3" s="567"/>
      <c r="BA3" s="567"/>
      <c r="BB3" s="567"/>
      <c r="BC3" s="567"/>
      <c r="BD3" s="567"/>
      <c r="BE3" s="567"/>
      <c r="BF3" s="567"/>
      <c r="BG3" s="567"/>
      <c r="BH3" s="567"/>
      <c r="BI3" s="567"/>
      <c r="BJ3" s="567"/>
      <c r="BK3" s="567"/>
      <c r="BL3" s="567"/>
      <c r="BM3" s="616"/>
      <c r="BN3" s="506" t="s">
        <v>
87</v>
      </c>
      <c r="BO3" s="507"/>
      <c r="BP3" s="507"/>
      <c r="BQ3" s="507"/>
      <c r="BR3" s="507"/>
      <c r="BS3" s="507"/>
      <c r="BT3" s="507"/>
      <c r="BU3" s="574"/>
      <c r="BV3" s="506" t="s">
        <v>
88</v>
      </c>
      <c r="BW3" s="507"/>
      <c r="BX3" s="507"/>
      <c r="BY3" s="507"/>
      <c r="BZ3" s="507"/>
      <c r="CA3" s="507"/>
      <c r="CB3" s="507"/>
      <c r="CC3" s="574"/>
      <c r="CD3" s="566" t="s">
        <v>
1</v>
      </c>
      <c r="CE3" s="567"/>
      <c r="CF3" s="567"/>
      <c r="CG3" s="567"/>
      <c r="CH3" s="567"/>
      <c r="CI3" s="567"/>
      <c r="CJ3" s="567"/>
      <c r="CK3" s="567"/>
      <c r="CL3" s="567"/>
      <c r="CM3" s="567"/>
      <c r="CN3" s="567"/>
      <c r="CO3" s="567"/>
      <c r="CP3" s="567"/>
      <c r="CQ3" s="567"/>
      <c r="CR3" s="567"/>
      <c r="CS3" s="616"/>
      <c r="CT3" s="506" t="s">
        <v>
89</v>
      </c>
      <c r="CU3" s="507"/>
      <c r="CV3" s="507"/>
      <c r="CW3" s="507"/>
      <c r="CX3" s="507"/>
      <c r="CY3" s="507"/>
      <c r="CZ3" s="507"/>
      <c r="DA3" s="574"/>
      <c r="DB3" s="506" t="s">
        <v>
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
91</v>
      </c>
      <c r="AZ4" s="420"/>
      <c r="BA4" s="420"/>
      <c r="BB4" s="420"/>
      <c r="BC4" s="420"/>
      <c r="BD4" s="420"/>
      <c r="BE4" s="420"/>
      <c r="BF4" s="420"/>
      <c r="BG4" s="420"/>
      <c r="BH4" s="420"/>
      <c r="BI4" s="420"/>
      <c r="BJ4" s="420"/>
      <c r="BK4" s="420"/>
      <c r="BL4" s="420"/>
      <c r="BM4" s="421"/>
      <c r="BN4" s="422">
        <v>
44767718</v>
      </c>
      <c r="BO4" s="423"/>
      <c r="BP4" s="423"/>
      <c r="BQ4" s="423"/>
      <c r="BR4" s="423"/>
      <c r="BS4" s="423"/>
      <c r="BT4" s="423"/>
      <c r="BU4" s="424"/>
      <c r="BV4" s="422">
        <v>
42650080</v>
      </c>
      <c r="BW4" s="423"/>
      <c r="BX4" s="423"/>
      <c r="BY4" s="423"/>
      <c r="BZ4" s="423"/>
      <c r="CA4" s="423"/>
      <c r="CB4" s="423"/>
      <c r="CC4" s="424"/>
      <c r="CD4" s="600" t="s">
        <v>
92</v>
      </c>
      <c r="CE4" s="601"/>
      <c r="CF4" s="601"/>
      <c r="CG4" s="601"/>
      <c r="CH4" s="601"/>
      <c r="CI4" s="601"/>
      <c r="CJ4" s="601"/>
      <c r="CK4" s="601"/>
      <c r="CL4" s="601"/>
      <c r="CM4" s="601"/>
      <c r="CN4" s="601"/>
      <c r="CO4" s="601"/>
      <c r="CP4" s="601"/>
      <c r="CQ4" s="601"/>
      <c r="CR4" s="601"/>
      <c r="CS4" s="602"/>
      <c r="CT4" s="603">
        <v>
8.9</v>
      </c>
      <c r="CU4" s="604"/>
      <c r="CV4" s="604"/>
      <c r="CW4" s="604"/>
      <c r="CX4" s="604"/>
      <c r="CY4" s="604"/>
      <c r="CZ4" s="604"/>
      <c r="DA4" s="605"/>
      <c r="DB4" s="603">
        <v>
6.2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
93</v>
      </c>
      <c r="AN5" s="401"/>
      <c r="AO5" s="401"/>
      <c r="AP5" s="401"/>
      <c r="AQ5" s="401"/>
      <c r="AR5" s="401"/>
      <c r="AS5" s="401"/>
      <c r="AT5" s="402"/>
      <c r="AU5" s="484" t="s">
        <v>
94</v>
      </c>
      <c r="AV5" s="485"/>
      <c r="AW5" s="485"/>
      <c r="AX5" s="485"/>
      <c r="AY5" s="407" t="s">
        <v>
95</v>
      </c>
      <c r="AZ5" s="408"/>
      <c r="BA5" s="408"/>
      <c r="BB5" s="408"/>
      <c r="BC5" s="408"/>
      <c r="BD5" s="408"/>
      <c r="BE5" s="408"/>
      <c r="BF5" s="408"/>
      <c r="BG5" s="408"/>
      <c r="BH5" s="408"/>
      <c r="BI5" s="408"/>
      <c r="BJ5" s="408"/>
      <c r="BK5" s="408"/>
      <c r="BL5" s="408"/>
      <c r="BM5" s="409"/>
      <c r="BN5" s="427">
        <v>
42856013</v>
      </c>
      <c r="BO5" s="428"/>
      <c r="BP5" s="428"/>
      <c r="BQ5" s="428"/>
      <c r="BR5" s="428"/>
      <c r="BS5" s="428"/>
      <c r="BT5" s="428"/>
      <c r="BU5" s="429"/>
      <c r="BV5" s="427">
        <v>
41291360</v>
      </c>
      <c r="BW5" s="428"/>
      <c r="BX5" s="428"/>
      <c r="BY5" s="428"/>
      <c r="BZ5" s="428"/>
      <c r="CA5" s="428"/>
      <c r="CB5" s="428"/>
      <c r="CC5" s="429"/>
      <c r="CD5" s="436" t="s">
        <v>
96</v>
      </c>
      <c r="CE5" s="437"/>
      <c r="CF5" s="437"/>
      <c r="CG5" s="437"/>
      <c r="CH5" s="437"/>
      <c r="CI5" s="437"/>
      <c r="CJ5" s="437"/>
      <c r="CK5" s="437"/>
      <c r="CL5" s="437"/>
      <c r="CM5" s="437"/>
      <c r="CN5" s="437"/>
      <c r="CO5" s="437"/>
      <c r="CP5" s="437"/>
      <c r="CQ5" s="437"/>
      <c r="CR5" s="437"/>
      <c r="CS5" s="438"/>
      <c r="CT5" s="397">
        <v>
90.9</v>
      </c>
      <c r="CU5" s="398"/>
      <c r="CV5" s="398"/>
      <c r="CW5" s="398"/>
      <c r="CX5" s="398"/>
      <c r="CY5" s="398"/>
      <c r="CZ5" s="398"/>
      <c r="DA5" s="399"/>
      <c r="DB5" s="397">
        <v>
92.8</v>
      </c>
      <c r="DC5" s="398"/>
      <c r="DD5" s="398"/>
      <c r="DE5" s="398"/>
      <c r="DF5" s="398"/>
      <c r="DG5" s="398"/>
      <c r="DH5" s="398"/>
      <c r="DI5" s="399"/>
      <c r="DJ5" s="185"/>
      <c r="DK5" s="185"/>
      <c r="DL5" s="185"/>
      <c r="DM5" s="185"/>
      <c r="DN5" s="185"/>
      <c r="DO5" s="185"/>
    </row>
    <row r="6" spans="1:119" ht="18.75" customHeight="1" x14ac:dyDescent="0.15">
      <c r="A6" s="186"/>
      <c r="B6" s="580" t="s">
        <v>
97</v>
      </c>
      <c r="C6" s="441"/>
      <c r="D6" s="441"/>
      <c r="E6" s="581"/>
      <c r="F6" s="581"/>
      <c r="G6" s="581"/>
      <c r="H6" s="581"/>
      <c r="I6" s="581"/>
      <c r="J6" s="581"/>
      <c r="K6" s="581"/>
      <c r="L6" s="581" t="s">
        <v>
98</v>
      </c>
      <c r="M6" s="581"/>
      <c r="N6" s="581"/>
      <c r="O6" s="581"/>
      <c r="P6" s="581"/>
      <c r="Q6" s="581"/>
      <c r="R6" s="465"/>
      <c r="S6" s="465"/>
      <c r="T6" s="465"/>
      <c r="U6" s="465"/>
      <c r="V6" s="587"/>
      <c r="W6" s="518" t="s">
        <v>
99</v>
      </c>
      <c r="X6" s="440"/>
      <c r="Y6" s="440"/>
      <c r="Z6" s="440"/>
      <c r="AA6" s="440"/>
      <c r="AB6" s="441"/>
      <c r="AC6" s="592" t="s">
        <v>
100</v>
      </c>
      <c r="AD6" s="593"/>
      <c r="AE6" s="593"/>
      <c r="AF6" s="593"/>
      <c r="AG6" s="593"/>
      <c r="AH6" s="593"/>
      <c r="AI6" s="593"/>
      <c r="AJ6" s="593"/>
      <c r="AK6" s="593"/>
      <c r="AL6" s="594"/>
      <c r="AM6" s="496" t="s">
        <v>
101</v>
      </c>
      <c r="AN6" s="401"/>
      <c r="AO6" s="401"/>
      <c r="AP6" s="401"/>
      <c r="AQ6" s="401"/>
      <c r="AR6" s="401"/>
      <c r="AS6" s="401"/>
      <c r="AT6" s="402"/>
      <c r="AU6" s="484" t="s">
        <v>
94</v>
      </c>
      <c r="AV6" s="485"/>
      <c r="AW6" s="485"/>
      <c r="AX6" s="485"/>
      <c r="AY6" s="407" t="s">
        <v>
102</v>
      </c>
      <c r="AZ6" s="408"/>
      <c r="BA6" s="408"/>
      <c r="BB6" s="408"/>
      <c r="BC6" s="408"/>
      <c r="BD6" s="408"/>
      <c r="BE6" s="408"/>
      <c r="BF6" s="408"/>
      <c r="BG6" s="408"/>
      <c r="BH6" s="408"/>
      <c r="BI6" s="408"/>
      <c r="BJ6" s="408"/>
      <c r="BK6" s="408"/>
      <c r="BL6" s="408"/>
      <c r="BM6" s="409"/>
      <c r="BN6" s="427">
        <v>
1911705</v>
      </c>
      <c r="BO6" s="428"/>
      <c r="BP6" s="428"/>
      <c r="BQ6" s="428"/>
      <c r="BR6" s="428"/>
      <c r="BS6" s="428"/>
      <c r="BT6" s="428"/>
      <c r="BU6" s="429"/>
      <c r="BV6" s="427">
        <v>
1358720</v>
      </c>
      <c r="BW6" s="428"/>
      <c r="BX6" s="428"/>
      <c r="BY6" s="428"/>
      <c r="BZ6" s="428"/>
      <c r="CA6" s="428"/>
      <c r="CB6" s="428"/>
      <c r="CC6" s="429"/>
      <c r="CD6" s="436" t="s">
        <v>
103</v>
      </c>
      <c r="CE6" s="437"/>
      <c r="CF6" s="437"/>
      <c r="CG6" s="437"/>
      <c r="CH6" s="437"/>
      <c r="CI6" s="437"/>
      <c r="CJ6" s="437"/>
      <c r="CK6" s="437"/>
      <c r="CL6" s="437"/>
      <c r="CM6" s="437"/>
      <c r="CN6" s="437"/>
      <c r="CO6" s="437"/>
      <c r="CP6" s="437"/>
      <c r="CQ6" s="437"/>
      <c r="CR6" s="437"/>
      <c r="CS6" s="438"/>
      <c r="CT6" s="577">
        <v>
94.8</v>
      </c>
      <c r="CU6" s="578"/>
      <c r="CV6" s="578"/>
      <c r="CW6" s="578"/>
      <c r="CX6" s="578"/>
      <c r="CY6" s="578"/>
      <c r="CZ6" s="578"/>
      <c r="DA6" s="579"/>
      <c r="DB6" s="577">
        <v>
95.7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
104</v>
      </c>
      <c r="AN7" s="401"/>
      <c r="AO7" s="401"/>
      <c r="AP7" s="401"/>
      <c r="AQ7" s="401"/>
      <c r="AR7" s="401"/>
      <c r="AS7" s="401"/>
      <c r="AT7" s="402"/>
      <c r="AU7" s="484" t="s">
        <v>
105</v>
      </c>
      <c r="AV7" s="485"/>
      <c r="AW7" s="485"/>
      <c r="AX7" s="485"/>
      <c r="AY7" s="407" t="s">
        <v>
106</v>
      </c>
      <c r="AZ7" s="408"/>
      <c r="BA7" s="408"/>
      <c r="BB7" s="408"/>
      <c r="BC7" s="408"/>
      <c r="BD7" s="408"/>
      <c r="BE7" s="408"/>
      <c r="BF7" s="408"/>
      <c r="BG7" s="408"/>
      <c r="BH7" s="408"/>
      <c r="BI7" s="408"/>
      <c r="BJ7" s="408"/>
      <c r="BK7" s="408"/>
      <c r="BL7" s="408"/>
      <c r="BM7" s="409"/>
      <c r="BN7" s="427">
        <v>
1400</v>
      </c>
      <c r="BO7" s="428"/>
      <c r="BP7" s="428"/>
      <c r="BQ7" s="428"/>
      <c r="BR7" s="428"/>
      <c r="BS7" s="428"/>
      <c r="BT7" s="428"/>
      <c r="BU7" s="429"/>
      <c r="BV7" s="427">
        <v>
23174</v>
      </c>
      <c r="BW7" s="428"/>
      <c r="BX7" s="428"/>
      <c r="BY7" s="428"/>
      <c r="BZ7" s="428"/>
      <c r="CA7" s="428"/>
      <c r="CB7" s="428"/>
      <c r="CC7" s="429"/>
      <c r="CD7" s="436" t="s">
        <v>
107</v>
      </c>
      <c r="CE7" s="437"/>
      <c r="CF7" s="437"/>
      <c r="CG7" s="437"/>
      <c r="CH7" s="437"/>
      <c r="CI7" s="437"/>
      <c r="CJ7" s="437"/>
      <c r="CK7" s="437"/>
      <c r="CL7" s="437"/>
      <c r="CM7" s="437"/>
      <c r="CN7" s="437"/>
      <c r="CO7" s="437"/>
      <c r="CP7" s="437"/>
      <c r="CQ7" s="437"/>
      <c r="CR7" s="437"/>
      <c r="CS7" s="438"/>
      <c r="CT7" s="427">
        <v>
21521531</v>
      </c>
      <c r="CU7" s="428"/>
      <c r="CV7" s="428"/>
      <c r="CW7" s="428"/>
      <c r="CX7" s="428"/>
      <c r="CY7" s="428"/>
      <c r="CZ7" s="428"/>
      <c r="DA7" s="429"/>
      <c r="DB7" s="427">
        <v>
21528627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
108</v>
      </c>
      <c r="AN8" s="401"/>
      <c r="AO8" s="401"/>
      <c r="AP8" s="401"/>
      <c r="AQ8" s="401"/>
      <c r="AR8" s="401"/>
      <c r="AS8" s="401"/>
      <c r="AT8" s="402"/>
      <c r="AU8" s="484" t="s">
        <v>
94</v>
      </c>
      <c r="AV8" s="485"/>
      <c r="AW8" s="485"/>
      <c r="AX8" s="485"/>
      <c r="AY8" s="407" t="s">
        <v>
109</v>
      </c>
      <c r="AZ8" s="408"/>
      <c r="BA8" s="408"/>
      <c r="BB8" s="408"/>
      <c r="BC8" s="408"/>
      <c r="BD8" s="408"/>
      <c r="BE8" s="408"/>
      <c r="BF8" s="408"/>
      <c r="BG8" s="408"/>
      <c r="BH8" s="408"/>
      <c r="BI8" s="408"/>
      <c r="BJ8" s="408"/>
      <c r="BK8" s="408"/>
      <c r="BL8" s="408"/>
      <c r="BM8" s="409"/>
      <c r="BN8" s="427">
        <v>
1910305</v>
      </c>
      <c r="BO8" s="428"/>
      <c r="BP8" s="428"/>
      <c r="BQ8" s="428"/>
      <c r="BR8" s="428"/>
      <c r="BS8" s="428"/>
      <c r="BT8" s="428"/>
      <c r="BU8" s="429"/>
      <c r="BV8" s="427">
        <v>
1335546</v>
      </c>
      <c r="BW8" s="428"/>
      <c r="BX8" s="428"/>
      <c r="BY8" s="428"/>
      <c r="BZ8" s="428"/>
      <c r="CA8" s="428"/>
      <c r="CB8" s="428"/>
      <c r="CC8" s="429"/>
      <c r="CD8" s="436" t="s">
        <v>
110</v>
      </c>
      <c r="CE8" s="437"/>
      <c r="CF8" s="437"/>
      <c r="CG8" s="437"/>
      <c r="CH8" s="437"/>
      <c r="CI8" s="437"/>
      <c r="CJ8" s="437"/>
      <c r="CK8" s="437"/>
      <c r="CL8" s="437"/>
      <c r="CM8" s="437"/>
      <c r="CN8" s="437"/>
      <c r="CO8" s="437"/>
      <c r="CP8" s="437"/>
      <c r="CQ8" s="437"/>
      <c r="CR8" s="437"/>
      <c r="CS8" s="438"/>
      <c r="CT8" s="540">
        <v>
0.98</v>
      </c>
      <c r="CU8" s="541"/>
      <c r="CV8" s="541"/>
      <c r="CW8" s="541"/>
      <c r="CX8" s="541"/>
      <c r="CY8" s="541"/>
      <c r="CZ8" s="541"/>
      <c r="DA8" s="542"/>
      <c r="DB8" s="540">
        <v>
0.98</v>
      </c>
      <c r="DC8" s="541"/>
      <c r="DD8" s="541"/>
      <c r="DE8" s="541"/>
      <c r="DF8" s="541"/>
      <c r="DG8" s="541"/>
      <c r="DH8" s="541"/>
      <c r="DI8" s="542"/>
      <c r="DJ8" s="185"/>
      <c r="DK8" s="185"/>
      <c r="DL8" s="185"/>
      <c r="DM8" s="185"/>
      <c r="DN8" s="185"/>
      <c r="DO8" s="185"/>
    </row>
    <row r="9" spans="1:119" ht="18.75" customHeight="1" thickBot="1" x14ac:dyDescent="0.2">
      <c r="A9" s="186"/>
      <c r="B9" s="566" t="s">
        <v>
111</v>
      </c>
      <c r="C9" s="567"/>
      <c r="D9" s="567"/>
      <c r="E9" s="567"/>
      <c r="F9" s="567"/>
      <c r="G9" s="567"/>
      <c r="H9" s="567"/>
      <c r="I9" s="567"/>
      <c r="J9" s="567"/>
      <c r="K9" s="490"/>
      <c r="L9" s="568" t="s">
        <v>
112</v>
      </c>
      <c r="M9" s="569"/>
      <c r="N9" s="569"/>
      <c r="O9" s="569"/>
      <c r="P9" s="569"/>
      <c r="Q9" s="570"/>
      <c r="R9" s="571">
        <v>
111539</v>
      </c>
      <c r="S9" s="572"/>
      <c r="T9" s="572"/>
      <c r="U9" s="572"/>
      <c r="V9" s="573"/>
      <c r="W9" s="506" t="s">
        <v>
113</v>
      </c>
      <c r="X9" s="507"/>
      <c r="Y9" s="507"/>
      <c r="Z9" s="507"/>
      <c r="AA9" s="507"/>
      <c r="AB9" s="507"/>
      <c r="AC9" s="507"/>
      <c r="AD9" s="507"/>
      <c r="AE9" s="507"/>
      <c r="AF9" s="507"/>
      <c r="AG9" s="507"/>
      <c r="AH9" s="507"/>
      <c r="AI9" s="507"/>
      <c r="AJ9" s="507"/>
      <c r="AK9" s="507"/>
      <c r="AL9" s="574"/>
      <c r="AM9" s="496" t="s">
        <v>
114</v>
      </c>
      <c r="AN9" s="401"/>
      <c r="AO9" s="401"/>
      <c r="AP9" s="401"/>
      <c r="AQ9" s="401"/>
      <c r="AR9" s="401"/>
      <c r="AS9" s="401"/>
      <c r="AT9" s="402"/>
      <c r="AU9" s="484" t="s">
        <v>
94</v>
      </c>
      <c r="AV9" s="485"/>
      <c r="AW9" s="485"/>
      <c r="AX9" s="485"/>
      <c r="AY9" s="407" t="s">
        <v>
115</v>
      </c>
      <c r="AZ9" s="408"/>
      <c r="BA9" s="408"/>
      <c r="BB9" s="408"/>
      <c r="BC9" s="408"/>
      <c r="BD9" s="408"/>
      <c r="BE9" s="408"/>
      <c r="BF9" s="408"/>
      <c r="BG9" s="408"/>
      <c r="BH9" s="408"/>
      <c r="BI9" s="408"/>
      <c r="BJ9" s="408"/>
      <c r="BK9" s="408"/>
      <c r="BL9" s="408"/>
      <c r="BM9" s="409"/>
      <c r="BN9" s="427">
        <v>
574759</v>
      </c>
      <c r="BO9" s="428"/>
      <c r="BP9" s="428"/>
      <c r="BQ9" s="428"/>
      <c r="BR9" s="428"/>
      <c r="BS9" s="428"/>
      <c r="BT9" s="428"/>
      <c r="BU9" s="429"/>
      <c r="BV9" s="427">
        <v>
246934</v>
      </c>
      <c r="BW9" s="428"/>
      <c r="BX9" s="428"/>
      <c r="BY9" s="428"/>
      <c r="BZ9" s="428"/>
      <c r="CA9" s="428"/>
      <c r="CB9" s="428"/>
      <c r="CC9" s="429"/>
      <c r="CD9" s="436" t="s">
        <v>
116</v>
      </c>
      <c r="CE9" s="437"/>
      <c r="CF9" s="437"/>
      <c r="CG9" s="437"/>
      <c r="CH9" s="437"/>
      <c r="CI9" s="437"/>
      <c r="CJ9" s="437"/>
      <c r="CK9" s="437"/>
      <c r="CL9" s="437"/>
      <c r="CM9" s="437"/>
      <c r="CN9" s="437"/>
      <c r="CO9" s="437"/>
      <c r="CP9" s="437"/>
      <c r="CQ9" s="437"/>
      <c r="CR9" s="437"/>
      <c r="CS9" s="438"/>
      <c r="CT9" s="397">
        <v>
8.8000000000000007</v>
      </c>
      <c r="CU9" s="398"/>
      <c r="CV9" s="398"/>
      <c r="CW9" s="398"/>
      <c r="CX9" s="398"/>
      <c r="CY9" s="398"/>
      <c r="CZ9" s="398"/>
      <c r="DA9" s="399"/>
      <c r="DB9" s="397">
        <v>
8.4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
117</v>
      </c>
      <c r="M10" s="401"/>
      <c r="N10" s="401"/>
      <c r="O10" s="401"/>
      <c r="P10" s="401"/>
      <c r="Q10" s="402"/>
      <c r="R10" s="403">
        <v>
112297</v>
      </c>
      <c r="S10" s="404"/>
      <c r="T10" s="404"/>
      <c r="U10" s="404"/>
      <c r="V10" s="406"/>
      <c r="W10" s="575"/>
      <c r="X10" s="389"/>
      <c r="Y10" s="389"/>
      <c r="Z10" s="389"/>
      <c r="AA10" s="389"/>
      <c r="AB10" s="389"/>
      <c r="AC10" s="389"/>
      <c r="AD10" s="389"/>
      <c r="AE10" s="389"/>
      <c r="AF10" s="389"/>
      <c r="AG10" s="389"/>
      <c r="AH10" s="389"/>
      <c r="AI10" s="389"/>
      <c r="AJ10" s="389"/>
      <c r="AK10" s="389"/>
      <c r="AL10" s="576"/>
      <c r="AM10" s="496" t="s">
        <v>
118</v>
      </c>
      <c r="AN10" s="401"/>
      <c r="AO10" s="401"/>
      <c r="AP10" s="401"/>
      <c r="AQ10" s="401"/>
      <c r="AR10" s="401"/>
      <c r="AS10" s="401"/>
      <c r="AT10" s="402"/>
      <c r="AU10" s="484" t="s">
        <v>
94</v>
      </c>
      <c r="AV10" s="485"/>
      <c r="AW10" s="485"/>
      <c r="AX10" s="485"/>
      <c r="AY10" s="407" t="s">
        <v>
119</v>
      </c>
      <c r="AZ10" s="408"/>
      <c r="BA10" s="408"/>
      <c r="BB10" s="408"/>
      <c r="BC10" s="408"/>
      <c r="BD10" s="408"/>
      <c r="BE10" s="408"/>
      <c r="BF10" s="408"/>
      <c r="BG10" s="408"/>
      <c r="BH10" s="408"/>
      <c r="BI10" s="408"/>
      <c r="BJ10" s="408"/>
      <c r="BK10" s="408"/>
      <c r="BL10" s="408"/>
      <c r="BM10" s="409"/>
      <c r="BN10" s="427">
        <v>
669175</v>
      </c>
      <c r="BO10" s="428"/>
      <c r="BP10" s="428"/>
      <c r="BQ10" s="428"/>
      <c r="BR10" s="428"/>
      <c r="BS10" s="428"/>
      <c r="BT10" s="428"/>
      <c r="BU10" s="429"/>
      <c r="BV10" s="427">
        <v>
547985</v>
      </c>
      <c r="BW10" s="428"/>
      <c r="BX10" s="428"/>
      <c r="BY10" s="428"/>
      <c r="BZ10" s="428"/>
      <c r="CA10" s="428"/>
      <c r="CB10" s="428"/>
      <c r="CC10" s="429"/>
      <c r="CD10" s="190" t="s">
        <v>
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
121</v>
      </c>
      <c r="M11" s="474"/>
      <c r="N11" s="474"/>
      <c r="O11" s="474"/>
      <c r="P11" s="474"/>
      <c r="Q11" s="475"/>
      <c r="R11" s="563" t="s">
        <v>
122</v>
      </c>
      <c r="S11" s="564"/>
      <c r="T11" s="564"/>
      <c r="U11" s="564"/>
      <c r="V11" s="565"/>
      <c r="W11" s="575"/>
      <c r="X11" s="389"/>
      <c r="Y11" s="389"/>
      <c r="Z11" s="389"/>
      <c r="AA11" s="389"/>
      <c r="AB11" s="389"/>
      <c r="AC11" s="389"/>
      <c r="AD11" s="389"/>
      <c r="AE11" s="389"/>
      <c r="AF11" s="389"/>
      <c r="AG11" s="389"/>
      <c r="AH11" s="389"/>
      <c r="AI11" s="389"/>
      <c r="AJ11" s="389"/>
      <c r="AK11" s="389"/>
      <c r="AL11" s="576"/>
      <c r="AM11" s="496" t="s">
        <v>
123</v>
      </c>
      <c r="AN11" s="401"/>
      <c r="AO11" s="401"/>
      <c r="AP11" s="401"/>
      <c r="AQ11" s="401"/>
      <c r="AR11" s="401"/>
      <c r="AS11" s="401"/>
      <c r="AT11" s="402"/>
      <c r="AU11" s="484" t="s">
        <v>
94</v>
      </c>
      <c r="AV11" s="485"/>
      <c r="AW11" s="485"/>
      <c r="AX11" s="485"/>
      <c r="AY11" s="407" t="s">
        <v>
124</v>
      </c>
      <c r="AZ11" s="408"/>
      <c r="BA11" s="408"/>
      <c r="BB11" s="408"/>
      <c r="BC11" s="408"/>
      <c r="BD11" s="408"/>
      <c r="BE11" s="408"/>
      <c r="BF11" s="408"/>
      <c r="BG11" s="408"/>
      <c r="BH11" s="408"/>
      <c r="BI11" s="408"/>
      <c r="BJ11" s="408"/>
      <c r="BK11" s="408"/>
      <c r="BL11" s="408"/>
      <c r="BM11" s="409"/>
      <c r="BN11" s="427">
        <v>
200000</v>
      </c>
      <c r="BO11" s="428"/>
      <c r="BP11" s="428"/>
      <c r="BQ11" s="428"/>
      <c r="BR11" s="428"/>
      <c r="BS11" s="428"/>
      <c r="BT11" s="428"/>
      <c r="BU11" s="429"/>
      <c r="BV11" s="427">
        <v>
0</v>
      </c>
      <c r="BW11" s="428"/>
      <c r="BX11" s="428"/>
      <c r="BY11" s="428"/>
      <c r="BZ11" s="428"/>
      <c r="CA11" s="428"/>
      <c r="CB11" s="428"/>
      <c r="CC11" s="429"/>
      <c r="CD11" s="436" t="s">
        <v>
125</v>
      </c>
      <c r="CE11" s="437"/>
      <c r="CF11" s="437"/>
      <c r="CG11" s="437"/>
      <c r="CH11" s="437"/>
      <c r="CI11" s="437"/>
      <c r="CJ11" s="437"/>
      <c r="CK11" s="437"/>
      <c r="CL11" s="437"/>
      <c r="CM11" s="437"/>
      <c r="CN11" s="437"/>
      <c r="CO11" s="437"/>
      <c r="CP11" s="437"/>
      <c r="CQ11" s="437"/>
      <c r="CR11" s="437"/>
      <c r="CS11" s="438"/>
      <c r="CT11" s="540" t="s">
        <v>
126</v>
      </c>
      <c r="CU11" s="541"/>
      <c r="CV11" s="541"/>
      <c r="CW11" s="541"/>
      <c r="CX11" s="541"/>
      <c r="CY11" s="541"/>
      <c r="CZ11" s="541"/>
      <c r="DA11" s="542"/>
      <c r="DB11" s="540" t="s">
        <v>
126</v>
      </c>
      <c r="DC11" s="541"/>
      <c r="DD11" s="541"/>
      <c r="DE11" s="541"/>
      <c r="DF11" s="541"/>
      <c r="DG11" s="541"/>
      <c r="DH11" s="541"/>
      <c r="DI11" s="542"/>
      <c r="DJ11" s="185"/>
      <c r="DK11" s="185"/>
      <c r="DL11" s="185"/>
      <c r="DM11" s="185"/>
      <c r="DN11" s="185"/>
      <c r="DO11" s="185"/>
    </row>
    <row r="12" spans="1:119" ht="18.75" customHeight="1" x14ac:dyDescent="0.15">
      <c r="A12" s="186"/>
      <c r="B12" s="543" t="s">
        <v>
127</v>
      </c>
      <c r="C12" s="544"/>
      <c r="D12" s="544"/>
      <c r="E12" s="544"/>
      <c r="F12" s="544"/>
      <c r="G12" s="544"/>
      <c r="H12" s="544"/>
      <c r="I12" s="544"/>
      <c r="J12" s="544"/>
      <c r="K12" s="545"/>
      <c r="L12" s="552" t="s">
        <v>
128</v>
      </c>
      <c r="M12" s="553"/>
      <c r="N12" s="553"/>
      <c r="O12" s="553"/>
      <c r="P12" s="553"/>
      <c r="Q12" s="554"/>
      <c r="R12" s="555">
        <v>
113215</v>
      </c>
      <c r="S12" s="556"/>
      <c r="T12" s="556"/>
      <c r="U12" s="556"/>
      <c r="V12" s="557"/>
      <c r="W12" s="558" t="s">
        <v>
1</v>
      </c>
      <c r="X12" s="485"/>
      <c r="Y12" s="485"/>
      <c r="Z12" s="485"/>
      <c r="AA12" s="485"/>
      <c r="AB12" s="559"/>
      <c r="AC12" s="484" t="s">
        <v>
129</v>
      </c>
      <c r="AD12" s="485"/>
      <c r="AE12" s="485"/>
      <c r="AF12" s="485"/>
      <c r="AG12" s="559"/>
      <c r="AH12" s="484" t="s">
        <v>
130</v>
      </c>
      <c r="AI12" s="485"/>
      <c r="AJ12" s="485"/>
      <c r="AK12" s="485"/>
      <c r="AL12" s="560"/>
      <c r="AM12" s="496" t="s">
        <v>
131</v>
      </c>
      <c r="AN12" s="401"/>
      <c r="AO12" s="401"/>
      <c r="AP12" s="401"/>
      <c r="AQ12" s="401"/>
      <c r="AR12" s="401"/>
      <c r="AS12" s="401"/>
      <c r="AT12" s="402"/>
      <c r="AU12" s="484" t="s">
        <v>
94</v>
      </c>
      <c r="AV12" s="485"/>
      <c r="AW12" s="485"/>
      <c r="AX12" s="485"/>
      <c r="AY12" s="407" t="s">
        <v>
132</v>
      </c>
      <c r="AZ12" s="408"/>
      <c r="BA12" s="408"/>
      <c r="BB12" s="408"/>
      <c r="BC12" s="408"/>
      <c r="BD12" s="408"/>
      <c r="BE12" s="408"/>
      <c r="BF12" s="408"/>
      <c r="BG12" s="408"/>
      <c r="BH12" s="408"/>
      <c r="BI12" s="408"/>
      <c r="BJ12" s="408"/>
      <c r="BK12" s="408"/>
      <c r="BL12" s="408"/>
      <c r="BM12" s="409"/>
      <c r="BN12" s="427">
        <v>
2905</v>
      </c>
      <c r="BO12" s="428"/>
      <c r="BP12" s="428"/>
      <c r="BQ12" s="428"/>
      <c r="BR12" s="428"/>
      <c r="BS12" s="428"/>
      <c r="BT12" s="428"/>
      <c r="BU12" s="429"/>
      <c r="BV12" s="427">
        <v>
0</v>
      </c>
      <c r="BW12" s="428"/>
      <c r="BX12" s="428"/>
      <c r="BY12" s="428"/>
      <c r="BZ12" s="428"/>
      <c r="CA12" s="428"/>
      <c r="CB12" s="428"/>
      <c r="CC12" s="429"/>
      <c r="CD12" s="436" t="s">
        <v>
133</v>
      </c>
      <c r="CE12" s="437"/>
      <c r="CF12" s="437"/>
      <c r="CG12" s="437"/>
      <c r="CH12" s="437"/>
      <c r="CI12" s="437"/>
      <c r="CJ12" s="437"/>
      <c r="CK12" s="437"/>
      <c r="CL12" s="437"/>
      <c r="CM12" s="437"/>
      <c r="CN12" s="437"/>
      <c r="CO12" s="437"/>
      <c r="CP12" s="437"/>
      <c r="CQ12" s="437"/>
      <c r="CR12" s="437"/>
      <c r="CS12" s="438"/>
      <c r="CT12" s="540" t="s">
        <v>
126</v>
      </c>
      <c r="CU12" s="541"/>
      <c r="CV12" s="541"/>
      <c r="CW12" s="541"/>
      <c r="CX12" s="541"/>
      <c r="CY12" s="541"/>
      <c r="CZ12" s="541"/>
      <c r="DA12" s="542"/>
      <c r="DB12" s="540" t="s">
        <v>
126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
134</v>
      </c>
      <c r="N13" s="528"/>
      <c r="O13" s="528"/>
      <c r="P13" s="528"/>
      <c r="Q13" s="529"/>
      <c r="R13" s="530">
        <v>
110527</v>
      </c>
      <c r="S13" s="531"/>
      <c r="T13" s="531"/>
      <c r="U13" s="531"/>
      <c r="V13" s="532"/>
      <c r="W13" s="518" t="s">
        <v>
135</v>
      </c>
      <c r="X13" s="440"/>
      <c r="Y13" s="440"/>
      <c r="Z13" s="440"/>
      <c r="AA13" s="440"/>
      <c r="AB13" s="441"/>
      <c r="AC13" s="403">
        <v>
310</v>
      </c>
      <c r="AD13" s="404"/>
      <c r="AE13" s="404"/>
      <c r="AF13" s="404"/>
      <c r="AG13" s="405"/>
      <c r="AH13" s="403">
        <v>
320</v>
      </c>
      <c r="AI13" s="404"/>
      <c r="AJ13" s="404"/>
      <c r="AK13" s="404"/>
      <c r="AL13" s="406"/>
      <c r="AM13" s="496" t="s">
        <v>
136</v>
      </c>
      <c r="AN13" s="401"/>
      <c r="AO13" s="401"/>
      <c r="AP13" s="401"/>
      <c r="AQ13" s="401"/>
      <c r="AR13" s="401"/>
      <c r="AS13" s="401"/>
      <c r="AT13" s="402"/>
      <c r="AU13" s="484" t="s">
        <v>
137</v>
      </c>
      <c r="AV13" s="485"/>
      <c r="AW13" s="485"/>
      <c r="AX13" s="485"/>
      <c r="AY13" s="407" t="s">
        <v>
138</v>
      </c>
      <c r="AZ13" s="408"/>
      <c r="BA13" s="408"/>
      <c r="BB13" s="408"/>
      <c r="BC13" s="408"/>
      <c r="BD13" s="408"/>
      <c r="BE13" s="408"/>
      <c r="BF13" s="408"/>
      <c r="BG13" s="408"/>
      <c r="BH13" s="408"/>
      <c r="BI13" s="408"/>
      <c r="BJ13" s="408"/>
      <c r="BK13" s="408"/>
      <c r="BL13" s="408"/>
      <c r="BM13" s="409"/>
      <c r="BN13" s="427">
        <v>
1441029</v>
      </c>
      <c r="BO13" s="428"/>
      <c r="BP13" s="428"/>
      <c r="BQ13" s="428"/>
      <c r="BR13" s="428"/>
      <c r="BS13" s="428"/>
      <c r="BT13" s="428"/>
      <c r="BU13" s="429"/>
      <c r="BV13" s="427">
        <v>
794919</v>
      </c>
      <c r="BW13" s="428"/>
      <c r="BX13" s="428"/>
      <c r="BY13" s="428"/>
      <c r="BZ13" s="428"/>
      <c r="CA13" s="428"/>
      <c r="CB13" s="428"/>
      <c r="CC13" s="429"/>
      <c r="CD13" s="436" t="s">
        <v>
139</v>
      </c>
      <c r="CE13" s="437"/>
      <c r="CF13" s="437"/>
      <c r="CG13" s="437"/>
      <c r="CH13" s="437"/>
      <c r="CI13" s="437"/>
      <c r="CJ13" s="437"/>
      <c r="CK13" s="437"/>
      <c r="CL13" s="437"/>
      <c r="CM13" s="437"/>
      <c r="CN13" s="437"/>
      <c r="CO13" s="437"/>
      <c r="CP13" s="437"/>
      <c r="CQ13" s="437"/>
      <c r="CR13" s="437"/>
      <c r="CS13" s="438"/>
      <c r="CT13" s="397">
        <v>
0.2</v>
      </c>
      <c r="CU13" s="398"/>
      <c r="CV13" s="398"/>
      <c r="CW13" s="398"/>
      <c r="CX13" s="398"/>
      <c r="CY13" s="398"/>
      <c r="CZ13" s="398"/>
      <c r="DA13" s="399"/>
      <c r="DB13" s="397">
        <v>
0.2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
140</v>
      </c>
      <c r="M14" s="561"/>
      <c r="N14" s="561"/>
      <c r="O14" s="561"/>
      <c r="P14" s="561"/>
      <c r="Q14" s="562"/>
      <c r="R14" s="530">
        <v>
113244</v>
      </c>
      <c r="S14" s="531"/>
      <c r="T14" s="531"/>
      <c r="U14" s="531"/>
      <c r="V14" s="532"/>
      <c r="W14" s="533"/>
      <c r="X14" s="443"/>
      <c r="Y14" s="443"/>
      <c r="Z14" s="443"/>
      <c r="AA14" s="443"/>
      <c r="AB14" s="444"/>
      <c r="AC14" s="523">
        <v>
0.6</v>
      </c>
      <c r="AD14" s="524"/>
      <c r="AE14" s="524"/>
      <c r="AF14" s="524"/>
      <c r="AG14" s="525"/>
      <c r="AH14" s="523">
        <v>
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
141</v>
      </c>
      <c r="CE14" s="434"/>
      <c r="CF14" s="434"/>
      <c r="CG14" s="434"/>
      <c r="CH14" s="434"/>
      <c r="CI14" s="434"/>
      <c r="CJ14" s="434"/>
      <c r="CK14" s="434"/>
      <c r="CL14" s="434"/>
      <c r="CM14" s="434"/>
      <c r="CN14" s="434"/>
      <c r="CO14" s="434"/>
      <c r="CP14" s="434"/>
      <c r="CQ14" s="434"/>
      <c r="CR14" s="434"/>
      <c r="CS14" s="435"/>
      <c r="CT14" s="534" t="s">
        <v>
126</v>
      </c>
      <c r="CU14" s="535"/>
      <c r="CV14" s="535"/>
      <c r="CW14" s="535"/>
      <c r="CX14" s="535"/>
      <c r="CY14" s="535"/>
      <c r="CZ14" s="535"/>
      <c r="DA14" s="536"/>
      <c r="DB14" s="534" t="s">
        <v>
126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
142</v>
      </c>
      <c r="N15" s="528"/>
      <c r="O15" s="528"/>
      <c r="P15" s="528"/>
      <c r="Q15" s="529"/>
      <c r="R15" s="530">
        <v>
110638</v>
      </c>
      <c r="S15" s="531"/>
      <c r="T15" s="531"/>
      <c r="U15" s="531"/>
      <c r="V15" s="532"/>
      <c r="W15" s="518" t="s">
        <v>
143</v>
      </c>
      <c r="X15" s="440"/>
      <c r="Y15" s="440"/>
      <c r="Z15" s="440"/>
      <c r="AA15" s="440"/>
      <c r="AB15" s="441"/>
      <c r="AC15" s="403">
        <v>
11294</v>
      </c>
      <c r="AD15" s="404"/>
      <c r="AE15" s="404"/>
      <c r="AF15" s="404"/>
      <c r="AG15" s="405"/>
      <c r="AH15" s="403">
        <v>
11985</v>
      </c>
      <c r="AI15" s="404"/>
      <c r="AJ15" s="404"/>
      <c r="AK15" s="404"/>
      <c r="AL15" s="406"/>
      <c r="AM15" s="496"/>
      <c r="AN15" s="401"/>
      <c r="AO15" s="401"/>
      <c r="AP15" s="401"/>
      <c r="AQ15" s="401"/>
      <c r="AR15" s="401"/>
      <c r="AS15" s="401"/>
      <c r="AT15" s="402"/>
      <c r="AU15" s="484"/>
      <c r="AV15" s="485"/>
      <c r="AW15" s="485"/>
      <c r="AX15" s="485"/>
      <c r="AY15" s="419" t="s">
        <v>
144</v>
      </c>
      <c r="AZ15" s="420"/>
      <c r="BA15" s="420"/>
      <c r="BB15" s="420"/>
      <c r="BC15" s="420"/>
      <c r="BD15" s="420"/>
      <c r="BE15" s="420"/>
      <c r="BF15" s="420"/>
      <c r="BG15" s="420"/>
      <c r="BH15" s="420"/>
      <c r="BI15" s="420"/>
      <c r="BJ15" s="420"/>
      <c r="BK15" s="420"/>
      <c r="BL15" s="420"/>
      <c r="BM15" s="421"/>
      <c r="BN15" s="422">
        <v>
15669541</v>
      </c>
      <c r="BO15" s="423"/>
      <c r="BP15" s="423"/>
      <c r="BQ15" s="423"/>
      <c r="BR15" s="423"/>
      <c r="BS15" s="423"/>
      <c r="BT15" s="423"/>
      <c r="BU15" s="424"/>
      <c r="BV15" s="422">
        <v>
15960012</v>
      </c>
      <c r="BW15" s="423"/>
      <c r="BX15" s="423"/>
      <c r="BY15" s="423"/>
      <c r="BZ15" s="423"/>
      <c r="CA15" s="423"/>
      <c r="CB15" s="423"/>
      <c r="CC15" s="424"/>
      <c r="CD15" s="537" t="s">
        <v>
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
146</v>
      </c>
      <c r="M16" s="521"/>
      <c r="N16" s="521"/>
      <c r="O16" s="521"/>
      <c r="P16" s="521"/>
      <c r="Q16" s="522"/>
      <c r="R16" s="515" t="s">
        <v>
147</v>
      </c>
      <c r="S16" s="516"/>
      <c r="T16" s="516"/>
      <c r="U16" s="516"/>
      <c r="V16" s="517"/>
      <c r="W16" s="533"/>
      <c r="X16" s="443"/>
      <c r="Y16" s="443"/>
      <c r="Z16" s="443"/>
      <c r="AA16" s="443"/>
      <c r="AB16" s="444"/>
      <c r="AC16" s="523">
        <v>
23.2</v>
      </c>
      <c r="AD16" s="524"/>
      <c r="AE16" s="524"/>
      <c r="AF16" s="524"/>
      <c r="AG16" s="525"/>
      <c r="AH16" s="523">
        <v>
23.6</v>
      </c>
      <c r="AI16" s="524"/>
      <c r="AJ16" s="524"/>
      <c r="AK16" s="524"/>
      <c r="AL16" s="526"/>
      <c r="AM16" s="496"/>
      <c r="AN16" s="401"/>
      <c r="AO16" s="401"/>
      <c r="AP16" s="401"/>
      <c r="AQ16" s="401"/>
      <c r="AR16" s="401"/>
      <c r="AS16" s="401"/>
      <c r="AT16" s="402"/>
      <c r="AU16" s="484"/>
      <c r="AV16" s="485"/>
      <c r="AW16" s="485"/>
      <c r="AX16" s="485"/>
      <c r="AY16" s="407" t="s">
        <v>
148</v>
      </c>
      <c r="AZ16" s="408"/>
      <c r="BA16" s="408"/>
      <c r="BB16" s="408"/>
      <c r="BC16" s="408"/>
      <c r="BD16" s="408"/>
      <c r="BE16" s="408"/>
      <c r="BF16" s="408"/>
      <c r="BG16" s="408"/>
      <c r="BH16" s="408"/>
      <c r="BI16" s="408"/>
      <c r="BJ16" s="408"/>
      <c r="BK16" s="408"/>
      <c r="BL16" s="408"/>
      <c r="BM16" s="409"/>
      <c r="BN16" s="427">
        <v>
16138205</v>
      </c>
      <c r="BO16" s="428"/>
      <c r="BP16" s="428"/>
      <c r="BQ16" s="428"/>
      <c r="BR16" s="428"/>
      <c r="BS16" s="428"/>
      <c r="BT16" s="428"/>
      <c r="BU16" s="429"/>
      <c r="BV16" s="427">
        <v>
16310752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
149</v>
      </c>
      <c r="N17" s="513"/>
      <c r="O17" s="513"/>
      <c r="P17" s="513"/>
      <c r="Q17" s="514"/>
      <c r="R17" s="515" t="s">
        <v>
150</v>
      </c>
      <c r="S17" s="516"/>
      <c r="T17" s="516"/>
      <c r="U17" s="516"/>
      <c r="V17" s="517"/>
      <c r="W17" s="518" t="s">
        <v>
151</v>
      </c>
      <c r="X17" s="440"/>
      <c r="Y17" s="440"/>
      <c r="Z17" s="440"/>
      <c r="AA17" s="440"/>
      <c r="AB17" s="441"/>
      <c r="AC17" s="403">
        <v>
37034</v>
      </c>
      <c r="AD17" s="404"/>
      <c r="AE17" s="404"/>
      <c r="AF17" s="404"/>
      <c r="AG17" s="405"/>
      <c r="AH17" s="403">
        <v>
38580</v>
      </c>
      <c r="AI17" s="404"/>
      <c r="AJ17" s="404"/>
      <c r="AK17" s="404"/>
      <c r="AL17" s="406"/>
      <c r="AM17" s="496"/>
      <c r="AN17" s="401"/>
      <c r="AO17" s="401"/>
      <c r="AP17" s="401"/>
      <c r="AQ17" s="401"/>
      <c r="AR17" s="401"/>
      <c r="AS17" s="401"/>
      <c r="AT17" s="402"/>
      <c r="AU17" s="484"/>
      <c r="AV17" s="485"/>
      <c r="AW17" s="485"/>
      <c r="AX17" s="485"/>
      <c r="AY17" s="407" t="s">
        <v>
152</v>
      </c>
      <c r="AZ17" s="408"/>
      <c r="BA17" s="408"/>
      <c r="BB17" s="408"/>
      <c r="BC17" s="408"/>
      <c r="BD17" s="408"/>
      <c r="BE17" s="408"/>
      <c r="BF17" s="408"/>
      <c r="BG17" s="408"/>
      <c r="BH17" s="408"/>
      <c r="BI17" s="408"/>
      <c r="BJ17" s="408"/>
      <c r="BK17" s="408"/>
      <c r="BL17" s="408"/>
      <c r="BM17" s="409"/>
      <c r="BN17" s="427">
        <v>
20119324</v>
      </c>
      <c r="BO17" s="428"/>
      <c r="BP17" s="428"/>
      <c r="BQ17" s="428"/>
      <c r="BR17" s="428"/>
      <c r="BS17" s="428"/>
      <c r="BT17" s="428"/>
      <c r="BU17" s="429"/>
      <c r="BV17" s="427">
        <v>
20478646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
153</v>
      </c>
      <c r="C18" s="490"/>
      <c r="D18" s="490"/>
      <c r="E18" s="491"/>
      <c r="F18" s="491"/>
      <c r="G18" s="491"/>
      <c r="H18" s="491"/>
      <c r="I18" s="491"/>
      <c r="J18" s="491"/>
      <c r="K18" s="491"/>
      <c r="L18" s="492">
        <v>
17.34</v>
      </c>
      <c r="M18" s="492"/>
      <c r="N18" s="492"/>
      <c r="O18" s="492"/>
      <c r="P18" s="492"/>
      <c r="Q18" s="492"/>
      <c r="R18" s="493"/>
      <c r="S18" s="493"/>
      <c r="T18" s="493"/>
      <c r="U18" s="493"/>
      <c r="V18" s="494"/>
      <c r="W18" s="508"/>
      <c r="X18" s="509"/>
      <c r="Y18" s="509"/>
      <c r="Z18" s="509"/>
      <c r="AA18" s="509"/>
      <c r="AB18" s="519"/>
      <c r="AC18" s="391">
        <v>
76.099999999999994</v>
      </c>
      <c r="AD18" s="392"/>
      <c r="AE18" s="392"/>
      <c r="AF18" s="392"/>
      <c r="AG18" s="495"/>
      <c r="AH18" s="391">
        <v>
75.8</v>
      </c>
      <c r="AI18" s="392"/>
      <c r="AJ18" s="392"/>
      <c r="AK18" s="392"/>
      <c r="AL18" s="393"/>
      <c r="AM18" s="496"/>
      <c r="AN18" s="401"/>
      <c r="AO18" s="401"/>
      <c r="AP18" s="401"/>
      <c r="AQ18" s="401"/>
      <c r="AR18" s="401"/>
      <c r="AS18" s="401"/>
      <c r="AT18" s="402"/>
      <c r="AU18" s="484"/>
      <c r="AV18" s="485"/>
      <c r="AW18" s="485"/>
      <c r="AX18" s="485"/>
      <c r="AY18" s="407" t="s">
        <v>
154</v>
      </c>
      <c r="AZ18" s="408"/>
      <c r="BA18" s="408"/>
      <c r="BB18" s="408"/>
      <c r="BC18" s="408"/>
      <c r="BD18" s="408"/>
      <c r="BE18" s="408"/>
      <c r="BF18" s="408"/>
      <c r="BG18" s="408"/>
      <c r="BH18" s="408"/>
      <c r="BI18" s="408"/>
      <c r="BJ18" s="408"/>
      <c r="BK18" s="408"/>
      <c r="BL18" s="408"/>
      <c r="BM18" s="409"/>
      <c r="BN18" s="427">
        <v>
20443057</v>
      </c>
      <c r="BO18" s="428"/>
      <c r="BP18" s="428"/>
      <c r="BQ18" s="428"/>
      <c r="BR18" s="428"/>
      <c r="BS18" s="428"/>
      <c r="BT18" s="428"/>
      <c r="BU18" s="429"/>
      <c r="BV18" s="427">
        <v>
20343932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
155</v>
      </c>
      <c r="C19" s="490"/>
      <c r="D19" s="490"/>
      <c r="E19" s="491"/>
      <c r="F19" s="491"/>
      <c r="G19" s="491"/>
      <c r="H19" s="491"/>
      <c r="I19" s="491"/>
      <c r="J19" s="491"/>
      <c r="K19" s="491"/>
      <c r="L19" s="497">
        <v>
6432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
156</v>
      </c>
      <c r="AZ19" s="408"/>
      <c r="BA19" s="408"/>
      <c r="BB19" s="408"/>
      <c r="BC19" s="408"/>
      <c r="BD19" s="408"/>
      <c r="BE19" s="408"/>
      <c r="BF19" s="408"/>
      <c r="BG19" s="408"/>
      <c r="BH19" s="408"/>
      <c r="BI19" s="408"/>
      <c r="BJ19" s="408"/>
      <c r="BK19" s="408"/>
      <c r="BL19" s="408"/>
      <c r="BM19" s="409"/>
      <c r="BN19" s="427">
        <v>
26954142</v>
      </c>
      <c r="BO19" s="428"/>
      <c r="BP19" s="428"/>
      <c r="BQ19" s="428"/>
      <c r="BR19" s="428"/>
      <c r="BS19" s="428"/>
      <c r="BT19" s="428"/>
      <c r="BU19" s="429"/>
      <c r="BV19" s="427">
        <v>
25399264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
157</v>
      </c>
      <c r="C20" s="490"/>
      <c r="D20" s="490"/>
      <c r="E20" s="491"/>
      <c r="F20" s="491"/>
      <c r="G20" s="491"/>
      <c r="H20" s="491"/>
      <c r="I20" s="491"/>
      <c r="J20" s="491"/>
      <c r="K20" s="491"/>
      <c r="L20" s="497">
        <v>
48258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
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
159</v>
      </c>
      <c r="C22" s="457"/>
      <c r="D22" s="458"/>
      <c r="E22" s="465" t="s">
        <v>
1</v>
      </c>
      <c r="F22" s="440"/>
      <c r="G22" s="440"/>
      <c r="H22" s="440"/>
      <c r="I22" s="440"/>
      <c r="J22" s="440"/>
      <c r="K22" s="441"/>
      <c r="L22" s="465" t="s">
        <v>
160</v>
      </c>
      <c r="M22" s="440"/>
      <c r="N22" s="440"/>
      <c r="O22" s="440"/>
      <c r="P22" s="441"/>
      <c r="Q22" s="450" t="s">
        <v>
161</v>
      </c>
      <c r="R22" s="451"/>
      <c r="S22" s="451"/>
      <c r="T22" s="451"/>
      <c r="U22" s="451"/>
      <c r="V22" s="466"/>
      <c r="W22" s="468" t="s">
        <v>
162</v>
      </c>
      <c r="X22" s="457"/>
      <c r="Y22" s="458"/>
      <c r="Z22" s="465" t="s">
        <v>
1</v>
      </c>
      <c r="AA22" s="440"/>
      <c r="AB22" s="440"/>
      <c r="AC22" s="440"/>
      <c r="AD22" s="440"/>
      <c r="AE22" s="440"/>
      <c r="AF22" s="440"/>
      <c r="AG22" s="441"/>
      <c r="AH22" s="439" t="s">
        <v>
163</v>
      </c>
      <c r="AI22" s="440"/>
      <c r="AJ22" s="440"/>
      <c r="AK22" s="440"/>
      <c r="AL22" s="441"/>
      <c r="AM22" s="439" t="s">
        <v>
164</v>
      </c>
      <c r="AN22" s="445"/>
      <c r="AO22" s="445"/>
      <c r="AP22" s="445"/>
      <c r="AQ22" s="445"/>
      <c r="AR22" s="446"/>
      <c r="AS22" s="450" t="s">
        <v>
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
165</v>
      </c>
      <c r="AZ23" s="420"/>
      <c r="BA23" s="420"/>
      <c r="BB23" s="420"/>
      <c r="BC23" s="420"/>
      <c r="BD23" s="420"/>
      <c r="BE23" s="420"/>
      <c r="BF23" s="420"/>
      <c r="BG23" s="420"/>
      <c r="BH23" s="420"/>
      <c r="BI23" s="420"/>
      <c r="BJ23" s="420"/>
      <c r="BK23" s="420"/>
      <c r="BL23" s="420"/>
      <c r="BM23" s="421"/>
      <c r="BN23" s="427">
        <v>
20288091</v>
      </c>
      <c r="BO23" s="428"/>
      <c r="BP23" s="428"/>
      <c r="BQ23" s="428"/>
      <c r="BR23" s="428"/>
      <c r="BS23" s="428"/>
      <c r="BT23" s="428"/>
      <c r="BU23" s="429"/>
      <c r="BV23" s="427">
        <v>
20885293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
166</v>
      </c>
      <c r="F24" s="401"/>
      <c r="G24" s="401"/>
      <c r="H24" s="401"/>
      <c r="I24" s="401"/>
      <c r="J24" s="401"/>
      <c r="K24" s="402"/>
      <c r="L24" s="403">
        <v>
1</v>
      </c>
      <c r="M24" s="404"/>
      <c r="N24" s="404"/>
      <c r="O24" s="404"/>
      <c r="P24" s="405"/>
      <c r="Q24" s="403">
        <v>
10000</v>
      </c>
      <c r="R24" s="404"/>
      <c r="S24" s="404"/>
      <c r="T24" s="404"/>
      <c r="U24" s="404"/>
      <c r="V24" s="405"/>
      <c r="W24" s="469"/>
      <c r="X24" s="460"/>
      <c r="Y24" s="461"/>
      <c r="Z24" s="400" t="s">
        <v>
167</v>
      </c>
      <c r="AA24" s="401"/>
      <c r="AB24" s="401"/>
      <c r="AC24" s="401"/>
      <c r="AD24" s="401"/>
      <c r="AE24" s="401"/>
      <c r="AF24" s="401"/>
      <c r="AG24" s="402"/>
      <c r="AH24" s="403">
        <v>
543</v>
      </c>
      <c r="AI24" s="404"/>
      <c r="AJ24" s="404"/>
      <c r="AK24" s="404"/>
      <c r="AL24" s="405"/>
      <c r="AM24" s="403">
        <v>
1718052</v>
      </c>
      <c r="AN24" s="404"/>
      <c r="AO24" s="404"/>
      <c r="AP24" s="404"/>
      <c r="AQ24" s="404"/>
      <c r="AR24" s="405"/>
      <c r="AS24" s="403">
        <v>
3164</v>
      </c>
      <c r="AT24" s="404"/>
      <c r="AU24" s="404"/>
      <c r="AV24" s="404"/>
      <c r="AW24" s="404"/>
      <c r="AX24" s="406"/>
      <c r="AY24" s="394" t="s">
        <v>
168</v>
      </c>
      <c r="AZ24" s="395"/>
      <c r="BA24" s="395"/>
      <c r="BB24" s="395"/>
      <c r="BC24" s="395"/>
      <c r="BD24" s="395"/>
      <c r="BE24" s="395"/>
      <c r="BF24" s="395"/>
      <c r="BG24" s="395"/>
      <c r="BH24" s="395"/>
      <c r="BI24" s="395"/>
      <c r="BJ24" s="395"/>
      <c r="BK24" s="395"/>
      <c r="BL24" s="395"/>
      <c r="BM24" s="396"/>
      <c r="BN24" s="427">
        <v>
13727937</v>
      </c>
      <c r="BO24" s="428"/>
      <c r="BP24" s="428"/>
      <c r="BQ24" s="428"/>
      <c r="BR24" s="428"/>
      <c r="BS24" s="428"/>
      <c r="BT24" s="428"/>
      <c r="BU24" s="429"/>
      <c r="BV24" s="427">
        <v>
14121343</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
169</v>
      </c>
      <c r="F25" s="401"/>
      <c r="G25" s="401"/>
      <c r="H25" s="401"/>
      <c r="I25" s="401"/>
      <c r="J25" s="401"/>
      <c r="K25" s="402"/>
      <c r="L25" s="403">
        <v>
2</v>
      </c>
      <c r="M25" s="404"/>
      <c r="N25" s="404"/>
      <c r="O25" s="404"/>
      <c r="P25" s="405"/>
      <c r="Q25" s="403">
        <v>
8800</v>
      </c>
      <c r="R25" s="404"/>
      <c r="S25" s="404"/>
      <c r="T25" s="404"/>
      <c r="U25" s="404"/>
      <c r="V25" s="405"/>
      <c r="W25" s="469"/>
      <c r="X25" s="460"/>
      <c r="Y25" s="461"/>
      <c r="Z25" s="400" t="s">
        <v>
170</v>
      </c>
      <c r="AA25" s="401"/>
      <c r="AB25" s="401"/>
      <c r="AC25" s="401"/>
      <c r="AD25" s="401"/>
      <c r="AE25" s="401"/>
      <c r="AF25" s="401"/>
      <c r="AG25" s="402"/>
      <c r="AH25" s="403" t="s">
        <v>
126</v>
      </c>
      <c r="AI25" s="404"/>
      <c r="AJ25" s="404"/>
      <c r="AK25" s="404"/>
      <c r="AL25" s="405"/>
      <c r="AM25" s="403" t="s">
        <v>
126</v>
      </c>
      <c r="AN25" s="404"/>
      <c r="AO25" s="404"/>
      <c r="AP25" s="404"/>
      <c r="AQ25" s="404"/>
      <c r="AR25" s="405"/>
      <c r="AS25" s="403" t="s">
        <v>
171</v>
      </c>
      <c r="AT25" s="404"/>
      <c r="AU25" s="404"/>
      <c r="AV25" s="404"/>
      <c r="AW25" s="404"/>
      <c r="AX25" s="406"/>
      <c r="AY25" s="419" t="s">
        <v>
172</v>
      </c>
      <c r="AZ25" s="420"/>
      <c r="BA25" s="420"/>
      <c r="BB25" s="420"/>
      <c r="BC25" s="420"/>
      <c r="BD25" s="420"/>
      <c r="BE25" s="420"/>
      <c r="BF25" s="420"/>
      <c r="BG25" s="420"/>
      <c r="BH25" s="420"/>
      <c r="BI25" s="420"/>
      <c r="BJ25" s="420"/>
      <c r="BK25" s="420"/>
      <c r="BL25" s="420"/>
      <c r="BM25" s="421"/>
      <c r="BN25" s="422">
        <v>
1746335</v>
      </c>
      <c r="BO25" s="423"/>
      <c r="BP25" s="423"/>
      <c r="BQ25" s="423"/>
      <c r="BR25" s="423"/>
      <c r="BS25" s="423"/>
      <c r="BT25" s="423"/>
      <c r="BU25" s="424"/>
      <c r="BV25" s="422">
        <v>
1965659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
173</v>
      </c>
      <c r="F26" s="401"/>
      <c r="G26" s="401"/>
      <c r="H26" s="401"/>
      <c r="I26" s="401"/>
      <c r="J26" s="401"/>
      <c r="K26" s="402"/>
      <c r="L26" s="403">
        <v>
1</v>
      </c>
      <c r="M26" s="404"/>
      <c r="N26" s="404"/>
      <c r="O26" s="404"/>
      <c r="P26" s="405"/>
      <c r="Q26" s="403">
        <v>
8100</v>
      </c>
      <c r="R26" s="404"/>
      <c r="S26" s="404"/>
      <c r="T26" s="404"/>
      <c r="U26" s="404"/>
      <c r="V26" s="405"/>
      <c r="W26" s="469"/>
      <c r="X26" s="460"/>
      <c r="Y26" s="461"/>
      <c r="Z26" s="400" t="s">
        <v>
174</v>
      </c>
      <c r="AA26" s="482"/>
      <c r="AB26" s="482"/>
      <c r="AC26" s="482"/>
      <c r="AD26" s="482"/>
      <c r="AE26" s="482"/>
      <c r="AF26" s="482"/>
      <c r="AG26" s="483"/>
      <c r="AH26" s="403">
        <v>
46</v>
      </c>
      <c r="AI26" s="404"/>
      <c r="AJ26" s="404"/>
      <c r="AK26" s="404"/>
      <c r="AL26" s="405"/>
      <c r="AM26" s="403">
        <v>
151386</v>
      </c>
      <c r="AN26" s="404"/>
      <c r="AO26" s="404"/>
      <c r="AP26" s="404"/>
      <c r="AQ26" s="404"/>
      <c r="AR26" s="405"/>
      <c r="AS26" s="403">
        <v>
3291</v>
      </c>
      <c r="AT26" s="404"/>
      <c r="AU26" s="404"/>
      <c r="AV26" s="404"/>
      <c r="AW26" s="404"/>
      <c r="AX26" s="406"/>
      <c r="AY26" s="436" t="s">
        <v>
175</v>
      </c>
      <c r="AZ26" s="437"/>
      <c r="BA26" s="437"/>
      <c r="BB26" s="437"/>
      <c r="BC26" s="437"/>
      <c r="BD26" s="437"/>
      <c r="BE26" s="437"/>
      <c r="BF26" s="437"/>
      <c r="BG26" s="437"/>
      <c r="BH26" s="437"/>
      <c r="BI26" s="437"/>
      <c r="BJ26" s="437"/>
      <c r="BK26" s="437"/>
      <c r="BL26" s="437"/>
      <c r="BM26" s="438"/>
      <c r="BN26" s="427">
        <v>
19000</v>
      </c>
      <c r="BO26" s="428"/>
      <c r="BP26" s="428"/>
      <c r="BQ26" s="428"/>
      <c r="BR26" s="428"/>
      <c r="BS26" s="428"/>
      <c r="BT26" s="428"/>
      <c r="BU26" s="429"/>
      <c r="BV26" s="427">
        <v>
27000</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
176</v>
      </c>
      <c r="F27" s="401"/>
      <c r="G27" s="401"/>
      <c r="H27" s="401"/>
      <c r="I27" s="401"/>
      <c r="J27" s="401"/>
      <c r="K27" s="402"/>
      <c r="L27" s="403">
        <v>
1</v>
      </c>
      <c r="M27" s="404"/>
      <c r="N27" s="404"/>
      <c r="O27" s="404"/>
      <c r="P27" s="405"/>
      <c r="Q27" s="403">
        <v>
6100</v>
      </c>
      <c r="R27" s="404"/>
      <c r="S27" s="404"/>
      <c r="T27" s="404"/>
      <c r="U27" s="404"/>
      <c r="V27" s="405"/>
      <c r="W27" s="469"/>
      <c r="X27" s="460"/>
      <c r="Y27" s="461"/>
      <c r="Z27" s="400" t="s">
        <v>
177</v>
      </c>
      <c r="AA27" s="401"/>
      <c r="AB27" s="401"/>
      <c r="AC27" s="401"/>
      <c r="AD27" s="401"/>
      <c r="AE27" s="401"/>
      <c r="AF27" s="401"/>
      <c r="AG27" s="402"/>
      <c r="AH27" s="403">
        <v>
2</v>
      </c>
      <c r="AI27" s="404"/>
      <c r="AJ27" s="404"/>
      <c r="AK27" s="404"/>
      <c r="AL27" s="405"/>
      <c r="AM27" s="403" t="s">
        <v>
178</v>
      </c>
      <c r="AN27" s="404"/>
      <c r="AO27" s="404"/>
      <c r="AP27" s="404"/>
      <c r="AQ27" s="404"/>
      <c r="AR27" s="405"/>
      <c r="AS27" s="403" t="s">
        <v>
179</v>
      </c>
      <c r="AT27" s="404"/>
      <c r="AU27" s="404"/>
      <c r="AV27" s="404"/>
      <c r="AW27" s="404"/>
      <c r="AX27" s="406"/>
      <c r="AY27" s="433" t="s">
        <v>
180</v>
      </c>
      <c r="AZ27" s="434"/>
      <c r="BA27" s="434"/>
      <c r="BB27" s="434"/>
      <c r="BC27" s="434"/>
      <c r="BD27" s="434"/>
      <c r="BE27" s="434"/>
      <c r="BF27" s="434"/>
      <c r="BG27" s="434"/>
      <c r="BH27" s="434"/>
      <c r="BI27" s="434"/>
      <c r="BJ27" s="434"/>
      <c r="BK27" s="434"/>
      <c r="BL27" s="434"/>
      <c r="BM27" s="435"/>
      <c r="BN27" s="430" t="s">
        <v>
126</v>
      </c>
      <c r="BO27" s="431"/>
      <c r="BP27" s="431"/>
      <c r="BQ27" s="431"/>
      <c r="BR27" s="431"/>
      <c r="BS27" s="431"/>
      <c r="BT27" s="431"/>
      <c r="BU27" s="432"/>
      <c r="BV27" s="430" t="s">
        <v>
181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
182</v>
      </c>
      <c r="F28" s="401"/>
      <c r="G28" s="401"/>
      <c r="H28" s="401"/>
      <c r="I28" s="401"/>
      <c r="J28" s="401"/>
      <c r="K28" s="402"/>
      <c r="L28" s="403">
        <v>
1</v>
      </c>
      <c r="M28" s="404"/>
      <c r="N28" s="404"/>
      <c r="O28" s="404"/>
      <c r="P28" s="405"/>
      <c r="Q28" s="403">
        <v>
5500</v>
      </c>
      <c r="R28" s="404"/>
      <c r="S28" s="404"/>
      <c r="T28" s="404"/>
      <c r="U28" s="404"/>
      <c r="V28" s="405"/>
      <c r="W28" s="469"/>
      <c r="X28" s="460"/>
      <c r="Y28" s="461"/>
      <c r="Z28" s="400" t="s">
        <v>
183</v>
      </c>
      <c r="AA28" s="401"/>
      <c r="AB28" s="401"/>
      <c r="AC28" s="401"/>
      <c r="AD28" s="401"/>
      <c r="AE28" s="401"/>
      <c r="AF28" s="401"/>
      <c r="AG28" s="402"/>
      <c r="AH28" s="403" t="s">
        <v>
126</v>
      </c>
      <c r="AI28" s="404"/>
      <c r="AJ28" s="404"/>
      <c r="AK28" s="404"/>
      <c r="AL28" s="405"/>
      <c r="AM28" s="403" t="s">
        <v>
171</v>
      </c>
      <c r="AN28" s="404"/>
      <c r="AO28" s="404"/>
      <c r="AP28" s="404"/>
      <c r="AQ28" s="404"/>
      <c r="AR28" s="405"/>
      <c r="AS28" s="403" t="s">
        <v>
181</v>
      </c>
      <c r="AT28" s="404"/>
      <c r="AU28" s="404"/>
      <c r="AV28" s="404"/>
      <c r="AW28" s="404"/>
      <c r="AX28" s="406"/>
      <c r="AY28" s="410" t="s">
        <v>
184</v>
      </c>
      <c r="AZ28" s="411"/>
      <c r="BA28" s="411"/>
      <c r="BB28" s="412"/>
      <c r="BC28" s="419" t="s">
        <v>
48</v>
      </c>
      <c r="BD28" s="420"/>
      <c r="BE28" s="420"/>
      <c r="BF28" s="420"/>
      <c r="BG28" s="420"/>
      <c r="BH28" s="420"/>
      <c r="BI28" s="420"/>
      <c r="BJ28" s="420"/>
      <c r="BK28" s="420"/>
      <c r="BL28" s="420"/>
      <c r="BM28" s="421"/>
      <c r="BN28" s="422">
        <v>
4656110</v>
      </c>
      <c r="BO28" s="423"/>
      <c r="BP28" s="423"/>
      <c r="BQ28" s="423"/>
      <c r="BR28" s="423"/>
      <c r="BS28" s="423"/>
      <c r="BT28" s="423"/>
      <c r="BU28" s="424"/>
      <c r="BV28" s="422">
        <v>
3989840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
185</v>
      </c>
      <c r="F29" s="401"/>
      <c r="G29" s="401"/>
      <c r="H29" s="401"/>
      <c r="I29" s="401"/>
      <c r="J29" s="401"/>
      <c r="K29" s="402"/>
      <c r="L29" s="403">
        <v>
20</v>
      </c>
      <c r="M29" s="404"/>
      <c r="N29" s="404"/>
      <c r="O29" s="404"/>
      <c r="P29" s="405"/>
      <c r="Q29" s="403">
        <v>
5300</v>
      </c>
      <c r="R29" s="404"/>
      <c r="S29" s="404"/>
      <c r="T29" s="404"/>
      <c r="U29" s="404"/>
      <c r="V29" s="405"/>
      <c r="W29" s="470"/>
      <c r="X29" s="471"/>
      <c r="Y29" s="472"/>
      <c r="Z29" s="400" t="s">
        <v>
186</v>
      </c>
      <c r="AA29" s="401"/>
      <c r="AB29" s="401"/>
      <c r="AC29" s="401"/>
      <c r="AD29" s="401"/>
      <c r="AE29" s="401"/>
      <c r="AF29" s="401"/>
      <c r="AG29" s="402"/>
      <c r="AH29" s="403">
        <v>
545</v>
      </c>
      <c r="AI29" s="404"/>
      <c r="AJ29" s="404"/>
      <c r="AK29" s="404"/>
      <c r="AL29" s="405"/>
      <c r="AM29" s="403">
        <v>
1727330</v>
      </c>
      <c r="AN29" s="404"/>
      <c r="AO29" s="404"/>
      <c r="AP29" s="404"/>
      <c r="AQ29" s="404"/>
      <c r="AR29" s="405"/>
      <c r="AS29" s="403">
        <v>
3169</v>
      </c>
      <c r="AT29" s="404"/>
      <c r="AU29" s="404"/>
      <c r="AV29" s="404"/>
      <c r="AW29" s="404"/>
      <c r="AX29" s="406"/>
      <c r="AY29" s="413"/>
      <c r="AZ29" s="414"/>
      <c r="BA29" s="414"/>
      <c r="BB29" s="415"/>
      <c r="BC29" s="407" t="s">
        <v>
187</v>
      </c>
      <c r="BD29" s="408"/>
      <c r="BE29" s="408"/>
      <c r="BF29" s="408"/>
      <c r="BG29" s="408"/>
      <c r="BH29" s="408"/>
      <c r="BI29" s="408"/>
      <c r="BJ29" s="408"/>
      <c r="BK29" s="408"/>
      <c r="BL29" s="408"/>
      <c r="BM29" s="409"/>
      <c r="BN29" s="427" t="s">
        <v>
181</v>
      </c>
      <c r="BO29" s="428"/>
      <c r="BP29" s="428"/>
      <c r="BQ29" s="428"/>
      <c r="BR29" s="428"/>
      <c r="BS29" s="428"/>
      <c r="BT29" s="428"/>
      <c r="BU29" s="429"/>
      <c r="BV29" s="427" t="s">
        <v>
126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
188</v>
      </c>
      <c r="X30" s="480"/>
      <c r="Y30" s="480"/>
      <c r="Z30" s="480"/>
      <c r="AA30" s="480"/>
      <c r="AB30" s="480"/>
      <c r="AC30" s="480"/>
      <c r="AD30" s="480"/>
      <c r="AE30" s="480"/>
      <c r="AF30" s="480"/>
      <c r="AG30" s="481"/>
      <c r="AH30" s="391">
        <v>
99.7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
50</v>
      </c>
      <c r="BD30" s="395"/>
      <c r="BE30" s="395"/>
      <c r="BF30" s="395"/>
      <c r="BG30" s="395"/>
      <c r="BH30" s="395"/>
      <c r="BI30" s="395"/>
      <c r="BJ30" s="395"/>
      <c r="BK30" s="395"/>
      <c r="BL30" s="395"/>
      <c r="BM30" s="396"/>
      <c r="BN30" s="430">
        <v>
6286746</v>
      </c>
      <c r="BO30" s="431"/>
      <c r="BP30" s="431"/>
      <c r="BQ30" s="431"/>
      <c r="BR30" s="431"/>
      <c r="BS30" s="431"/>
      <c r="BT30" s="431"/>
      <c r="BU30" s="432"/>
      <c r="BV30" s="430">
        <v>
6625259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
189</v>
      </c>
      <c r="D32" s="213"/>
      <c r="E32" s="213"/>
      <c r="F32" s="210"/>
      <c r="G32" s="210"/>
      <c r="H32" s="210"/>
      <c r="I32" s="210"/>
      <c r="J32" s="210"/>
      <c r="K32" s="210"/>
      <c r="L32" s="210"/>
      <c r="M32" s="210"/>
      <c r="N32" s="210"/>
      <c r="O32" s="210"/>
      <c r="P32" s="210"/>
      <c r="Q32" s="210"/>
      <c r="R32" s="210"/>
      <c r="S32" s="210"/>
      <c r="T32" s="210"/>
      <c r="U32" s="210" t="s">
        <v>
190</v>
      </c>
      <c r="V32" s="210"/>
      <c r="W32" s="210"/>
      <c r="X32" s="210"/>
      <c r="Y32" s="210"/>
      <c r="Z32" s="210"/>
      <c r="AA32" s="210"/>
      <c r="AB32" s="210"/>
      <c r="AC32" s="210"/>
      <c r="AD32" s="210"/>
      <c r="AE32" s="210"/>
      <c r="AF32" s="210"/>
      <c r="AG32" s="210"/>
      <c r="AH32" s="210"/>
      <c r="AI32" s="210"/>
      <c r="AJ32" s="210"/>
      <c r="AK32" s="210"/>
      <c r="AL32" s="210"/>
      <c r="AM32" s="214" t="s">
        <v>
191</v>
      </c>
      <c r="AN32" s="210"/>
      <c r="AO32" s="210"/>
      <c r="AP32" s="210"/>
      <c r="AQ32" s="210"/>
      <c r="AR32" s="210"/>
      <c r="AS32" s="214"/>
      <c r="AT32" s="214"/>
      <c r="AU32" s="214"/>
      <c r="AV32" s="214"/>
      <c r="AW32" s="214"/>
      <c r="AX32" s="214"/>
      <c r="AY32" s="214"/>
      <c r="AZ32" s="214"/>
      <c r="BA32" s="214"/>
      <c r="BB32" s="210"/>
      <c r="BC32" s="214"/>
      <c r="BD32" s="210"/>
      <c r="BE32" s="214" t="s">
        <v>
192</v>
      </c>
      <c r="BF32" s="210"/>
      <c r="BG32" s="210"/>
      <c r="BH32" s="210"/>
      <c r="BI32" s="210"/>
      <c r="BJ32" s="214"/>
      <c r="BK32" s="214"/>
      <c r="BL32" s="214"/>
      <c r="BM32" s="214"/>
      <c r="BN32" s="214"/>
      <c r="BO32" s="214"/>
      <c r="BP32" s="214"/>
      <c r="BQ32" s="214"/>
      <c r="BR32" s="210"/>
      <c r="BS32" s="210"/>
      <c r="BT32" s="210"/>
      <c r="BU32" s="210"/>
      <c r="BV32" s="210"/>
      <c r="BW32" s="210" t="s">
        <v>
193</v>
      </c>
      <c r="BX32" s="210"/>
      <c r="BY32" s="210"/>
      <c r="BZ32" s="210"/>
      <c r="CA32" s="210"/>
      <c r="CB32" s="214"/>
      <c r="CC32" s="214"/>
      <c r="CD32" s="214"/>
      <c r="CE32" s="214"/>
      <c r="CF32" s="214"/>
      <c r="CG32" s="214"/>
      <c r="CH32" s="214"/>
      <c r="CI32" s="214"/>
      <c r="CJ32" s="214"/>
      <c r="CK32" s="214"/>
      <c r="CL32" s="214"/>
      <c r="CM32" s="214"/>
      <c r="CN32" s="214"/>
      <c r="CO32" s="214" t="s">
        <v>
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
195</v>
      </c>
      <c r="D33" s="390"/>
      <c r="E33" s="389" t="s">
        <v>
196</v>
      </c>
      <c r="F33" s="389"/>
      <c r="G33" s="389"/>
      <c r="H33" s="389"/>
      <c r="I33" s="389"/>
      <c r="J33" s="389"/>
      <c r="K33" s="389"/>
      <c r="L33" s="389"/>
      <c r="M33" s="389"/>
      <c r="N33" s="389"/>
      <c r="O33" s="389"/>
      <c r="P33" s="389"/>
      <c r="Q33" s="389"/>
      <c r="R33" s="389"/>
      <c r="S33" s="389"/>
      <c r="T33" s="215"/>
      <c r="U33" s="390" t="s">
        <v>
195</v>
      </c>
      <c r="V33" s="390"/>
      <c r="W33" s="389" t="s">
        <v>
197</v>
      </c>
      <c r="X33" s="389"/>
      <c r="Y33" s="389"/>
      <c r="Z33" s="389"/>
      <c r="AA33" s="389"/>
      <c r="AB33" s="389"/>
      <c r="AC33" s="389"/>
      <c r="AD33" s="389"/>
      <c r="AE33" s="389"/>
      <c r="AF33" s="389"/>
      <c r="AG33" s="389"/>
      <c r="AH33" s="389"/>
      <c r="AI33" s="389"/>
      <c r="AJ33" s="389"/>
      <c r="AK33" s="389"/>
      <c r="AL33" s="215"/>
      <c r="AM33" s="390" t="s">
        <v>
198</v>
      </c>
      <c r="AN33" s="390"/>
      <c r="AO33" s="389" t="s">
        <v>
196</v>
      </c>
      <c r="AP33" s="389"/>
      <c r="AQ33" s="389"/>
      <c r="AR33" s="389"/>
      <c r="AS33" s="389"/>
      <c r="AT33" s="389"/>
      <c r="AU33" s="389"/>
      <c r="AV33" s="389"/>
      <c r="AW33" s="389"/>
      <c r="AX33" s="389"/>
      <c r="AY33" s="389"/>
      <c r="AZ33" s="389"/>
      <c r="BA33" s="389"/>
      <c r="BB33" s="389"/>
      <c r="BC33" s="389"/>
      <c r="BD33" s="216"/>
      <c r="BE33" s="389" t="s">
        <v>
199</v>
      </c>
      <c r="BF33" s="389"/>
      <c r="BG33" s="389" t="s">
        <v>
200</v>
      </c>
      <c r="BH33" s="389"/>
      <c r="BI33" s="389"/>
      <c r="BJ33" s="389"/>
      <c r="BK33" s="389"/>
      <c r="BL33" s="389"/>
      <c r="BM33" s="389"/>
      <c r="BN33" s="389"/>
      <c r="BO33" s="389"/>
      <c r="BP33" s="389"/>
      <c r="BQ33" s="389"/>
      <c r="BR33" s="389"/>
      <c r="BS33" s="389"/>
      <c r="BT33" s="389"/>
      <c r="BU33" s="389"/>
      <c r="BV33" s="216"/>
      <c r="BW33" s="390" t="s">
        <v>
199</v>
      </c>
      <c r="BX33" s="390"/>
      <c r="BY33" s="389" t="s">
        <v>
201</v>
      </c>
      <c r="BZ33" s="389"/>
      <c r="CA33" s="389"/>
      <c r="CB33" s="389"/>
      <c r="CC33" s="389"/>
      <c r="CD33" s="389"/>
      <c r="CE33" s="389"/>
      <c r="CF33" s="389"/>
      <c r="CG33" s="389"/>
      <c r="CH33" s="389"/>
      <c r="CI33" s="389"/>
      <c r="CJ33" s="389"/>
      <c r="CK33" s="389"/>
      <c r="CL33" s="389"/>
      <c r="CM33" s="389"/>
      <c r="CN33" s="215"/>
      <c r="CO33" s="390" t="s">
        <v>
198</v>
      </c>
      <c r="CP33" s="390"/>
      <c r="CQ33" s="389" t="s">
        <v>
202</v>
      </c>
      <c r="CR33" s="389"/>
      <c r="CS33" s="389"/>
      <c r="CT33" s="389"/>
      <c r="CU33" s="389"/>
      <c r="CV33" s="389"/>
      <c r="CW33" s="389"/>
      <c r="CX33" s="389"/>
      <c r="CY33" s="389"/>
      <c r="CZ33" s="389"/>
      <c r="DA33" s="389"/>
      <c r="DB33" s="389"/>
      <c r="DC33" s="389"/>
      <c r="DD33" s="389"/>
      <c r="DE33" s="389"/>
      <c r="DF33" s="215"/>
      <c r="DG33" s="388" t="s">
        <v>
203</v>
      </c>
      <c r="DH33" s="388"/>
      <c r="DI33" s="217"/>
      <c r="DJ33" s="185"/>
      <c r="DK33" s="185"/>
      <c r="DL33" s="185"/>
      <c r="DM33" s="185"/>
      <c r="DN33" s="185"/>
      <c r="DO33" s="185"/>
    </row>
    <row r="34" spans="1:119" ht="32.25" customHeight="1" x14ac:dyDescent="0.15">
      <c r="A34" s="186"/>
      <c r="B34" s="212"/>
      <c r="C34" s="386">
        <f>
IF(E34="","",1)</f>
        <v>
1</v>
      </c>
      <c r="D34" s="386"/>
      <c r="E34" s="385" t="str">
        <f>
IF('各会計、関係団体の財政状況及び健全化判断比率'!B7="","",'各会計、関係団体の財政状況及び健全化判断比率'!B7)</f>
        <v>
一般会計</v>
      </c>
      <c r="F34" s="385"/>
      <c r="G34" s="385"/>
      <c r="H34" s="385"/>
      <c r="I34" s="385"/>
      <c r="J34" s="385"/>
      <c r="K34" s="385"/>
      <c r="L34" s="385"/>
      <c r="M34" s="385"/>
      <c r="N34" s="385"/>
      <c r="O34" s="385"/>
      <c r="P34" s="385"/>
      <c r="Q34" s="385"/>
      <c r="R34" s="385"/>
      <c r="S34" s="385"/>
      <c r="T34" s="213"/>
      <c r="U34" s="386">
        <f>
IF(W34="","",MAX(C34:D43)+1)</f>
        <v>
2</v>
      </c>
      <c r="V34" s="386"/>
      <c r="W34" s="385" t="str">
        <f>
IF('各会計、関係団体の財政状況及び健全化判断比率'!B28="","",'各会計、関係団体の財政状況及び健全化判断比率'!B28)</f>
        <v>
国民健康保険特別会計</v>
      </c>
      <c r="X34" s="385"/>
      <c r="Y34" s="385"/>
      <c r="Z34" s="385"/>
      <c r="AA34" s="385"/>
      <c r="AB34" s="385"/>
      <c r="AC34" s="385"/>
      <c r="AD34" s="385"/>
      <c r="AE34" s="385"/>
      <c r="AF34" s="385"/>
      <c r="AG34" s="385"/>
      <c r="AH34" s="385"/>
      <c r="AI34" s="385"/>
      <c r="AJ34" s="385"/>
      <c r="AK34" s="385"/>
      <c r="AL34" s="213"/>
      <c r="AM34" s="386">
        <f>
IF(AO34="","",MAX(C34:D43,U34:V43)+1)</f>
        <v>
5</v>
      </c>
      <c r="AN34" s="386"/>
      <c r="AO34" s="385" t="str">
        <f>
IF('各会計、関係団体の財政状況及び健全化判断比率'!B31="","",'各会計、関係団体の財政状況及び健全化判断比率'!B31)</f>
        <v>
水道事業会計</v>
      </c>
      <c r="AP34" s="385"/>
      <c r="AQ34" s="385"/>
      <c r="AR34" s="385"/>
      <c r="AS34" s="385"/>
      <c r="AT34" s="385"/>
      <c r="AU34" s="385"/>
      <c r="AV34" s="385"/>
      <c r="AW34" s="385"/>
      <c r="AX34" s="385"/>
      <c r="AY34" s="385"/>
      <c r="AZ34" s="385"/>
      <c r="BA34" s="385"/>
      <c r="BB34" s="385"/>
      <c r="BC34" s="385"/>
      <c r="BD34" s="213"/>
      <c r="BE34" s="386">
        <f>
IF(BG34="","",MAX(C34:D43,U34:V43,AM34:AN43)+1)</f>
        <v>
6</v>
      </c>
      <c r="BF34" s="386"/>
      <c r="BG34" s="385" t="str">
        <f>
IF('各会計、関係団体の財政状況及び健全化判断比率'!B32="","",'各会計、関係団体の財政状況及び健全化判断比率'!B32)</f>
        <v>
下水道事業特別会計</v>
      </c>
      <c r="BH34" s="385"/>
      <c r="BI34" s="385"/>
      <c r="BJ34" s="385"/>
      <c r="BK34" s="385"/>
      <c r="BL34" s="385"/>
      <c r="BM34" s="385"/>
      <c r="BN34" s="385"/>
      <c r="BO34" s="385"/>
      <c r="BP34" s="385"/>
      <c r="BQ34" s="385"/>
      <c r="BR34" s="385"/>
      <c r="BS34" s="385"/>
      <c r="BT34" s="385"/>
      <c r="BU34" s="385"/>
      <c r="BV34" s="213"/>
      <c r="BW34" s="386">
        <f>
IF(BY34="","",MAX(C34:D43,U34:V43,AM34:AN43,BE34:BF43)+1)</f>
        <v>
8</v>
      </c>
      <c r="BX34" s="386"/>
      <c r="BY34" s="385" t="str">
        <f>
IF('各会計、関係団体の財政状況及び健全化判断比率'!B68="","",'各会計、関係団体の財政状況及び健全化判断比率'!B68)</f>
        <v>
東京たま広域資源循環組合</v>
      </c>
      <c r="BZ34" s="385"/>
      <c r="CA34" s="385"/>
      <c r="CB34" s="385"/>
      <c r="CC34" s="385"/>
      <c r="CD34" s="385"/>
      <c r="CE34" s="385"/>
      <c r="CF34" s="385"/>
      <c r="CG34" s="385"/>
      <c r="CH34" s="385"/>
      <c r="CI34" s="385"/>
      <c r="CJ34" s="385"/>
      <c r="CK34" s="385"/>
      <c r="CL34" s="385"/>
      <c r="CM34" s="385"/>
      <c r="CN34" s="213"/>
      <c r="CO34" s="386">
        <f>
IF(CQ34="","",MAX(C34:D43,U34:V43,AM34:AN43,BE34:BF43,BW34:BX43)+1)</f>
        <v>
16</v>
      </c>
      <c r="CP34" s="386"/>
      <c r="CQ34" s="385" t="str">
        <f>
IF('各会計、関係団体の財政状況及び健全化判断比率'!BS7="","",'各会計、関係団体の財政状況及び健全化判断比率'!BS7)</f>
        <v>
昭島市土地開発公社</v>
      </c>
      <c r="CR34" s="385"/>
      <c r="CS34" s="385"/>
      <c r="CT34" s="385"/>
      <c r="CU34" s="385"/>
      <c r="CV34" s="385"/>
      <c r="CW34" s="385"/>
      <c r="CX34" s="385"/>
      <c r="CY34" s="385"/>
      <c r="CZ34" s="385"/>
      <c r="DA34" s="385"/>
      <c r="DB34" s="385"/>
      <c r="DC34" s="385"/>
      <c r="DD34" s="385"/>
      <c r="DE34" s="385"/>
      <c r="DF34" s="210"/>
      <c r="DG34" s="387" t="str">
        <f>
IF('各会計、関係団体の財政状況及び健全化判断比率'!BR7="","",'各会計、関係団体の財政状況及び健全化判断比率'!BR7)</f>
        <v>
○</v>
      </c>
      <c r="DH34" s="387"/>
      <c r="DI34" s="217"/>
      <c r="DJ34" s="185"/>
      <c r="DK34" s="185"/>
      <c r="DL34" s="185"/>
      <c r="DM34" s="185"/>
      <c r="DN34" s="185"/>
      <c r="DO34" s="185"/>
    </row>
    <row r="35" spans="1:119" ht="32.25" customHeight="1" x14ac:dyDescent="0.15">
      <c r="A35" s="186"/>
      <c r="B35" s="212"/>
      <c r="C35" s="386" t="str">
        <f>
IF(E35="","",C34+1)</f>
        <v/>
      </c>
      <c r="D35" s="386"/>
      <c r="E35" s="385" t="str">
        <f>
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
IF(W35="","",U34+1)</f>
        <v>
3</v>
      </c>
      <c r="V35" s="386"/>
      <c r="W35" s="385" t="str">
        <f>
IF('各会計、関係団体の財政状況及び健全化判断比率'!B29="","",'各会計、関係団体の財政状況及び健全化判断比率'!B29)</f>
        <v>
介護保険特別会計</v>
      </c>
      <c r="X35" s="385"/>
      <c r="Y35" s="385"/>
      <c r="Z35" s="385"/>
      <c r="AA35" s="385"/>
      <c r="AB35" s="385"/>
      <c r="AC35" s="385"/>
      <c r="AD35" s="385"/>
      <c r="AE35" s="385"/>
      <c r="AF35" s="385"/>
      <c r="AG35" s="385"/>
      <c r="AH35" s="385"/>
      <c r="AI35" s="385"/>
      <c r="AJ35" s="385"/>
      <c r="AK35" s="385"/>
      <c r="AL35" s="213"/>
      <c r="AM35" s="386" t="str">
        <f t="shared" ref="AM35:AM43" si="0">
IF(AO35="","",AM34+1)</f>
        <v/>
      </c>
      <c r="AN35" s="386"/>
      <c r="AO35" s="385"/>
      <c r="AP35" s="385"/>
      <c r="AQ35" s="385"/>
      <c r="AR35" s="385"/>
      <c r="AS35" s="385"/>
      <c r="AT35" s="385"/>
      <c r="AU35" s="385"/>
      <c r="AV35" s="385"/>
      <c r="AW35" s="385"/>
      <c r="AX35" s="385"/>
      <c r="AY35" s="385"/>
      <c r="AZ35" s="385"/>
      <c r="BA35" s="385"/>
      <c r="BB35" s="385"/>
      <c r="BC35" s="385"/>
      <c r="BD35" s="213"/>
      <c r="BE35" s="386">
        <f t="shared" ref="BE35:BE43" si="1">
IF(BG35="","",BE34+1)</f>
        <v>
7</v>
      </c>
      <c r="BF35" s="386"/>
      <c r="BG35" s="385" t="str">
        <f>
IF('各会計、関係団体の財政状況及び健全化判断比率'!B33="","",'各会計、関係団体の財政状況及び健全化判断比率'!B33)</f>
        <v>
中神土地区画整理事業特別会計</v>
      </c>
      <c r="BH35" s="385"/>
      <c r="BI35" s="385"/>
      <c r="BJ35" s="385"/>
      <c r="BK35" s="385"/>
      <c r="BL35" s="385"/>
      <c r="BM35" s="385"/>
      <c r="BN35" s="385"/>
      <c r="BO35" s="385"/>
      <c r="BP35" s="385"/>
      <c r="BQ35" s="385"/>
      <c r="BR35" s="385"/>
      <c r="BS35" s="385"/>
      <c r="BT35" s="385"/>
      <c r="BU35" s="385"/>
      <c r="BV35" s="213"/>
      <c r="BW35" s="386">
        <f t="shared" ref="BW35:BW43" si="2">
IF(BY35="","",BW34+1)</f>
        <v>
9</v>
      </c>
      <c r="BX35" s="386"/>
      <c r="BY35" s="385" t="str">
        <f>
IF('各会計、関係団体の財政状況及び健全化判断比率'!B69="","",'各会計、関係団体の財政状況及び健全化判断比率'!B69)</f>
        <v>
東京都十一市競輪事業組合</v>
      </c>
      <c r="BZ35" s="385"/>
      <c r="CA35" s="385"/>
      <c r="CB35" s="385"/>
      <c r="CC35" s="385"/>
      <c r="CD35" s="385"/>
      <c r="CE35" s="385"/>
      <c r="CF35" s="385"/>
      <c r="CG35" s="385"/>
      <c r="CH35" s="385"/>
      <c r="CI35" s="385"/>
      <c r="CJ35" s="385"/>
      <c r="CK35" s="385"/>
      <c r="CL35" s="385"/>
      <c r="CM35" s="385"/>
      <c r="CN35" s="213"/>
      <c r="CO35" s="386" t="str">
        <f t="shared" ref="CO35:CO43" si="3">
IF(CQ35="","",CO34+1)</f>
        <v/>
      </c>
      <c r="CP35" s="386"/>
      <c r="CQ35" s="385" t="str">
        <f>
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
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
IF(E36="","",C35+1)</f>
        <v/>
      </c>
      <c r="D36" s="386"/>
      <c r="E36" s="385" t="str">
        <f>
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
IF(W36="","",U35+1)</f>
        <v>
4</v>
      </c>
      <c r="V36" s="386"/>
      <c r="W36" s="385" t="str">
        <f>
IF('各会計、関係団体の財政状況及び健全化判断比率'!B30="","",'各会計、関係団体の財政状況及び健全化判断比率'!B30)</f>
        <v>
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
10</v>
      </c>
      <c r="BX36" s="386"/>
      <c r="BY36" s="385" t="str">
        <f>
IF('各会計、関係団体の財政状況及び健全化判断比率'!B70="","",'各会計、関係団体の財政状況及び健全化判断比率'!B70)</f>
        <v>
東京都六市競艇事業組合</v>
      </c>
      <c r="BZ36" s="385"/>
      <c r="CA36" s="385"/>
      <c r="CB36" s="385"/>
      <c r="CC36" s="385"/>
      <c r="CD36" s="385"/>
      <c r="CE36" s="385"/>
      <c r="CF36" s="385"/>
      <c r="CG36" s="385"/>
      <c r="CH36" s="385"/>
      <c r="CI36" s="385"/>
      <c r="CJ36" s="385"/>
      <c r="CK36" s="385"/>
      <c r="CL36" s="385"/>
      <c r="CM36" s="385"/>
      <c r="CN36" s="213"/>
      <c r="CO36" s="386" t="str">
        <f t="shared" si="3"/>
        <v/>
      </c>
      <c r="CP36" s="386"/>
      <c r="CQ36" s="385" t="str">
        <f>
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
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
IF(E37="","",C36+1)</f>
        <v/>
      </c>
      <c r="D37" s="386"/>
      <c r="E37" s="385" t="str">
        <f>
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
11</v>
      </c>
      <c r="BX37" s="386"/>
      <c r="BY37" s="385" t="str">
        <f>
IF('各会計、関係団体の財政状況及び健全化判断比率'!B71="","",'各会計、関係団体の財政状況及び健全化判断比率'!B71)</f>
        <v>
東京市町村総合事務組合（一般会計）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
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
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
IF(E38="","",C37+1)</f>
        <v/>
      </c>
      <c r="D38" s="386"/>
      <c r="E38" s="385" t="str">
        <f>
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
12</v>
      </c>
      <c r="BX38" s="386"/>
      <c r="BY38" s="385" t="str">
        <f>
IF('各会計、関係団体の財政状況及び健全化判断比率'!B72="","",'各会計、関係団体の財政状況及び健全化判断比率'!B72)</f>
        <v>
東京市町村総合事務組合（交通災害共済事業特別会計）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
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
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
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
13</v>
      </c>
      <c r="BX39" s="386"/>
      <c r="BY39" s="385" t="str">
        <f>
IF('各会計、関係団体の財政状況及び健全化判断比率'!B73="","",'各会計、関係団体の財政状況及び健全化判断比率'!B73)</f>
        <v>
立川・昭島・国立聖苑組合</v>
      </c>
      <c r="BZ39" s="385"/>
      <c r="CA39" s="385"/>
      <c r="CB39" s="385"/>
      <c r="CC39" s="385"/>
      <c r="CD39" s="385"/>
      <c r="CE39" s="385"/>
      <c r="CF39" s="385"/>
      <c r="CG39" s="385"/>
      <c r="CH39" s="385"/>
      <c r="CI39" s="385"/>
      <c r="CJ39" s="385"/>
      <c r="CK39" s="385"/>
      <c r="CL39" s="385"/>
      <c r="CM39" s="385"/>
      <c r="CN39" s="213"/>
      <c r="CO39" s="386" t="str">
        <f t="shared" si="3"/>
        <v/>
      </c>
      <c r="CP39" s="386"/>
      <c r="CQ39" s="385" t="str">
        <f>
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
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
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
14</v>
      </c>
      <c r="BX40" s="386"/>
      <c r="BY40" s="385" t="str">
        <f>
IF('各会計、関係団体の財政状況及び健全化判断比率'!B74="","",'各会計、関係団体の財政状況及び健全化判断比率'!B74)</f>
        <v>
東京都後期高齢者医療広域連合（一般会計）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
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
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
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
15</v>
      </c>
      <c r="BX41" s="386"/>
      <c r="BY41" s="385" t="str">
        <f>
IF('各会計、関係団体の財政状況及び健全化判断比率'!B75="","",'各会計、関係団体の財政状況及び健全化判断比率'!B75)</f>
        <v>
東京都後期高齢者医療広域連合（後期高齢者医療特別会計）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
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
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
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
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
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
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
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
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
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
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
204</v>
      </c>
      <c r="C46" s="185"/>
      <c r="D46" s="185"/>
      <c r="E46" s="185" t="s">
        <v>
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
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
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
208</v>
      </c>
    </row>
    <row r="50" spans="5:5" x14ac:dyDescent="0.15">
      <c r="E50" s="187" t="s">
        <v>
209</v>
      </c>
    </row>
    <row r="51" spans="5:5" x14ac:dyDescent="0.15">
      <c r="E51" s="187" t="s">
        <v>
210</v>
      </c>
    </row>
    <row r="52" spans="5:5" x14ac:dyDescent="0.15">
      <c r="E52" s="187" t="s">
        <v>
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uFZhearzBEBxEsjvQnD4wlUQN2vKR3F/t3oCzCWFW+31KwVZumXJFy/QQhzNBCUdf+3FXQBtj2mOQUCkzR9Ng==" saltValue="PUKC5E8EK+2OqduOVKGS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x14ac:dyDescent="0.15">
      <c r="A34" s="22"/>
      <c r="B34" s="31"/>
      <c r="C34" s="1206" t="s">
        <v>
560</v>
      </c>
      <c r="D34" s="1206"/>
      <c r="E34" s="1207"/>
      <c r="F34" s="32">
        <v>
13.23</v>
      </c>
      <c r="G34" s="33">
        <v>
9.84</v>
      </c>
      <c r="H34" s="33">
        <v>
9.42</v>
      </c>
      <c r="I34" s="33">
        <v>
10.08</v>
      </c>
      <c r="J34" s="34">
        <v>
10.75</v>
      </c>
      <c r="K34" s="22"/>
      <c r="L34" s="22"/>
      <c r="M34" s="22"/>
      <c r="N34" s="22"/>
      <c r="O34" s="22"/>
      <c r="P34" s="22"/>
    </row>
    <row r="35" spans="1:16" ht="39" customHeight="1" x14ac:dyDescent="0.15">
      <c r="A35" s="22"/>
      <c r="B35" s="35"/>
      <c r="C35" s="1200" t="s">
        <v>
561</v>
      </c>
      <c r="D35" s="1201"/>
      <c r="E35" s="1202"/>
      <c r="F35" s="36">
        <v>
5.96</v>
      </c>
      <c r="G35" s="37">
        <v>
4.6500000000000004</v>
      </c>
      <c r="H35" s="37">
        <v>
5.0999999999999996</v>
      </c>
      <c r="I35" s="37">
        <v>
6.2</v>
      </c>
      <c r="J35" s="38">
        <v>
8.8699999999999992</v>
      </c>
      <c r="K35" s="22"/>
      <c r="L35" s="22"/>
      <c r="M35" s="22"/>
      <c r="N35" s="22"/>
      <c r="O35" s="22"/>
      <c r="P35" s="22"/>
    </row>
    <row r="36" spans="1:16" ht="39" customHeight="1" x14ac:dyDescent="0.15">
      <c r="A36" s="22"/>
      <c r="B36" s="35"/>
      <c r="C36" s="1200" t="s">
        <v>
562</v>
      </c>
      <c r="D36" s="1201"/>
      <c r="E36" s="1202"/>
      <c r="F36" s="36">
        <v>
1.1000000000000001</v>
      </c>
      <c r="G36" s="37">
        <v>
0.92</v>
      </c>
      <c r="H36" s="37">
        <v>
1.73</v>
      </c>
      <c r="I36" s="37">
        <v>
2.67</v>
      </c>
      <c r="J36" s="38">
        <v>
1.52</v>
      </c>
      <c r="K36" s="22"/>
      <c r="L36" s="22"/>
      <c r="M36" s="22"/>
      <c r="N36" s="22"/>
      <c r="O36" s="22"/>
      <c r="P36" s="22"/>
    </row>
    <row r="37" spans="1:16" ht="39" customHeight="1" x14ac:dyDescent="0.15">
      <c r="A37" s="22"/>
      <c r="B37" s="35"/>
      <c r="C37" s="1200" t="s">
        <v>
563</v>
      </c>
      <c r="D37" s="1201"/>
      <c r="E37" s="1202"/>
      <c r="F37" s="36">
        <v>
1.62</v>
      </c>
      <c r="G37" s="37">
        <v>
1.86</v>
      </c>
      <c r="H37" s="37">
        <v>
1.95</v>
      </c>
      <c r="I37" s="37">
        <v>
1.72</v>
      </c>
      <c r="J37" s="38">
        <v>
1.1499999999999999</v>
      </c>
      <c r="K37" s="22"/>
      <c r="L37" s="22"/>
      <c r="M37" s="22"/>
      <c r="N37" s="22"/>
      <c r="O37" s="22"/>
      <c r="P37" s="22"/>
    </row>
    <row r="38" spans="1:16" ht="39" customHeight="1" x14ac:dyDescent="0.15">
      <c r="A38" s="22"/>
      <c r="B38" s="35"/>
      <c r="C38" s="1200" t="s">
        <v>
564</v>
      </c>
      <c r="D38" s="1201"/>
      <c r="E38" s="1202"/>
      <c r="F38" s="36">
        <v>
0.84</v>
      </c>
      <c r="G38" s="37">
        <v>
1.1499999999999999</v>
      </c>
      <c r="H38" s="37">
        <v>
1</v>
      </c>
      <c r="I38" s="37">
        <v>
1.1100000000000001</v>
      </c>
      <c r="J38" s="38">
        <v>
0.75</v>
      </c>
      <c r="K38" s="22"/>
      <c r="L38" s="22"/>
      <c r="M38" s="22"/>
      <c r="N38" s="22"/>
      <c r="O38" s="22"/>
      <c r="P38" s="22"/>
    </row>
    <row r="39" spans="1:16" ht="39" customHeight="1" x14ac:dyDescent="0.15">
      <c r="A39" s="22"/>
      <c r="B39" s="35"/>
      <c r="C39" s="1200" t="s">
        <v>
565</v>
      </c>
      <c r="D39" s="1201"/>
      <c r="E39" s="1202"/>
      <c r="F39" s="36">
        <v>
0.13</v>
      </c>
      <c r="G39" s="37">
        <v>
0.13</v>
      </c>
      <c r="H39" s="37">
        <v>
0.13</v>
      </c>
      <c r="I39" s="37">
        <v>
0.13</v>
      </c>
      <c r="J39" s="38">
        <v>
0.21</v>
      </c>
      <c r="K39" s="22"/>
      <c r="L39" s="22"/>
      <c r="M39" s="22"/>
      <c r="N39" s="22"/>
      <c r="O39" s="22"/>
      <c r="P39" s="22"/>
    </row>
    <row r="40" spans="1:16" ht="39" customHeight="1" x14ac:dyDescent="0.15">
      <c r="A40" s="22"/>
      <c r="B40" s="35"/>
      <c r="C40" s="1200" t="s">
        <v>
566</v>
      </c>
      <c r="D40" s="1201"/>
      <c r="E40" s="1202"/>
      <c r="F40" s="36">
        <v>
0.11</v>
      </c>
      <c r="G40" s="37">
        <v>
0.13</v>
      </c>
      <c r="H40" s="37">
        <v>
0.11</v>
      </c>
      <c r="I40" s="37">
        <v>
0.12</v>
      </c>
      <c r="J40" s="38">
        <v>
0.15</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
567</v>
      </c>
      <c r="D42" s="1201"/>
      <c r="E42" s="1202"/>
      <c r="F42" s="36" t="s">
        <v>
511</v>
      </c>
      <c r="G42" s="37" t="s">
        <v>
511</v>
      </c>
      <c r="H42" s="37" t="s">
        <v>
511</v>
      </c>
      <c r="I42" s="37" t="s">
        <v>
511</v>
      </c>
      <c r="J42" s="38" t="s">
        <v>
511</v>
      </c>
      <c r="K42" s="22"/>
      <c r="L42" s="22"/>
      <c r="M42" s="22"/>
      <c r="N42" s="22"/>
      <c r="O42" s="22"/>
      <c r="P42" s="22"/>
    </row>
    <row r="43" spans="1:16" ht="39" customHeight="1" thickBot="1" x14ac:dyDescent="0.2">
      <c r="A43" s="22"/>
      <c r="B43" s="40"/>
      <c r="C43" s="1203" t="s">
        <v>
568</v>
      </c>
      <c r="D43" s="1204"/>
      <c r="E43" s="1205"/>
      <c r="F43" s="41" t="s">
        <v>
511</v>
      </c>
      <c r="G43" s="42" t="s">
        <v>
511</v>
      </c>
      <c r="H43" s="42" t="s">
        <v>
511</v>
      </c>
      <c r="I43" s="42" t="s">
        <v>
511</v>
      </c>
      <c r="J43" s="43" t="s">
        <v>
511</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jterHc7v8TjneErky5uyODzfyDdVcW8uZ08A8A2na0I7KNuKUcXRtsj8KxZyUYlYUdCDOQXtMAUDLwzb8dHRw==" saltValue="x5tbTWVFXqhZhO4F8CeL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x14ac:dyDescent="0.15">
      <c r="A45" s="48"/>
      <c r="B45" s="1226" t="s">
        <v>
11</v>
      </c>
      <c r="C45" s="1227"/>
      <c r="D45" s="58"/>
      <c r="E45" s="1232" t="s">
        <v>
12</v>
      </c>
      <c r="F45" s="1232"/>
      <c r="G45" s="1232"/>
      <c r="H45" s="1232"/>
      <c r="I45" s="1232"/>
      <c r="J45" s="1233"/>
      <c r="K45" s="59">
        <v>
2492</v>
      </c>
      <c r="L45" s="60">
        <v>
2129</v>
      </c>
      <c r="M45" s="60">
        <v>
2095</v>
      </c>
      <c r="N45" s="60">
        <v>
2126</v>
      </c>
      <c r="O45" s="61">
        <v>
2179</v>
      </c>
      <c r="P45" s="48"/>
      <c r="Q45" s="48"/>
      <c r="R45" s="48"/>
      <c r="S45" s="48"/>
      <c r="T45" s="48"/>
      <c r="U45" s="48"/>
    </row>
    <row r="46" spans="1:21" ht="30.75" customHeight="1" x14ac:dyDescent="0.15">
      <c r="A46" s="48"/>
      <c r="B46" s="1228"/>
      <c r="C46" s="1229"/>
      <c r="D46" s="62"/>
      <c r="E46" s="1210" t="s">
        <v>
13</v>
      </c>
      <c r="F46" s="1210"/>
      <c r="G46" s="1210"/>
      <c r="H46" s="1210"/>
      <c r="I46" s="1210"/>
      <c r="J46" s="1211"/>
      <c r="K46" s="63" t="s">
        <v>
511</v>
      </c>
      <c r="L46" s="64" t="s">
        <v>
511</v>
      </c>
      <c r="M46" s="64" t="s">
        <v>
511</v>
      </c>
      <c r="N46" s="64" t="s">
        <v>
511</v>
      </c>
      <c r="O46" s="65" t="s">
        <v>
511</v>
      </c>
      <c r="P46" s="48"/>
      <c r="Q46" s="48"/>
      <c r="R46" s="48"/>
      <c r="S46" s="48"/>
      <c r="T46" s="48"/>
      <c r="U46" s="48"/>
    </row>
    <row r="47" spans="1:21" ht="30.75" customHeight="1" x14ac:dyDescent="0.15">
      <c r="A47" s="48"/>
      <c r="B47" s="1228"/>
      <c r="C47" s="1229"/>
      <c r="D47" s="62"/>
      <c r="E47" s="1210" t="s">
        <v>
14</v>
      </c>
      <c r="F47" s="1210"/>
      <c r="G47" s="1210"/>
      <c r="H47" s="1210"/>
      <c r="I47" s="1210"/>
      <c r="J47" s="1211"/>
      <c r="K47" s="63" t="s">
        <v>
511</v>
      </c>
      <c r="L47" s="64" t="s">
        <v>
511</v>
      </c>
      <c r="M47" s="64" t="s">
        <v>
511</v>
      </c>
      <c r="N47" s="64" t="s">
        <v>
511</v>
      </c>
      <c r="O47" s="65" t="s">
        <v>
511</v>
      </c>
      <c r="P47" s="48"/>
      <c r="Q47" s="48"/>
      <c r="R47" s="48"/>
      <c r="S47" s="48"/>
      <c r="T47" s="48"/>
      <c r="U47" s="48"/>
    </row>
    <row r="48" spans="1:21" ht="30.75" customHeight="1" x14ac:dyDescent="0.15">
      <c r="A48" s="48"/>
      <c r="B48" s="1228"/>
      <c r="C48" s="1229"/>
      <c r="D48" s="62"/>
      <c r="E48" s="1210" t="s">
        <v>
15</v>
      </c>
      <c r="F48" s="1210"/>
      <c r="G48" s="1210"/>
      <c r="H48" s="1210"/>
      <c r="I48" s="1210"/>
      <c r="J48" s="1211"/>
      <c r="K48" s="63">
        <v>
415</v>
      </c>
      <c r="L48" s="64">
        <v>
417</v>
      </c>
      <c r="M48" s="64">
        <v>
436</v>
      </c>
      <c r="N48" s="64">
        <v>
431</v>
      </c>
      <c r="O48" s="65">
        <v>
424</v>
      </c>
      <c r="P48" s="48"/>
      <c r="Q48" s="48"/>
      <c r="R48" s="48"/>
      <c r="S48" s="48"/>
      <c r="T48" s="48"/>
      <c r="U48" s="48"/>
    </row>
    <row r="49" spans="1:21" ht="30.75" customHeight="1" x14ac:dyDescent="0.15">
      <c r="A49" s="48"/>
      <c r="B49" s="1228"/>
      <c r="C49" s="1229"/>
      <c r="D49" s="62"/>
      <c r="E49" s="1210" t="s">
        <v>
16</v>
      </c>
      <c r="F49" s="1210"/>
      <c r="G49" s="1210"/>
      <c r="H49" s="1210"/>
      <c r="I49" s="1210"/>
      <c r="J49" s="1211"/>
      <c r="K49" s="63">
        <v>
96</v>
      </c>
      <c r="L49" s="64">
        <v>
94</v>
      </c>
      <c r="M49" s="64">
        <v>
70</v>
      </c>
      <c r="N49" s="64">
        <v>
58</v>
      </c>
      <c r="O49" s="65">
        <v>
50</v>
      </c>
      <c r="P49" s="48"/>
      <c r="Q49" s="48"/>
      <c r="R49" s="48"/>
      <c r="S49" s="48"/>
      <c r="T49" s="48"/>
      <c r="U49" s="48"/>
    </row>
    <row r="50" spans="1:21" ht="30.75" customHeight="1" x14ac:dyDescent="0.15">
      <c r="A50" s="48"/>
      <c r="B50" s="1228"/>
      <c r="C50" s="1229"/>
      <c r="D50" s="62"/>
      <c r="E50" s="1210" t="s">
        <v>
17</v>
      </c>
      <c r="F50" s="1210"/>
      <c r="G50" s="1210"/>
      <c r="H50" s="1210"/>
      <c r="I50" s="1210"/>
      <c r="J50" s="1211"/>
      <c r="K50" s="63">
        <v>
8</v>
      </c>
      <c r="L50" s="64">
        <v>
8</v>
      </c>
      <c r="M50" s="64">
        <v>
8</v>
      </c>
      <c r="N50" s="64">
        <v>
8</v>
      </c>
      <c r="O50" s="65">
        <v>
8</v>
      </c>
      <c r="P50" s="48"/>
      <c r="Q50" s="48"/>
      <c r="R50" s="48"/>
      <c r="S50" s="48"/>
      <c r="T50" s="48"/>
      <c r="U50" s="48"/>
    </row>
    <row r="51" spans="1:21" ht="30.75" customHeight="1" x14ac:dyDescent="0.15">
      <c r="A51" s="48"/>
      <c r="B51" s="1230"/>
      <c r="C51" s="1231"/>
      <c r="D51" s="66"/>
      <c r="E51" s="1210" t="s">
        <v>
18</v>
      </c>
      <c r="F51" s="1210"/>
      <c r="G51" s="1210"/>
      <c r="H51" s="1210"/>
      <c r="I51" s="1210"/>
      <c r="J51" s="1211"/>
      <c r="K51" s="63" t="s">
        <v>
511</v>
      </c>
      <c r="L51" s="64" t="s">
        <v>
511</v>
      </c>
      <c r="M51" s="64" t="s">
        <v>
511</v>
      </c>
      <c r="N51" s="64" t="s">
        <v>
511</v>
      </c>
      <c r="O51" s="65" t="s">
        <v>
511</v>
      </c>
      <c r="P51" s="48"/>
      <c r="Q51" s="48"/>
      <c r="R51" s="48"/>
      <c r="S51" s="48"/>
      <c r="T51" s="48"/>
      <c r="U51" s="48"/>
    </row>
    <row r="52" spans="1:21" ht="30.75" customHeight="1" x14ac:dyDescent="0.15">
      <c r="A52" s="48"/>
      <c r="B52" s="1208" t="s">
        <v>
19</v>
      </c>
      <c r="C52" s="1209"/>
      <c r="D52" s="66"/>
      <c r="E52" s="1210" t="s">
        <v>
20</v>
      </c>
      <c r="F52" s="1210"/>
      <c r="G52" s="1210"/>
      <c r="H52" s="1210"/>
      <c r="I52" s="1210"/>
      <c r="J52" s="1211"/>
      <c r="K52" s="63">
        <v>
2811</v>
      </c>
      <c r="L52" s="64">
        <v>
2570</v>
      </c>
      <c r="M52" s="64">
        <v>
2562</v>
      </c>
      <c r="N52" s="64">
        <v>
2592</v>
      </c>
      <c r="O52" s="65">
        <v>
2573</v>
      </c>
      <c r="P52" s="48"/>
      <c r="Q52" s="48"/>
      <c r="R52" s="48"/>
      <c r="S52" s="48"/>
      <c r="T52" s="48"/>
      <c r="U52" s="48"/>
    </row>
    <row r="53" spans="1:21" ht="30.75" customHeight="1" thickBot="1" x14ac:dyDescent="0.2">
      <c r="A53" s="48"/>
      <c r="B53" s="1212" t="s">
        <v>
21</v>
      </c>
      <c r="C53" s="1213"/>
      <c r="D53" s="67"/>
      <c r="E53" s="1214" t="s">
        <v>
22</v>
      </c>
      <c r="F53" s="1214"/>
      <c r="G53" s="1214"/>
      <c r="H53" s="1214"/>
      <c r="I53" s="1214"/>
      <c r="J53" s="1215"/>
      <c r="K53" s="68">
        <v>
200</v>
      </c>
      <c r="L53" s="69">
        <v>
78</v>
      </c>
      <c r="M53" s="69">
        <v>
47</v>
      </c>
      <c r="N53" s="69">
        <v>
31</v>
      </c>
      <c r="O53" s="70">
        <v>
88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569</v>
      </c>
      <c r="L56" s="80" t="s">
        <v>
570</v>
      </c>
      <c r="M56" s="80" t="s">
        <v>
571</v>
      </c>
      <c r="N56" s="80" t="s">
        <v>
572</v>
      </c>
      <c r="O56" s="81" t="s">
        <v>
573</v>
      </c>
      <c r="P56" s="48"/>
      <c r="Q56" s="48"/>
      <c r="R56" s="48"/>
      <c r="S56" s="48"/>
      <c r="T56" s="48"/>
      <c r="U56" s="48"/>
    </row>
    <row r="57" spans="1:21" ht="31.5" customHeight="1" x14ac:dyDescent="0.15">
      <c r="B57" s="1216" t="s">
        <v>
25</v>
      </c>
      <c r="C57" s="1217"/>
      <c r="D57" s="1220" t="s">
        <v>
26</v>
      </c>
      <c r="E57" s="1221"/>
      <c r="F57" s="1221"/>
      <c r="G57" s="1221"/>
      <c r="H57" s="1221"/>
      <c r="I57" s="1221"/>
      <c r="J57" s="1222"/>
      <c r="K57" s="82" t="s">
        <v>
511</v>
      </c>
      <c r="L57" s="83" t="s">
        <v>
511</v>
      </c>
      <c r="M57" s="83" t="s">
        <v>
511</v>
      </c>
      <c r="N57" s="83" t="s">
        <v>
511</v>
      </c>
      <c r="O57" s="84" t="s">
        <v>
511</v>
      </c>
    </row>
    <row r="58" spans="1:21" ht="31.5" customHeight="1" thickBot="1" x14ac:dyDescent="0.2">
      <c r="B58" s="1218"/>
      <c r="C58" s="1219"/>
      <c r="D58" s="1223" t="s">
        <v>
27</v>
      </c>
      <c r="E58" s="1224"/>
      <c r="F58" s="1224"/>
      <c r="G58" s="1224"/>
      <c r="H58" s="1224"/>
      <c r="I58" s="1224"/>
      <c r="J58" s="1225"/>
      <c r="K58" s="85" t="s">
        <v>
511</v>
      </c>
      <c r="L58" s="86" t="s">
        <v>
511</v>
      </c>
      <c r="M58" s="86" t="s">
        <v>
511</v>
      </c>
      <c r="N58" s="86" t="s">
        <v>
511</v>
      </c>
      <c r="O58" s="87" t="s">
        <v>
511</v>
      </c>
    </row>
    <row r="59" spans="1:21" ht="24" customHeight="1" x14ac:dyDescent="0.15">
      <c r="B59" s="88"/>
      <c r="C59" s="88"/>
      <c r="D59" s="89" t="s">
        <v>
28</v>
      </c>
      <c r="E59" s="90"/>
      <c r="F59" s="90"/>
      <c r="G59" s="90"/>
      <c r="H59" s="90"/>
      <c r="I59" s="90"/>
      <c r="J59" s="90"/>
      <c r="K59" s="90"/>
      <c r="L59" s="90"/>
      <c r="M59" s="90"/>
      <c r="N59" s="90"/>
      <c r="O59" s="90"/>
    </row>
    <row r="60" spans="1:21" ht="24" customHeight="1" x14ac:dyDescent="0.15">
      <c r="B60" s="91"/>
      <c r="C60" s="91"/>
      <c r="D60" s="89" t="s">
        <v>
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0DY4OmAbP8SIvEwfdCAjNsdD3fmvrPp+2E0h9NMYvZjdt8wDjSDfAUJDWkGjM1LnUEdxVlmzLZg2W0tcY8N7g==" saltValue="hT5sa7UrxvmAJNaOZHlP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9</v>
      </c>
    </row>
    <row r="40" spans="2:13" ht="27.75" customHeight="1" thickBot="1" x14ac:dyDescent="0.2">
      <c r="B40" s="94" t="s">
        <v>
10</v>
      </c>
      <c r="C40" s="95"/>
      <c r="D40" s="95"/>
      <c r="E40" s="96"/>
      <c r="F40" s="96"/>
      <c r="G40" s="96"/>
      <c r="H40" s="97" t="s">
        <v>
2</v>
      </c>
      <c r="I40" s="98" t="s">
        <v>
553</v>
      </c>
      <c r="J40" s="99" t="s">
        <v>
554</v>
      </c>
      <c r="K40" s="99" t="s">
        <v>
555</v>
      </c>
      <c r="L40" s="99" t="s">
        <v>
556</v>
      </c>
      <c r="M40" s="100" t="s">
        <v>
557</v>
      </c>
    </row>
    <row r="41" spans="2:13" ht="27.75" customHeight="1" x14ac:dyDescent="0.15">
      <c r="B41" s="1246" t="s">
        <v>
30</v>
      </c>
      <c r="C41" s="1247"/>
      <c r="D41" s="101"/>
      <c r="E41" s="1248" t="s">
        <v>
31</v>
      </c>
      <c r="F41" s="1248"/>
      <c r="G41" s="1248"/>
      <c r="H41" s="1249"/>
      <c r="I41" s="102">
        <v>
22862</v>
      </c>
      <c r="J41" s="103">
        <v>
22120</v>
      </c>
      <c r="K41" s="103">
        <v>
21523</v>
      </c>
      <c r="L41" s="103">
        <v>
20885</v>
      </c>
      <c r="M41" s="104">
        <v>
20288</v>
      </c>
    </row>
    <row r="42" spans="2:13" ht="27.75" customHeight="1" x14ac:dyDescent="0.15">
      <c r="B42" s="1236"/>
      <c r="C42" s="1237"/>
      <c r="D42" s="105"/>
      <c r="E42" s="1240" t="s">
        <v>
32</v>
      </c>
      <c r="F42" s="1240"/>
      <c r="G42" s="1240"/>
      <c r="H42" s="1241"/>
      <c r="I42" s="106">
        <v>
57</v>
      </c>
      <c r="J42" s="107">
        <v>
48</v>
      </c>
      <c r="K42" s="107">
        <v>
83</v>
      </c>
      <c r="L42" s="107">
        <v>
32</v>
      </c>
      <c r="M42" s="108">
        <v>
24</v>
      </c>
    </row>
    <row r="43" spans="2:13" ht="27.75" customHeight="1" x14ac:dyDescent="0.15">
      <c r="B43" s="1236"/>
      <c r="C43" s="1237"/>
      <c r="D43" s="105"/>
      <c r="E43" s="1240" t="s">
        <v>
33</v>
      </c>
      <c r="F43" s="1240"/>
      <c r="G43" s="1240"/>
      <c r="H43" s="1241"/>
      <c r="I43" s="106">
        <v>
2673</v>
      </c>
      <c r="J43" s="107">
        <v>
2908</v>
      </c>
      <c r="K43" s="107">
        <v>
3130</v>
      </c>
      <c r="L43" s="107">
        <v>
3090</v>
      </c>
      <c r="M43" s="108">
        <v>
3148</v>
      </c>
    </row>
    <row r="44" spans="2:13" ht="27.75" customHeight="1" x14ac:dyDescent="0.15">
      <c r="B44" s="1236"/>
      <c r="C44" s="1237"/>
      <c r="D44" s="105"/>
      <c r="E44" s="1240" t="s">
        <v>
34</v>
      </c>
      <c r="F44" s="1240"/>
      <c r="G44" s="1240"/>
      <c r="H44" s="1241"/>
      <c r="I44" s="106">
        <v>
338</v>
      </c>
      <c r="J44" s="107">
        <v>
236</v>
      </c>
      <c r="K44" s="107">
        <v>
169</v>
      </c>
      <c r="L44" s="107">
        <v>
109</v>
      </c>
      <c r="M44" s="108">
        <v>
59</v>
      </c>
    </row>
    <row r="45" spans="2:13" ht="27.75" customHeight="1" x14ac:dyDescent="0.15">
      <c r="B45" s="1236"/>
      <c r="C45" s="1237"/>
      <c r="D45" s="105"/>
      <c r="E45" s="1240" t="s">
        <v>
35</v>
      </c>
      <c r="F45" s="1240"/>
      <c r="G45" s="1240"/>
      <c r="H45" s="1241"/>
      <c r="I45" s="106">
        <v>
6853</v>
      </c>
      <c r="J45" s="107">
        <v>
6310</v>
      </c>
      <c r="K45" s="107">
        <v>
5986</v>
      </c>
      <c r="L45" s="107">
        <v>
5768</v>
      </c>
      <c r="M45" s="108">
        <v>
5468</v>
      </c>
    </row>
    <row r="46" spans="2:13" ht="27.75" customHeight="1" x14ac:dyDescent="0.15">
      <c r="B46" s="1236"/>
      <c r="C46" s="1237"/>
      <c r="D46" s="109"/>
      <c r="E46" s="1240" t="s">
        <v>
36</v>
      </c>
      <c r="F46" s="1240"/>
      <c r="G46" s="1240"/>
      <c r="H46" s="1241"/>
      <c r="I46" s="106" t="s">
        <v>
511</v>
      </c>
      <c r="J46" s="107" t="s">
        <v>
511</v>
      </c>
      <c r="K46" s="107" t="s">
        <v>
511</v>
      </c>
      <c r="L46" s="107" t="s">
        <v>
511</v>
      </c>
      <c r="M46" s="108" t="s">
        <v>
511</v>
      </c>
    </row>
    <row r="47" spans="2:13" ht="27.75" customHeight="1" x14ac:dyDescent="0.15">
      <c r="B47" s="1236"/>
      <c r="C47" s="1237"/>
      <c r="D47" s="110"/>
      <c r="E47" s="1250" t="s">
        <v>
37</v>
      </c>
      <c r="F47" s="1251"/>
      <c r="G47" s="1251"/>
      <c r="H47" s="1252"/>
      <c r="I47" s="106" t="s">
        <v>
511</v>
      </c>
      <c r="J47" s="107" t="s">
        <v>
511</v>
      </c>
      <c r="K47" s="107" t="s">
        <v>
511</v>
      </c>
      <c r="L47" s="107" t="s">
        <v>
511</v>
      </c>
      <c r="M47" s="108" t="s">
        <v>
511</v>
      </c>
    </row>
    <row r="48" spans="2:13" ht="27.75" customHeight="1" x14ac:dyDescent="0.15">
      <c r="B48" s="1236"/>
      <c r="C48" s="1237"/>
      <c r="D48" s="105"/>
      <c r="E48" s="1240" t="s">
        <v>
38</v>
      </c>
      <c r="F48" s="1240"/>
      <c r="G48" s="1240"/>
      <c r="H48" s="1241"/>
      <c r="I48" s="106" t="s">
        <v>
511</v>
      </c>
      <c r="J48" s="107" t="s">
        <v>
511</v>
      </c>
      <c r="K48" s="107" t="s">
        <v>
511</v>
      </c>
      <c r="L48" s="107" t="s">
        <v>
511</v>
      </c>
      <c r="M48" s="108" t="s">
        <v>
511</v>
      </c>
    </row>
    <row r="49" spans="2:13" ht="27.75" customHeight="1" x14ac:dyDescent="0.15">
      <c r="B49" s="1238"/>
      <c r="C49" s="1239"/>
      <c r="D49" s="105"/>
      <c r="E49" s="1240" t="s">
        <v>
39</v>
      </c>
      <c r="F49" s="1240"/>
      <c r="G49" s="1240"/>
      <c r="H49" s="1241"/>
      <c r="I49" s="106" t="s">
        <v>
511</v>
      </c>
      <c r="J49" s="107" t="s">
        <v>
511</v>
      </c>
      <c r="K49" s="107" t="s">
        <v>
511</v>
      </c>
      <c r="L49" s="107" t="s">
        <v>
511</v>
      </c>
      <c r="M49" s="108" t="s">
        <v>
511</v>
      </c>
    </row>
    <row r="50" spans="2:13" ht="27.75" customHeight="1" x14ac:dyDescent="0.15">
      <c r="B50" s="1234" t="s">
        <v>
40</v>
      </c>
      <c r="C50" s="1235"/>
      <c r="D50" s="111"/>
      <c r="E50" s="1240" t="s">
        <v>
41</v>
      </c>
      <c r="F50" s="1240"/>
      <c r="G50" s="1240"/>
      <c r="H50" s="1241"/>
      <c r="I50" s="106">
        <v>
8883</v>
      </c>
      <c r="J50" s="107">
        <v>
10109</v>
      </c>
      <c r="K50" s="107">
        <v>
9571</v>
      </c>
      <c r="L50" s="107">
        <v>
10541</v>
      </c>
      <c r="M50" s="108">
        <v>
11549</v>
      </c>
    </row>
    <row r="51" spans="2:13" ht="27.75" customHeight="1" x14ac:dyDescent="0.15">
      <c r="B51" s="1236"/>
      <c r="C51" s="1237"/>
      <c r="D51" s="105"/>
      <c r="E51" s="1240" t="s">
        <v>
42</v>
      </c>
      <c r="F51" s="1240"/>
      <c r="G51" s="1240"/>
      <c r="H51" s="1241"/>
      <c r="I51" s="106">
        <v>
5971</v>
      </c>
      <c r="J51" s="107">
        <v>
6527</v>
      </c>
      <c r="K51" s="107">
        <v>
6495</v>
      </c>
      <c r="L51" s="107">
        <v>
6281</v>
      </c>
      <c r="M51" s="108">
        <v>
6332</v>
      </c>
    </row>
    <row r="52" spans="2:13" ht="27.75" customHeight="1" x14ac:dyDescent="0.15">
      <c r="B52" s="1238"/>
      <c r="C52" s="1239"/>
      <c r="D52" s="105"/>
      <c r="E52" s="1240" t="s">
        <v>
43</v>
      </c>
      <c r="F52" s="1240"/>
      <c r="G52" s="1240"/>
      <c r="H52" s="1241"/>
      <c r="I52" s="106">
        <v>
19494</v>
      </c>
      <c r="J52" s="107">
        <v>
18750</v>
      </c>
      <c r="K52" s="107">
        <v>
17691</v>
      </c>
      <c r="L52" s="107">
        <v>
16871</v>
      </c>
      <c r="M52" s="108">
        <v>
16332</v>
      </c>
    </row>
    <row r="53" spans="2:13" ht="27.75" customHeight="1" thickBot="1" x14ac:dyDescent="0.2">
      <c r="B53" s="1242" t="s">
        <v>
44</v>
      </c>
      <c r="C53" s="1243"/>
      <c r="D53" s="112"/>
      <c r="E53" s="1244" t="s">
        <v>
45</v>
      </c>
      <c r="F53" s="1244"/>
      <c r="G53" s="1244"/>
      <c r="H53" s="1245"/>
      <c r="I53" s="113">
        <v>
-1565</v>
      </c>
      <c r="J53" s="114">
        <v>
-3762</v>
      </c>
      <c r="K53" s="114">
        <v>
-2866</v>
      </c>
      <c r="L53" s="114">
        <v>
-3810</v>
      </c>
      <c r="M53" s="115">
        <v>
-5225</v>
      </c>
    </row>
    <row r="54" spans="2:13" ht="27.75" customHeight="1" x14ac:dyDescent="0.15">
      <c r="B54" s="116" t="s">
        <v>
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616gz/EEBK8pXxEeyEGETn7QoashJlm1EpAAvJAgXkckfXoCnxu+yQIlXZTfU0O9SNP47w8vJk7+xlN9xix1A==" saltValue="aIf4HMABUQtpiEbAyKST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47</v>
      </c>
    </row>
    <row r="54" spans="2:8" ht="29.25" customHeight="1" thickBot="1" x14ac:dyDescent="0.25">
      <c r="B54" s="121" t="s">
        <v>
1</v>
      </c>
      <c r="C54" s="122"/>
      <c r="D54" s="122"/>
      <c r="E54" s="123" t="s">
        <v>
2</v>
      </c>
      <c r="F54" s="124" t="s">
        <v>
555</v>
      </c>
      <c r="G54" s="124" t="s">
        <v>
556</v>
      </c>
      <c r="H54" s="125" t="s">
        <v>
557</v>
      </c>
    </row>
    <row r="55" spans="2:8" ht="52.5" customHeight="1" x14ac:dyDescent="0.15">
      <c r="B55" s="126"/>
      <c r="C55" s="1261" t="s">
        <v>
48</v>
      </c>
      <c r="D55" s="1261"/>
      <c r="E55" s="1262"/>
      <c r="F55" s="127">
        <v>
3442</v>
      </c>
      <c r="G55" s="127">
        <v>
3990</v>
      </c>
      <c r="H55" s="128">
        <v>
4656</v>
      </c>
    </row>
    <row r="56" spans="2:8" ht="52.5" customHeight="1" x14ac:dyDescent="0.15">
      <c r="B56" s="129"/>
      <c r="C56" s="1263" t="s">
        <v>
49</v>
      </c>
      <c r="D56" s="1263"/>
      <c r="E56" s="1264"/>
      <c r="F56" s="130" t="s">
        <v>
511</v>
      </c>
      <c r="G56" s="130" t="s">
        <v>
511</v>
      </c>
      <c r="H56" s="131" t="s">
        <v>
511</v>
      </c>
    </row>
    <row r="57" spans="2:8" ht="53.25" customHeight="1" x14ac:dyDescent="0.15">
      <c r="B57" s="129"/>
      <c r="C57" s="1265" t="s">
        <v>
50</v>
      </c>
      <c r="D57" s="1265"/>
      <c r="E57" s="1266"/>
      <c r="F57" s="132">
        <v>
6499</v>
      </c>
      <c r="G57" s="132">
        <v>
6625</v>
      </c>
      <c r="H57" s="133">
        <v>
6287</v>
      </c>
    </row>
    <row r="58" spans="2:8" ht="45.75" customHeight="1" x14ac:dyDescent="0.15">
      <c r="B58" s="134"/>
      <c r="C58" s="1253" t="s">
        <v>
589</v>
      </c>
      <c r="D58" s="1254"/>
      <c r="E58" s="1255"/>
      <c r="F58" s="135">
        <v>
3550</v>
      </c>
      <c r="G58" s="135">
        <v>
3517</v>
      </c>
      <c r="H58" s="136">
        <v>
4160</v>
      </c>
    </row>
    <row r="59" spans="2:8" ht="45.75" customHeight="1" x14ac:dyDescent="0.15">
      <c r="B59" s="134"/>
      <c r="C59" s="1253" t="s">
        <v>
590</v>
      </c>
      <c r="D59" s="1254"/>
      <c r="E59" s="1255"/>
      <c r="F59" s="135">
        <v>
1291</v>
      </c>
      <c r="G59" s="135">
        <v>
1392</v>
      </c>
      <c r="H59" s="136">
        <v>
758</v>
      </c>
    </row>
    <row r="60" spans="2:8" ht="45.75" customHeight="1" x14ac:dyDescent="0.15">
      <c r="B60" s="134"/>
      <c r="C60" s="1253" t="s">
        <v>
591</v>
      </c>
      <c r="D60" s="1254"/>
      <c r="E60" s="1255"/>
      <c r="F60" s="135">
        <v>
264</v>
      </c>
      <c r="G60" s="135">
        <v>
436</v>
      </c>
      <c r="H60" s="136">
        <v>
575</v>
      </c>
    </row>
    <row r="61" spans="2:8" ht="45.75" customHeight="1" x14ac:dyDescent="0.15">
      <c r="B61" s="134"/>
      <c r="C61" s="1253" t="s">
        <v>
592</v>
      </c>
      <c r="D61" s="1254"/>
      <c r="E61" s="1255"/>
      <c r="F61" s="135">
        <v>
321</v>
      </c>
      <c r="G61" s="135">
        <v>
321</v>
      </c>
      <c r="H61" s="136">
        <v>
322</v>
      </c>
    </row>
    <row r="62" spans="2:8" ht="45.75" customHeight="1" thickBot="1" x14ac:dyDescent="0.2">
      <c r="B62" s="137"/>
      <c r="C62" s="1256" t="s">
        <v>
593</v>
      </c>
      <c r="D62" s="1257"/>
      <c r="E62" s="1258"/>
      <c r="F62" s="138">
        <v>
311</v>
      </c>
      <c r="G62" s="138">
        <v>
311</v>
      </c>
      <c r="H62" s="139">
        <v>
311</v>
      </c>
    </row>
    <row r="63" spans="2:8" ht="52.5" customHeight="1" thickBot="1" x14ac:dyDescent="0.2">
      <c r="B63" s="140"/>
      <c r="C63" s="1259" t="s">
        <v>
51</v>
      </c>
      <c r="D63" s="1259"/>
      <c r="E63" s="1260"/>
      <c r="F63" s="141">
        <v>
9940</v>
      </c>
      <c r="G63" s="141">
        <v>
10615</v>
      </c>
      <c r="H63" s="142">
        <v>
10943</v>
      </c>
    </row>
    <row r="64" spans="2:8" ht="15" customHeight="1" x14ac:dyDescent="0.15"/>
    <row r="65" ht="0" hidden="1" customHeight="1" x14ac:dyDescent="0.15"/>
    <row r="66" ht="0" hidden="1" customHeight="1" x14ac:dyDescent="0.15"/>
  </sheetData>
  <sheetProtection algorithmName="SHA-512" hashValue="JabKZSfBtncJsi7fPFYlAW6eTqTAmNsRT3Yjop0xtNfwdSCg334pfkkXycb8JeNOhn+dXJXKZr03FXqk6UlbWQ==" saltValue="VKZamVGH0x4qz/kM7eu8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
597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
597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
598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
599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
600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
601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
553</v>
      </c>
      <c r="BQ50" s="1301"/>
      <c r="BR50" s="1301"/>
      <c r="BS50" s="1301"/>
      <c r="BT50" s="1301"/>
      <c r="BU50" s="1301"/>
      <c r="BV50" s="1301"/>
      <c r="BW50" s="1301"/>
      <c r="BX50" s="1301" t="s">
        <v>
554</v>
      </c>
      <c r="BY50" s="1301"/>
      <c r="BZ50" s="1301"/>
      <c r="CA50" s="1301"/>
      <c r="CB50" s="1301"/>
      <c r="CC50" s="1301"/>
      <c r="CD50" s="1301"/>
      <c r="CE50" s="1301"/>
      <c r="CF50" s="1301" t="s">
        <v>
555</v>
      </c>
      <c r="CG50" s="1301"/>
      <c r="CH50" s="1301"/>
      <c r="CI50" s="1301"/>
      <c r="CJ50" s="1301"/>
      <c r="CK50" s="1301"/>
      <c r="CL50" s="1301"/>
      <c r="CM50" s="1301"/>
      <c r="CN50" s="1301" t="s">
        <v>
556</v>
      </c>
      <c r="CO50" s="1301"/>
      <c r="CP50" s="1301"/>
      <c r="CQ50" s="1301"/>
      <c r="CR50" s="1301"/>
      <c r="CS50" s="1301"/>
      <c r="CT50" s="1301"/>
      <c r="CU50" s="1301"/>
      <c r="CV50" s="1301" t="s">
        <v>
557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
602</v>
      </c>
      <c r="AO51" s="1305"/>
      <c r="AP51" s="1305"/>
      <c r="AQ51" s="1305"/>
      <c r="AR51" s="1305"/>
      <c r="AS51" s="1305"/>
      <c r="AT51" s="1305"/>
      <c r="AU51" s="1305"/>
      <c r="AV51" s="1305"/>
      <c r="AW51" s="1305"/>
      <c r="AX51" s="1305"/>
      <c r="AY51" s="1305"/>
      <c r="AZ51" s="1305"/>
      <c r="BA51" s="1305"/>
      <c r="BB51" s="1305" t="s">
        <v>
603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
604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
58.8</v>
      </c>
      <c r="BY53" s="1307"/>
      <c r="BZ53" s="1307"/>
      <c r="CA53" s="1307"/>
      <c r="CB53" s="1307"/>
      <c r="CC53" s="1307"/>
      <c r="CD53" s="1307"/>
      <c r="CE53" s="1307"/>
      <c r="CF53" s="1307">
        <v>
58.1</v>
      </c>
      <c r="CG53" s="1307"/>
      <c r="CH53" s="1307"/>
      <c r="CI53" s="1307"/>
      <c r="CJ53" s="1307"/>
      <c r="CK53" s="1307"/>
      <c r="CL53" s="1307"/>
      <c r="CM53" s="1307"/>
      <c r="CN53" s="1307">
        <v>
61.2</v>
      </c>
      <c r="CO53" s="1307"/>
      <c r="CP53" s="1307"/>
      <c r="CQ53" s="1307"/>
      <c r="CR53" s="1307"/>
      <c r="CS53" s="1307"/>
      <c r="CT53" s="1307"/>
      <c r="CU53" s="1307"/>
      <c r="CV53" s="1307">
        <v>
62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
605</v>
      </c>
      <c r="AO55" s="1301"/>
      <c r="AP55" s="1301"/>
      <c r="AQ55" s="1301"/>
      <c r="AR55" s="1301"/>
      <c r="AS55" s="1301"/>
      <c r="AT55" s="1301"/>
      <c r="AU55" s="1301"/>
      <c r="AV55" s="1301"/>
      <c r="AW55" s="1301"/>
      <c r="AX55" s="1301"/>
      <c r="AY55" s="1301"/>
      <c r="AZ55" s="1301"/>
      <c r="BA55" s="1301"/>
      <c r="BB55" s="1305" t="s">
        <v>
603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
17.8</v>
      </c>
      <c r="BY55" s="1307"/>
      <c r="BZ55" s="1307"/>
      <c r="CA55" s="1307"/>
      <c r="CB55" s="1307"/>
      <c r="CC55" s="1307"/>
      <c r="CD55" s="1307"/>
      <c r="CE55" s="1307"/>
      <c r="CF55" s="1307">
        <v>
15</v>
      </c>
      <c r="CG55" s="1307"/>
      <c r="CH55" s="1307"/>
      <c r="CI55" s="1307"/>
      <c r="CJ55" s="1307"/>
      <c r="CK55" s="1307"/>
      <c r="CL55" s="1307"/>
      <c r="CM55" s="1307"/>
      <c r="CN55" s="1307">
        <v>
12.2</v>
      </c>
      <c r="CO55" s="1307"/>
      <c r="CP55" s="1307"/>
      <c r="CQ55" s="1307"/>
      <c r="CR55" s="1307"/>
      <c r="CS55" s="1307"/>
      <c r="CT55" s="1307"/>
      <c r="CU55" s="1307"/>
      <c r="CV55" s="1307">
        <v>
5</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
604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
56.2</v>
      </c>
      <c r="BY57" s="1307"/>
      <c r="BZ57" s="1307"/>
      <c r="CA57" s="1307"/>
      <c r="CB57" s="1307"/>
      <c r="CC57" s="1307"/>
      <c r="CD57" s="1307"/>
      <c r="CE57" s="1307"/>
      <c r="CF57" s="1307">
        <v>
60.1</v>
      </c>
      <c r="CG57" s="1307"/>
      <c r="CH57" s="1307"/>
      <c r="CI57" s="1307"/>
      <c r="CJ57" s="1307"/>
      <c r="CK57" s="1307"/>
      <c r="CL57" s="1307"/>
      <c r="CM57" s="1307"/>
      <c r="CN57" s="1307">
        <v>
61.2</v>
      </c>
      <c r="CO57" s="1307"/>
      <c r="CP57" s="1307"/>
      <c r="CQ57" s="1307"/>
      <c r="CR57" s="1307"/>
      <c r="CS57" s="1307"/>
      <c r="CT57" s="1307"/>
      <c r="CU57" s="1307"/>
      <c r="CV57" s="1307">
        <v>
61.7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
606</v>
      </c>
    </row>
    <row r="64" spans="1:109" x14ac:dyDescent="0.15">
      <c r="B64" s="1276"/>
      <c r="G64" s="1283"/>
      <c r="I64" s="1317"/>
      <c r="J64" s="1317"/>
      <c r="K64" s="1317"/>
      <c r="L64" s="1317"/>
      <c r="M64" s="1317"/>
      <c r="N64" s="1318"/>
      <c r="AM64" s="1283"/>
      <c r="AN64" s="1283" t="s">
        <v>
599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
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
601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
553</v>
      </c>
      <c r="BQ72" s="1301"/>
      <c r="BR72" s="1301"/>
      <c r="BS72" s="1301"/>
      <c r="BT72" s="1301"/>
      <c r="BU72" s="1301"/>
      <c r="BV72" s="1301"/>
      <c r="BW72" s="1301"/>
      <c r="BX72" s="1301" t="s">
        <v>
554</v>
      </c>
      <c r="BY72" s="1301"/>
      <c r="BZ72" s="1301"/>
      <c r="CA72" s="1301"/>
      <c r="CB72" s="1301"/>
      <c r="CC72" s="1301"/>
      <c r="CD72" s="1301"/>
      <c r="CE72" s="1301"/>
      <c r="CF72" s="1301" t="s">
        <v>
555</v>
      </c>
      <c r="CG72" s="1301"/>
      <c r="CH72" s="1301"/>
      <c r="CI72" s="1301"/>
      <c r="CJ72" s="1301"/>
      <c r="CK72" s="1301"/>
      <c r="CL72" s="1301"/>
      <c r="CM72" s="1301"/>
      <c r="CN72" s="1301" t="s">
        <v>
556</v>
      </c>
      <c r="CO72" s="1301"/>
      <c r="CP72" s="1301"/>
      <c r="CQ72" s="1301"/>
      <c r="CR72" s="1301"/>
      <c r="CS72" s="1301"/>
      <c r="CT72" s="1301"/>
      <c r="CU72" s="1301"/>
      <c r="CV72" s="1301" t="s">
        <v>
557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
602</v>
      </c>
      <c r="AO73" s="1305"/>
      <c r="AP73" s="1305"/>
      <c r="AQ73" s="1305"/>
      <c r="AR73" s="1305"/>
      <c r="AS73" s="1305"/>
      <c r="AT73" s="1305"/>
      <c r="AU73" s="1305"/>
      <c r="AV73" s="1305"/>
      <c r="AW73" s="1305"/>
      <c r="AX73" s="1305"/>
      <c r="AY73" s="1305"/>
      <c r="AZ73" s="1305"/>
      <c r="BA73" s="1305"/>
      <c r="BB73" s="1305" t="s">
        <v>
603</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
608</v>
      </c>
      <c r="BC75" s="1305"/>
      <c r="BD75" s="1305"/>
      <c r="BE75" s="1305"/>
      <c r="BF75" s="1305"/>
      <c r="BG75" s="1305"/>
      <c r="BH75" s="1305"/>
      <c r="BI75" s="1305"/>
      <c r="BJ75" s="1305"/>
      <c r="BK75" s="1305"/>
      <c r="BL75" s="1305"/>
      <c r="BM75" s="1305"/>
      <c r="BN75" s="1305"/>
      <c r="BO75" s="1305"/>
      <c r="BP75" s="1307">
        <v>
1.2</v>
      </c>
      <c r="BQ75" s="1307"/>
      <c r="BR75" s="1307"/>
      <c r="BS75" s="1307"/>
      <c r="BT75" s="1307"/>
      <c r="BU75" s="1307"/>
      <c r="BV75" s="1307"/>
      <c r="BW75" s="1307"/>
      <c r="BX75" s="1307">
        <v>
0.9</v>
      </c>
      <c r="BY75" s="1307"/>
      <c r="BZ75" s="1307"/>
      <c r="CA75" s="1307"/>
      <c r="CB75" s="1307"/>
      <c r="CC75" s="1307"/>
      <c r="CD75" s="1307"/>
      <c r="CE75" s="1307"/>
      <c r="CF75" s="1307">
        <v>
0.5</v>
      </c>
      <c r="CG75" s="1307"/>
      <c r="CH75" s="1307"/>
      <c r="CI75" s="1307"/>
      <c r="CJ75" s="1307"/>
      <c r="CK75" s="1307"/>
      <c r="CL75" s="1307"/>
      <c r="CM75" s="1307"/>
      <c r="CN75" s="1307">
        <v>
0.2</v>
      </c>
      <c r="CO75" s="1307"/>
      <c r="CP75" s="1307"/>
      <c r="CQ75" s="1307"/>
      <c r="CR75" s="1307"/>
      <c r="CS75" s="1307"/>
      <c r="CT75" s="1307"/>
      <c r="CU75" s="1307"/>
      <c r="CV75" s="1307">
        <v>
0.2</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
605</v>
      </c>
      <c r="AO77" s="1301"/>
      <c r="AP77" s="1301"/>
      <c r="AQ77" s="1301"/>
      <c r="AR77" s="1301"/>
      <c r="AS77" s="1301"/>
      <c r="AT77" s="1301"/>
      <c r="AU77" s="1301"/>
      <c r="AV77" s="1301"/>
      <c r="AW77" s="1301"/>
      <c r="AX77" s="1301"/>
      <c r="AY77" s="1301"/>
      <c r="AZ77" s="1301"/>
      <c r="BA77" s="1301"/>
      <c r="BB77" s="1305" t="s">
        <v>
603</v>
      </c>
      <c r="BC77" s="1305"/>
      <c r="BD77" s="1305"/>
      <c r="BE77" s="1305"/>
      <c r="BF77" s="1305"/>
      <c r="BG77" s="1305"/>
      <c r="BH77" s="1305"/>
      <c r="BI77" s="1305"/>
      <c r="BJ77" s="1305"/>
      <c r="BK77" s="1305"/>
      <c r="BL77" s="1305"/>
      <c r="BM77" s="1305"/>
      <c r="BN77" s="1305"/>
      <c r="BO77" s="1305"/>
      <c r="BP77" s="1307">
        <v>
33.799999999999997</v>
      </c>
      <c r="BQ77" s="1307"/>
      <c r="BR77" s="1307"/>
      <c r="BS77" s="1307"/>
      <c r="BT77" s="1307"/>
      <c r="BU77" s="1307"/>
      <c r="BV77" s="1307"/>
      <c r="BW77" s="1307"/>
      <c r="BX77" s="1307">
        <v>
17.8</v>
      </c>
      <c r="BY77" s="1307"/>
      <c r="BZ77" s="1307"/>
      <c r="CA77" s="1307"/>
      <c r="CB77" s="1307"/>
      <c r="CC77" s="1307"/>
      <c r="CD77" s="1307"/>
      <c r="CE77" s="1307"/>
      <c r="CF77" s="1307">
        <v>
15</v>
      </c>
      <c r="CG77" s="1307"/>
      <c r="CH77" s="1307"/>
      <c r="CI77" s="1307"/>
      <c r="CJ77" s="1307"/>
      <c r="CK77" s="1307"/>
      <c r="CL77" s="1307"/>
      <c r="CM77" s="1307"/>
      <c r="CN77" s="1307">
        <v>
12.2</v>
      </c>
      <c r="CO77" s="1307"/>
      <c r="CP77" s="1307"/>
      <c r="CQ77" s="1307"/>
      <c r="CR77" s="1307"/>
      <c r="CS77" s="1307"/>
      <c r="CT77" s="1307"/>
      <c r="CU77" s="1307"/>
      <c r="CV77" s="1307">
        <v>
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
608</v>
      </c>
      <c r="BC79" s="1305"/>
      <c r="BD79" s="1305"/>
      <c r="BE79" s="1305"/>
      <c r="BF79" s="1305"/>
      <c r="BG79" s="1305"/>
      <c r="BH79" s="1305"/>
      <c r="BI79" s="1305"/>
      <c r="BJ79" s="1305"/>
      <c r="BK79" s="1305"/>
      <c r="BL79" s="1305"/>
      <c r="BM79" s="1305"/>
      <c r="BN79" s="1305"/>
      <c r="BO79" s="1305"/>
      <c r="BP79" s="1307">
        <v>
7.1</v>
      </c>
      <c r="BQ79" s="1307"/>
      <c r="BR79" s="1307"/>
      <c r="BS79" s="1307"/>
      <c r="BT79" s="1307"/>
      <c r="BU79" s="1307"/>
      <c r="BV79" s="1307"/>
      <c r="BW79" s="1307"/>
      <c r="BX79" s="1307">
        <v>
5.3</v>
      </c>
      <c r="BY79" s="1307"/>
      <c r="BZ79" s="1307"/>
      <c r="CA79" s="1307"/>
      <c r="CB79" s="1307"/>
      <c r="CC79" s="1307"/>
      <c r="CD79" s="1307"/>
      <c r="CE79" s="1307"/>
      <c r="CF79" s="1307">
        <v>
5</v>
      </c>
      <c r="CG79" s="1307"/>
      <c r="CH79" s="1307"/>
      <c r="CI79" s="1307"/>
      <c r="CJ79" s="1307"/>
      <c r="CK79" s="1307"/>
      <c r="CL79" s="1307"/>
      <c r="CM79" s="1307"/>
      <c r="CN79" s="1307">
        <v>
4.8</v>
      </c>
      <c r="CO79" s="1307"/>
      <c r="CP79" s="1307"/>
      <c r="CQ79" s="1307"/>
      <c r="CR79" s="1307"/>
      <c r="CS79" s="1307"/>
      <c r="CT79" s="1307"/>
      <c r="CU79" s="1307"/>
      <c r="CV79" s="1307">
        <v>
4.5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YiDThvL71S/5tYTMW/wAZrJNg0FqFF0riHz5lVrHfrd0i+dQv1IPr1SRAGiyxy6MLz/sLY8olyzudOO1BgmfQ==" saltValue="f/SVpim+7UnSg9D6M2sA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3Xxian7a4Qw/Sz102R/DG6E3ZrlwKW947ib/1oA+3+z9klYcMWVw0YbijtOsZZbEcGZROkggD2N1CZm27y82g==" saltValue="17H5Hlubm8n8TQCCGfeG5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
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V5l/VOzhHu9t+tQSX1P/aFfJgTcZsekUm5vLNNR2cVQB7RCCT+M2ECQKjoHVP/mwQ2klXs+LaUHrLLFnLHnVg==" saltValue="ABVAlpfgU6NMIHkuF30YZ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
52</v>
      </c>
      <c r="E2" s="154"/>
      <c r="F2" s="155" t="s">
        <v>
550</v>
      </c>
      <c r="G2" s="156"/>
      <c r="H2" s="157"/>
    </row>
    <row r="3" spans="1:8" x14ac:dyDescent="0.15">
      <c r="A3" s="153" t="s">
        <v>
543</v>
      </c>
      <c r="B3" s="158"/>
      <c r="C3" s="159"/>
      <c r="D3" s="160">
        <v>
36928</v>
      </c>
      <c r="E3" s="161"/>
      <c r="F3" s="162">
        <v>
53605</v>
      </c>
      <c r="G3" s="163"/>
      <c r="H3" s="164"/>
    </row>
    <row r="4" spans="1:8" x14ac:dyDescent="0.15">
      <c r="A4" s="165"/>
      <c r="B4" s="166"/>
      <c r="C4" s="167"/>
      <c r="D4" s="168">
        <v>
20548</v>
      </c>
      <c r="E4" s="169"/>
      <c r="F4" s="170">
        <v>
28343</v>
      </c>
      <c r="G4" s="171"/>
      <c r="H4" s="172"/>
    </row>
    <row r="5" spans="1:8" x14ac:dyDescent="0.15">
      <c r="A5" s="153" t="s">
        <v>
545</v>
      </c>
      <c r="B5" s="158"/>
      <c r="C5" s="159"/>
      <c r="D5" s="160">
        <v>
34294</v>
      </c>
      <c r="E5" s="161"/>
      <c r="F5" s="162">
        <v>
44267</v>
      </c>
      <c r="G5" s="163"/>
      <c r="H5" s="164"/>
    </row>
    <row r="6" spans="1:8" x14ac:dyDescent="0.15">
      <c r="A6" s="165"/>
      <c r="B6" s="166"/>
      <c r="C6" s="167"/>
      <c r="D6" s="168">
        <v>
19291</v>
      </c>
      <c r="E6" s="169"/>
      <c r="F6" s="170">
        <v>
26161</v>
      </c>
      <c r="G6" s="171"/>
      <c r="H6" s="172"/>
    </row>
    <row r="7" spans="1:8" x14ac:dyDescent="0.15">
      <c r="A7" s="153" t="s">
        <v>
546</v>
      </c>
      <c r="B7" s="158"/>
      <c r="C7" s="159"/>
      <c r="D7" s="160">
        <v>
43753</v>
      </c>
      <c r="E7" s="161"/>
      <c r="F7" s="162">
        <v>
40879</v>
      </c>
      <c r="G7" s="163"/>
      <c r="H7" s="164"/>
    </row>
    <row r="8" spans="1:8" x14ac:dyDescent="0.15">
      <c r="A8" s="165"/>
      <c r="B8" s="166"/>
      <c r="C8" s="167"/>
      <c r="D8" s="168">
        <v>
16878</v>
      </c>
      <c r="E8" s="169"/>
      <c r="F8" s="170">
        <v>
24087</v>
      </c>
      <c r="G8" s="171"/>
      <c r="H8" s="172"/>
    </row>
    <row r="9" spans="1:8" x14ac:dyDescent="0.15">
      <c r="A9" s="153" t="s">
        <v>
547</v>
      </c>
      <c r="B9" s="158"/>
      <c r="C9" s="159"/>
      <c r="D9" s="160">
        <v>
32054</v>
      </c>
      <c r="E9" s="161"/>
      <c r="F9" s="162">
        <v>
42651</v>
      </c>
      <c r="G9" s="163"/>
      <c r="H9" s="164"/>
    </row>
    <row r="10" spans="1:8" x14ac:dyDescent="0.15">
      <c r="A10" s="165"/>
      <c r="B10" s="166"/>
      <c r="C10" s="167"/>
      <c r="D10" s="168">
        <v>
15984</v>
      </c>
      <c r="E10" s="169"/>
      <c r="F10" s="170">
        <v>
22675</v>
      </c>
      <c r="G10" s="171"/>
      <c r="H10" s="172"/>
    </row>
    <row r="11" spans="1:8" x14ac:dyDescent="0.15">
      <c r="A11" s="153" t="s">
        <v>
548</v>
      </c>
      <c r="B11" s="158"/>
      <c r="C11" s="159"/>
      <c r="D11" s="160">
        <v>
38629</v>
      </c>
      <c r="E11" s="161"/>
      <c r="F11" s="162">
        <v>
43226</v>
      </c>
      <c r="G11" s="163"/>
      <c r="H11" s="164"/>
    </row>
    <row r="12" spans="1:8" x14ac:dyDescent="0.15">
      <c r="A12" s="165"/>
      <c r="B12" s="166"/>
      <c r="C12" s="173"/>
      <c r="D12" s="168">
        <v>
21858</v>
      </c>
      <c r="E12" s="169"/>
      <c r="F12" s="170">
        <v>
22622</v>
      </c>
      <c r="G12" s="171"/>
      <c r="H12" s="172"/>
    </row>
    <row r="13" spans="1:8" x14ac:dyDescent="0.15">
      <c r="A13" s="153"/>
      <c r="B13" s="158"/>
      <c r="C13" s="174"/>
      <c r="D13" s="175">
        <v>
37132</v>
      </c>
      <c r="E13" s="176"/>
      <c r="F13" s="177">
        <v>
44926</v>
      </c>
      <c r="G13" s="178"/>
      <c r="H13" s="164"/>
    </row>
    <row r="14" spans="1:8" x14ac:dyDescent="0.15">
      <c r="A14" s="165"/>
      <c r="B14" s="166"/>
      <c r="C14" s="167"/>
      <c r="D14" s="168">
        <v>
18912</v>
      </c>
      <c r="E14" s="169"/>
      <c r="F14" s="170">
        <v>
24778</v>
      </c>
      <c r="G14" s="171"/>
      <c r="H14" s="172"/>
    </row>
    <row r="17" spans="1:11" x14ac:dyDescent="0.15">
      <c r="A17" s="149" t="s">
        <v>
53</v>
      </c>
    </row>
    <row r="18" spans="1:11" x14ac:dyDescent="0.15">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15">
      <c r="A19" s="179" t="s">
        <v>
54</v>
      </c>
      <c r="B19" s="179">
        <f>
ROUND(VALUE(SUBSTITUTE(実質収支比率等に係る経年分析!F$48,"▲","-")),2)</f>
        <v>
5.97</v>
      </c>
      <c r="C19" s="179">
        <f>
ROUND(VALUE(SUBSTITUTE(実質収支比率等に係る経年分析!G$48,"▲","-")),2)</f>
        <v>
4.6500000000000004</v>
      </c>
      <c r="D19" s="179">
        <f>
ROUND(VALUE(SUBSTITUTE(実質収支比率等に係る経年分析!H$48,"▲","-")),2)</f>
        <v>
5.0999999999999996</v>
      </c>
      <c r="E19" s="179">
        <f>
ROUND(VALUE(SUBSTITUTE(実質収支比率等に係る経年分析!I$48,"▲","-")),2)</f>
        <v>
6.2</v>
      </c>
      <c r="F19" s="179">
        <f>
ROUND(VALUE(SUBSTITUTE(実質収支比率等に係る経年分析!J$48,"▲","-")),2)</f>
        <v>
8.8800000000000008</v>
      </c>
    </row>
    <row r="20" spans="1:11" x14ac:dyDescent="0.15">
      <c r="A20" s="179" t="s">
        <v>
55</v>
      </c>
      <c r="B20" s="179">
        <f>
ROUND(VALUE(SUBSTITUTE(実質収支比率等に係る経年分析!F$47,"▲","-")),2)</f>
        <v>
18.66</v>
      </c>
      <c r="C20" s="179">
        <f>
ROUND(VALUE(SUBSTITUTE(実質収支比率等に係る経年分析!G$47,"▲","-")),2)</f>
        <v>
18.440000000000001</v>
      </c>
      <c r="D20" s="179">
        <f>
ROUND(VALUE(SUBSTITUTE(実質収支比率等に係る経年分析!H$47,"▲","-")),2)</f>
        <v>
16.13</v>
      </c>
      <c r="E20" s="179">
        <f>
ROUND(VALUE(SUBSTITUTE(実質収支比率等に係る経年分析!I$47,"▲","-")),2)</f>
        <v>
18.53</v>
      </c>
      <c r="F20" s="179">
        <f>
ROUND(VALUE(SUBSTITUTE(実質収支比率等に係る経年分析!J$47,"▲","-")),2)</f>
        <v>
21.63</v>
      </c>
    </row>
    <row r="21" spans="1:11" x14ac:dyDescent="0.15">
      <c r="A21" s="179" t="s">
        <v>
56</v>
      </c>
      <c r="B21" s="179">
        <f>
IF(ISNUMBER(VALUE(SUBSTITUTE(実質収支比率等に係る経年分析!F$49,"▲","-"))),ROUND(VALUE(SUBSTITUTE(実質収支比率等に係る経年分析!F$49,"▲","-")),2),NA())</f>
        <v>
3.33</v>
      </c>
      <c r="C21" s="179">
        <f>
IF(ISNUMBER(VALUE(SUBSTITUTE(実質収支比率等に係る経年分析!G$49,"▲","-"))),ROUND(VALUE(SUBSTITUTE(実質収支比率等に係る経年分析!G$49,"▲","-")),2),NA())</f>
        <v>
-1.1599999999999999</v>
      </c>
      <c r="D21" s="179">
        <f>
IF(ISNUMBER(VALUE(SUBSTITUTE(実質収支比率等に係る経年分析!H$49,"▲","-"))),ROUND(VALUE(SUBSTITUTE(実質収支比率等に係る経年分析!H$49,"▲","-")),2),NA())</f>
        <v>
-1.85</v>
      </c>
      <c r="E21" s="179">
        <f>
IF(ISNUMBER(VALUE(SUBSTITUTE(実質収支比率等に係る経年分析!I$49,"▲","-"))),ROUND(VALUE(SUBSTITUTE(実質収支比率等に係る経年分析!I$49,"▲","-")),2),NA())</f>
        <v>
3.69</v>
      </c>
      <c r="F21" s="179">
        <f>
IF(ISNUMBER(VALUE(SUBSTITUTE(実質収支比率等に係る経年分析!J$49,"▲","-"))),ROUND(VALUE(SUBSTITUTE(実質収支比率等に係る経年分析!J$49,"▲","-")),2),NA())</f>
        <v>
6.7</v>
      </c>
    </row>
    <row r="24" spans="1:11" x14ac:dyDescent="0.15">
      <c r="A24" s="149" t="s">
        <v>
57</v>
      </c>
    </row>
    <row r="25" spans="1:11" x14ac:dyDescent="0.15">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15">
      <c r="A26" s="180"/>
      <c r="B26" s="180" t="s">
        <v>
58</v>
      </c>
      <c r="C26" s="180" t="s">
        <v>
59</v>
      </c>
      <c r="D26" s="180" t="s">
        <v>
58</v>
      </c>
      <c r="E26" s="180" t="s">
        <v>
59</v>
      </c>
      <c r="F26" s="180" t="s">
        <v>
58</v>
      </c>
      <c r="G26" s="180" t="s">
        <v>
59</v>
      </c>
      <c r="H26" s="180" t="s">
        <v>
58</v>
      </c>
      <c r="I26" s="180" t="s">
        <v>
59</v>
      </c>
      <c r="J26" s="180" t="s">
        <v>
58</v>
      </c>
      <c r="K26" s="180" t="s">
        <v>
59</v>
      </c>
    </row>
    <row r="27" spans="1:11" x14ac:dyDescent="0.15">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15">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15">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15">
      <c r="A30" s="180" t="str">
        <f>
IF(連結実質赤字比率に係る赤字・黒字の構成分析!C$40="",NA(),連結実質赤字比率に係る赤字・黒字の構成分析!C$40)</f>
        <v>
後期高齢者医療特別会計</v>
      </c>
      <c r="B30" s="180" t="e">
        <f>
IF(ROUND(VALUE(SUBSTITUTE(連結実質赤字比率に係る赤字・黒字の構成分析!F$40,"▲", "-")), 2) &lt; 0, ABS(ROUND(VALUE(SUBSTITUTE(連結実質赤字比率に係る赤字・黒字の構成分析!F$40,"▲", "-")), 2)), NA())</f>
        <v>
#N/A</v>
      </c>
      <c r="C30" s="180">
        <f>
IF(ROUND(VALUE(SUBSTITUTE(連結実質赤字比率に係る赤字・黒字の構成分析!F$40,"▲", "-")), 2) &gt;= 0, ABS(ROUND(VALUE(SUBSTITUTE(連結実質赤字比率に係る赤字・黒字の構成分析!F$40,"▲", "-")), 2)), NA())</f>
        <v>
0.11</v>
      </c>
      <c r="D30" s="180" t="e">
        <f>
IF(ROUND(VALUE(SUBSTITUTE(連結実質赤字比率に係る赤字・黒字の構成分析!G$40,"▲", "-")), 2) &lt; 0, ABS(ROUND(VALUE(SUBSTITUTE(連結実質赤字比率に係る赤字・黒字の構成分析!G$40,"▲", "-")), 2)), NA())</f>
        <v>
#N/A</v>
      </c>
      <c r="E30" s="180">
        <f>
IF(ROUND(VALUE(SUBSTITUTE(連結実質赤字比率に係る赤字・黒字の構成分析!G$40,"▲", "-")), 2) &gt;= 0, ABS(ROUND(VALUE(SUBSTITUTE(連結実質赤字比率に係る赤字・黒字の構成分析!G$40,"▲", "-")), 2)), NA())</f>
        <v>
0.13</v>
      </c>
      <c r="F30" s="180" t="e">
        <f>
IF(ROUND(VALUE(SUBSTITUTE(連結実質赤字比率に係る赤字・黒字の構成分析!H$40,"▲", "-")), 2) &lt; 0, ABS(ROUND(VALUE(SUBSTITUTE(連結実質赤字比率に係る赤字・黒字の構成分析!H$40,"▲", "-")), 2)), NA())</f>
        <v>
#N/A</v>
      </c>
      <c r="G30" s="180">
        <f>
IF(ROUND(VALUE(SUBSTITUTE(連結実質赤字比率に係る赤字・黒字の構成分析!H$40,"▲", "-")), 2) &gt;= 0, ABS(ROUND(VALUE(SUBSTITUTE(連結実質赤字比率に係る赤字・黒字の構成分析!H$40,"▲", "-")), 2)), NA())</f>
        <v>
0.11</v>
      </c>
      <c r="H30" s="180" t="e">
        <f>
IF(ROUND(VALUE(SUBSTITUTE(連結実質赤字比率に係る赤字・黒字の構成分析!I$40,"▲", "-")), 2) &lt; 0, ABS(ROUND(VALUE(SUBSTITUTE(連結実質赤字比率に係る赤字・黒字の構成分析!I$40,"▲", "-")), 2)), NA())</f>
        <v>
#N/A</v>
      </c>
      <c r="I30" s="180">
        <f>
IF(ROUND(VALUE(SUBSTITUTE(連結実質赤字比率に係る赤字・黒字の構成分析!I$40,"▲", "-")), 2) &gt;= 0, ABS(ROUND(VALUE(SUBSTITUTE(連結実質赤字比率に係る赤字・黒字の構成分析!I$40,"▲", "-")), 2)), NA())</f>
        <v>
0.12</v>
      </c>
      <c r="J30" s="180" t="e">
        <f>
IF(ROUND(VALUE(SUBSTITUTE(連結実質赤字比率に係る赤字・黒字の構成分析!J$40,"▲", "-")), 2) &lt; 0, ABS(ROUND(VALUE(SUBSTITUTE(連結実質赤字比率に係る赤字・黒字の構成分析!J$40,"▲", "-")), 2)), NA())</f>
        <v>
#N/A</v>
      </c>
      <c r="K30" s="180">
        <f>
IF(ROUND(VALUE(SUBSTITUTE(連結実質赤字比率に係る赤字・黒字の構成分析!J$40,"▲", "-")), 2) &gt;= 0, ABS(ROUND(VALUE(SUBSTITUTE(連結実質赤字比率に係る赤字・黒字の構成分析!J$40,"▲", "-")), 2)), NA())</f>
        <v>
0.15</v>
      </c>
    </row>
    <row r="31" spans="1:11" x14ac:dyDescent="0.15">
      <c r="A31" s="180" t="str">
        <f>
IF(連結実質赤字比率に係る赤字・黒字の構成分析!C$39="",NA(),連結実質赤字比率に係る赤字・黒字の構成分析!C$39)</f>
        <v>
中神土地区画整理事業特別会計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0.13</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0.13</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0.13</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0.13</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0.21</v>
      </c>
    </row>
    <row r="32" spans="1:11" x14ac:dyDescent="0.15">
      <c r="A32" s="180" t="str">
        <f>
IF(連結実質赤字比率に係る赤字・黒字の構成分析!C$38="",NA(),連結実質赤字比率に係る赤字・黒字の構成分析!C$38)</f>
        <v>
介護保険特別会計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0.84</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1.1499999999999999</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1</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1.1100000000000001</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0.75</v>
      </c>
    </row>
    <row r="33" spans="1:16" x14ac:dyDescent="0.15">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1.62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1.86</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1.95</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1.72</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1.1499999999999999</v>
      </c>
    </row>
    <row r="34" spans="1:16" x14ac:dyDescent="0.15">
      <c r="A34" s="180" t="str">
        <f>
IF(連結実質赤字比率に係る赤字・黒字の構成分析!C$36="",NA(),連結実質赤字比率に係る赤字・黒字の構成分析!C$36)</f>
        <v>
国民健康保険特別会計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1.1000000000000001</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0.92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1.73</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2.67</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1.52</v>
      </c>
    </row>
    <row r="35" spans="1:16" x14ac:dyDescent="0.15">
      <c r="A35" s="180" t="str">
        <f>
IF(連結実質赤字比率に係る赤字・黒字の構成分析!C$35="",NA(),連結実質赤字比率に係る赤字・黒字の構成分析!C$35)</f>
        <v>
一般会計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5.96</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4.6500000000000004</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5.0999999999999996</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6.2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8.8699999999999992</v>
      </c>
    </row>
    <row r="36" spans="1:16" x14ac:dyDescent="0.15">
      <c r="A36" s="180" t="str">
        <f>
IF(連結実質赤字比率に係る赤字・黒字の構成分析!C$34="",NA(),連結実質赤字比率に係る赤字・黒字の構成分析!C$34)</f>
        <v>
水道事業会計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13.23</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9.84</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9.42</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10.08</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10.75</v>
      </c>
    </row>
    <row r="39" spans="1:16" x14ac:dyDescent="0.15">
      <c r="A39" s="149" t="s">
        <v>
60</v>
      </c>
    </row>
    <row r="40" spans="1:16" x14ac:dyDescent="0.15">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15">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15">
      <c r="A42" s="181" t="s">
        <v>
63</v>
      </c>
      <c r="B42" s="181"/>
      <c r="C42" s="181"/>
      <c r="D42" s="181">
        <f>
'実質公債費比率（分子）の構造'!K$52</f>
        <v>
2811</v>
      </c>
      <c r="E42" s="181"/>
      <c r="F42" s="181"/>
      <c r="G42" s="181">
        <f>
'実質公債費比率（分子）の構造'!L$52</f>
        <v>
2570</v>
      </c>
      <c r="H42" s="181"/>
      <c r="I42" s="181"/>
      <c r="J42" s="181">
        <f>
'実質公債費比率（分子）の構造'!M$52</f>
        <v>
2562</v>
      </c>
      <c r="K42" s="181"/>
      <c r="L42" s="181"/>
      <c r="M42" s="181">
        <f>
'実質公債費比率（分子）の構造'!N$52</f>
        <v>
2592</v>
      </c>
      <c r="N42" s="181"/>
      <c r="O42" s="181"/>
      <c r="P42" s="181">
        <f>
'実質公債費比率（分子）の構造'!O$52</f>
        <v>
2573</v>
      </c>
    </row>
    <row r="43" spans="1:16" x14ac:dyDescent="0.15">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15">
      <c r="A44" s="181" t="s">
        <v>
65</v>
      </c>
      <c r="B44" s="181">
        <f>
'実質公債費比率（分子）の構造'!K$50</f>
        <v>
8</v>
      </c>
      <c r="C44" s="181"/>
      <c r="D44" s="181"/>
      <c r="E44" s="181">
        <f>
'実質公債費比率（分子）の構造'!L$50</f>
        <v>
8</v>
      </c>
      <c r="F44" s="181"/>
      <c r="G44" s="181"/>
      <c r="H44" s="181">
        <f>
'実質公債費比率（分子）の構造'!M$50</f>
        <v>
8</v>
      </c>
      <c r="I44" s="181"/>
      <c r="J44" s="181"/>
      <c r="K44" s="181">
        <f>
'実質公債費比率（分子）の構造'!N$50</f>
        <v>
8</v>
      </c>
      <c r="L44" s="181"/>
      <c r="M44" s="181"/>
      <c r="N44" s="181">
        <f>
'実質公債費比率（分子）の構造'!O$50</f>
        <v>
8</v>
      </c>
      <c r="O44" s="181"/>
      <c r="P44" s="181"/>
    </row>
    <row r="45" spans="1:16" x14ac:dyDescent="0.15">
      <c r="A45" s="181" t="s">
        <v>
66</v>
      </c>
      <c r="B45" s="181">
        <f>
'実質公債費比率（分子）の構造'!K$49</f>
        <v>
96</v>
      </c>
      <c r="C45" s="181"/>
      <c r="D45" s="181"/>
      <c r="E45" s="181">
        <f>
'実質公債費比率（分子）の構造'!L$49</f>
        <v>
94</v>
      </c>
      <c r="F45" s="181"/>
      <c r="G45" s="181"/>
      <c r="H45" s="181">
        <f>
'実質公債費比率（分子）の構造'!M$49</f>
        <v>
70</v>
      </c>
      <c r="I45" s="181"/>
      <c r="J45" s="181"/>
      <c r="K45" s="181">
        <f>
'実質公債費比率（分子）の構造'!N$49</f>
        <v>
58</v>
      </c>
      <c r="L45" s="181"/>
      <c r="M45" s="181"/>
      <c r="N45" s="181">
        <f>
'実質公債費比率（分子）の構造'!O$49</f>
        <v>
50</v>
      </c>
      <c r="O45" s="181"/>
      <c r="P45" s="181"/>
    </row>
    <row r="46" spans="1:16" x14ac:dyDescent="0.15">
      <c r="A46" s="181" t="s">
        <v>
67</v>
      </c>
      <c r="B46" s="181">
        <f>
'実質公債費比率（分子）の構造'!K$48</f>
        <v>
415</v>
      </c>
      <c r="C46" s="181"/>
      <c r="D46" s="181"/>
      <c r="E46" s="181">
        <f>
'実質公債費比率（分子）の構造'!L$48</f>
        <v>
417</v>
      </c>
      <c r="F46" s="181"/>
      <c r="G46" s="181"/>
      <c r="H46" s="181">
        <f>
'実質公債費比率（分子）の構造'!M$48</f>
        <v>
436</v>
      </c>
      <c r="I46" s="181"/>
      <c r="J46" s="181"/>
      <c r="K46" s="181">
        <f>
'実質公債費比率（分子）の構造'!N$48</f>
        <v>
431</v>
      </c>
      <c r="L46" s="181"/>
      <c r="M46" s="181"/>
      <c r="N46" s="181">
        <f>
'実質公債費比率（分子）の構造'!O$48</f>
        <v>
424</v>
      </c>
      <c r="O46" s="181"/>
      <c r="P46" s="181"/>
    </row>
    <row r="47" spans="1:16" x14ac:dyDescent="0.15">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15">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15">
      <c r="A49" s="181" t="s">
        <v>
70</v>
      </c>
      <c r="B49" s="181">
        <f>
'実質公債費比率（分子）の構造'!K$45</f>
        <v>
2492</v>
      </c>
      <c r="C49" s="181"/>
      <c r="D49" s="181"/>
      <c r="E49" s="181">
        <f>
'実質公債費比率（分子）の構造'!L$45</f>
        <v>
2129</v>
      </c>
      <c r="F49" s="181"/>
      <c r="G49" s="181"/>
      <c r="H49" s="181">
        <f>
'実質公債費比率（分子）の構造'!M$45</f>
        <v>
2095</v>
      </c>
      <c r="I49" s="181"/>
      <c r="J49" s="181"/>
      <c r="K49" s="181">
        <f>
'実質公債費比率（分子）の構造'!N$45</f>
        <v>
2126</v>
      </c>
      <c r="L49" s="181"/>
      <c r="M49" s="181"/>
      <c r="N49" s="181">
        <f>
'実質公債費比率（分子）の構造'!O$45</f>
        <v>
2179</v>
      </c>
      <c r="O49" s="181"/>
      <c r="P49" s="181"/>
    </row>
    <row r="50" spans="1:16" x14ac:dyDescent="0.15">
      <c r="A50" s="181" t="s">
        <v>
71</v>
      </c>
      <c r="B50" s="181" t="e">
        <f>
NA()</f>
        <v>
#N/A</v>
      </c>
      <c r="C50" s="181">
        <f>
IF(ISNUMBER('実質公債費比率（分子）の構造'!K$53),'実質公債費比率（分子）の構造'!K$53,NA())</f>
        <v>
200</v>
      </c>
      <c r="D50" s="181" t="e">
        <f>
NA()</f>
        <v>
#N/A</v>
      </c>
      <c r="E50" s="181" t="e">
        <f>
NA()</f>
        <v>
#N/A</v>
      </c>
      <c r="F50" s="181">
        <f>
IF(ISNUMBER('実質公債費比率（分子）の構造'!L$53),'実質公債費比率（分子）の構造'!L$53,NA())</f>
        <v>
78</v>
      </c>
      <c r="G50" s="181" t="e">
        <f>
NA()</f>
        <v>
#N/A</v>
      </c>
      <c r="H50" s="181" t="e">
        <f>
NA()</f>
        <v>
#N/A</v>
      </c>
      <c r="I50" s="181">
        <f>
IF(ISNUMBER('実質公債費比率（分子）の構造'!M$53),'実質公債費比率（分子）の構造'!M$53,NA())</f>
        <v>
47</v>
      </c>
      <c r="J50" s="181" t="e">
        <f>
NA()</f>
        <v>
#N/A</v>
      </c>
      <c r="K50" s="181" t="e">
        <f>
NA()</f>
        <v>
#N/A</v>
      </c>
      <c r="L50" s="181">
        <f>
IF(ISNUMBER('実質公債費比率（分子）の構造'!N$53),'実質公債費比率（分子）の構造'!N$53,NA())</f>
        <v>
31</v>
      </c>
      <c r="M50" s="181" t="e">
        <f>
NA()</f>
        <v>
#N/A</v>
      </c>
      <c r="N50" s="181" t="e">
        <f>
NA()</f>
        <v>
#N/A</v>
      </c>
      <c r="O50" s="181">
        <f>
IF(ISNUMBER('実質公債費比率（分子）の構造'!O$53),'実質公債費比率（分子）の構造'!O$53,NA())</f>
        <v>
88</v>
      </c>
      <c r="P50" s="181" t="e">
        <f>
NA()</f>
        <v>
#N/A</v>
      </c>
    </row>
    <row r="53" spans="1:16" x14ac:dyDescent="0.15">
      <c r="A53" s="149" t="s">
        <v>
72</v>
      </c>
    </row>
    <row r="54" spans="1:16" x14ac:dyDescent="0.15">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15">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15">
      <c r="A56" s="180" t="s">
        <v>
43</v>
      </c>
      <c r="B56" s="180"/>
      <c r="C56" s="180"/>
      <c r="D56" s="180">
        <f>
'将来負担比率（分子）の構造'!I$52</f>
        <v>
19494</v>
      </c>
      <c r="E56" s="180"/>
      <c r="F56" s="180"/>
      <c r="G56" s="180">
        <f>
'将来負担比率（分子）の構造'!J$52</f>
        <v>
18750</v>
      </c>
      <c r="H56" s="180"/>
      <c r="I56" s="180"/>
      <c r="J56" s="180">
        <f>
'将来負担比率（分子）の構造'!K$52</f>
        <v>
17691</v>
      </c>
      <c r="K56" s="180"/>
      <c r="L56" s="180"/>
      <c r="M56" s="180">
        <f>
'将来負担比率（分子）の構造'!L$52</f>
        <v>
16871</v>
      </c>
      <c r="N56" s="180"/>
      <c r="O56" s="180"/>
      <c r="P56" s="180">
        <f>
'将来負担比率（分子）の構造'!M$52</f>
        <v>
16332</v>
      </c>
    </row>
    <row r="57" spans="1:16" x14ac:dyDescent="0.15">
      <c r="A57" s="180" t="s">
        <v>
42</v>
      </c>
      <c r="B57" s="180"/>
      <c r="C57" s="180"/>
      <c r="D57" s="180">
        <f>
'将来負担比率（分子）の構造'!I$51</f>
        <v>
5971</v>
      </c>
      <c r="E57" s="180"/>
      <c r="F57" s="180"/>
      <c r="G57" s="180">
        <f>
'将来負担比率（分子）の構造'!J$51</f>
        <v>
6527</v>
      </c>
      <c r="H57" s="180"/>
      <c r="I57" s="180"/>
      <c r="J57" s="180">
        <f>
'将来負担比率（分子）の構造'!K$51</f>
        <v>
6495</v>
      </c>
      <c r="K57" s="180"/>
      <c r="L57" s="180"/>
      <c r="M57" s="180">
        <f>
'将来負担比率（分子）の構造'!L$51</f>
        <v>
6281</v>
      </c>
      <c r="N57" s="180"/>
      <c r="O57" s="180"/>
      <c r="P57" s="180">
        <f>
'将来負担比率（分子）の構造'!M$51</f>
        <v>
6332</v>
      </c>
    </row>
    <row r="58" spans="1:16" x14ac:dyDescent="0.15">
      <c r="A58" s="180" t="s">
        <v>
41</v>
      </c>
      <c r="B58" s="180"/>
      <c r="C58" s="180"/>
      <c r="D58" s="180">
        <f>
'将来負担比率（分子）の構造'!I$50</f>
        <v>
8883</v>
      </c>
      <c r="E58" s="180"/>
      <c r="F58" s="180"/>
      <c r="G58" s="180">
        <f>
'将来負担比率（分子）の構造'!J$50</f>
        <v>
10109</v>
      </c>
      <c r="H58" s="180"/>
      <c r="I58" s="180"/>
      <c r="J58" s="180">
        <f>
'将来負担比率（分子）の構造'!K$50</f>
        <v>
9571</v>
      </c>
      <c r="K58" s="180"/>
      <c r="L58" s="180"/>
      <c r="M58" s="180">
        <f>
'将来負担比率（分子）の構造'!L$50</f>
        <v>
10541</v>
      </c>
      <c r="N58" s="180"/>
      <c r="O58" s="180"/>
      <c r="P58" s="180">
        <f>
'将来負担比率（分子）の構造'!M$50</f>
        <v>
11549</v>
      </c>
    </row>
    <row r="59" spans="1:16" x14ac:dyDescent="0.15">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15">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15">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15">
      <c r="A62" s="180" t="s">
        <v>
35</v>
      </c>
      <c r="B62" s="180">
        <f>
'将来負担比率（分子）の構造'!I$45</f>
        <v>
6853</v>
      </c>
      <c r="C62" s="180"/>
      <c r="D62" s="180"/>
      <c r="E62" s="180">
        <f>
'将来負担比率（分子）の構造'!J$45</f>
        <v>
6310</v>
      </c>
      <c r="F62" s="180"/>
      <c r="G62" s="180"/>
      <c r="H62" s="180">
        <f>
'将来負担比率（分子）の構造'!K$45</f>
        <v>
5986</v>
      </c>
      <c r="I62" s="180"/>
      <c r="J62" s="180"/>
      <c r="K62" s="180">
        <f>
'将来負担比率（分子）の構造'!L$45</f>
        <v>
5768</v>
      </c>
      <c r="L62" s="180"/>
      <c r="M62" s="180"/>
      <c r="N62" s="180">
        <f>
'将来負担比率（分子）の構造'!M$45</f>
        <v>
5468</v>
      </c>
      <c r="O62" s="180"/>
      <c r="P62" s="180"/>
    </row>
    <row r="63" spans="1:16" x14ac:dyDescent="0.15">
      <c r="A63" s="180" t="s">
        <v>
34</v>
      </c>
      <c r="B63" s="180">
        <f>
'将来負担比率（分子）の構造'!I$44</f>
        <v>
338</v>
      </c>
      <c r="C63" s="180"/>
      <c r="D63" s="180"/>
      <c r="E63" s="180">
        <f>
'将来負担比率（分子）の構造'!J$44</f>
        <v>
236</v>
      </c>
      <c r="F63" s="180"/>
      <c r="G63" s="180"/>
      <c r="H63" s="180">
        <f>
'将来負担比率（分子）の構造'!K$44</f>
        <v>
169</v>
      </c>
      <c r="I63" s="180"/>
      <c r="J63" s="180"/>
      <c r="K63" s="180">
        <f>
'将来負担比率（分子）の構造'!L$44</f>
        <v>
109</v>
      </c>
      <c r="L63" s="180"/>
      <c r="M63" s="180"/>
      <c r="N63" s="180">
        <f>
'将来負担比率（分子）の構造'!M$44</f>
        <v>
59</v>
      </c>
      <c r="O63" s="180"/>
      <c r="P63" s="180"/>
    </row>
    <row r="64" spans="1:16" x14ac:dyDescent="0.15">
      <c r="A64" s="180" t="s">
        <v>
33</v>
      </c>
      <c r="B64" s="180">
        <f>
'将来負担比率（分子）の構造'!I$43</f>
        <v>
2673</v>
      </c>
      <c r="C64" s="180"/>
      <c r="D64" s="180"/>
      <c r="E64" s="180">
        <f>
'将来負担比率（分子）の構造'!J$43</f>
        <v>
2908</v>
      </c>
      <c r="F64" s="180"/>
      <c r="G64" s="180"/>
      <c r="H64" s="180">
        <f>
'将来負担比率（分子）の構造'!K$43</f>
        <v>
3130</v>
      </c>
      <c r="I64" s="180"/>
      <c r="J64" s="180"/>
      <c r="K64" s="180">
        <f>
'将来負担比率（分子）の構造'!L$43</f>
        <v>
3090</v>
      </c>
      <c r="L64" s="180"/>
      <c r="M64" s="180"/>
      <c r="N64" s="180">
        <f>
'将来負担比率（分子）の構造'!M$43</f>
        <v>
3148</v>
      </c>
      <c r="O64" s="180"/>
      <c r="P64" s="180"/>
    </row>
    <row r="65" spans="1:16" x14ac:dyDescent="0.15">
      <c r="A65" s="180" t="s">
        <v>
32</v>
      </c>
      <c r="B65" s="180">
        <f>
'将来負担比率（分子）の構造'!I$42</f>
        <v>
57</v>
      </c>
      <c r="C65" s="180"/>
      <c r="D65" s="180"/>
      <c r="E65" s="180">
        <f>
'将来負担比率（分子）の構造'!J$42</f>
        <v>
48</v>
      </c>
      <c r="F65" s="180"/>
      <c r="G65" s="180"/>
      <c r="H65" s="180">
        <f>
'将来負担比率（分子）の構造'!K$42</f>
        <v>
83</v>
      </c>
      <c r="I65" s="180"/>
      <c r="J65" s="180"/>
      <c r="K65" s="180">
        <f>
'将来負担比率（分子）の構造'!L$42</f>
        <v>
32</v>
      </c>
      <c r="L65" s="180"/>
      <c r="M65" s="180"/>
      <c r="N65" s="180">
        <f>
'将来負担比率（分子）の構造'!M$42</f>
        <v>
24</v>
      </c>
      <c r="O65" s="180"/>
      <c r="P65" s="180"/>
    </row>
    <row r="66" spans="1:16" x14ac:dyDescent="0.15">
      <c r="A66" s="180" t="s">
        <v>
31</v>
      </c>
      <c r="B66" s="180">
        <f>
'将来負担比率（分子）の構造'!I$41</f>
        <v>
22862</v>
      </c>
      <c r="C66" s="180"/>
      <c r="D66" s="180"/>
      <c r="E66" s="180">
        <f>
'将来負担比率（分子）の構造'!J$41</f>
        <v>
22120</v>
      </c>
      <c r="F66" s="180"/>
      <c r="G66" s="180"/>
      <c r="H66" s="180">
        <f>
'将来負担比率（分子）の構造'!K$41</f>
        <v>
21523</v>
      </c>
      <c r="I66" s="180"/>
      <c r="J66" s="180"/>
      <c r="K66" s="180">
        <f>
'将来負担比率（分子）の構造'!L$41</f>
        <v>
20885</v>
      </c>
      <c r="L66" s="180"/>
      <c r="M66" s="180"/>
      <c r="N66" s="180">
        <f>
'将来負担比率（分子）の構造'!M$41</f>
        <v>
20288</v>
      </c>
      <c r="O66" s="180"/>
      <c r="P66" s="180"/>
    </row>
    <row r="67" spans="1:16" x14ac:dyDescent="0.15">
      <c r="A67" s="180" t="s">
        <v>
75</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15">
      <c r="A70" s="182" t="s">
        <v>
76</v>
      </c>
      <c r="B70" s="182"/>
      <c r="C70" s="182"/>
      <c r="D70" s="182"/>
      <c r="E70" s="182"/>
      <c r="F70" s="182"/>
    </row>
    <row r="71" spans="1:16" x14ac:dyDescent="0.15">
      <c r="A71" s="183"/>
      <c r="B71" s="183" t="str">
        <f>
基金残高に係る経年分析!F54</f>
        <v>
H28</v>
      </c>
      <c r="C71" s="183" t="str">
        <f>
基金残高に係る経年分析!G54</f>
        <v>
H29</v>
      </c>
      <c r="D71" s="183" t="str">
        <f>
基金残高に係る経年分析!H54</f>
        <v>
H30</v>
      </c>
    </row>
    <row r="72" spans="1:16" x14ac:dyDescent="0.15">
      <c r="A72" s="183" t="s">
        <v>
77</v>
      </c>
      <c r="B72" s="184">
        <f>
基金残高に係る経年分析!F55</f>
        <v>
3442</v>
      </c>
      <c r="C72" s="184">
        <f>
基金残高に係る経年分析!G55</f>
        <v>
3990</v>
      </c>
      <c r="D72" s="184">
        <f>
基金残高に係る経年分析!H55</f>
        <v>
4656</v>
      </c>
    </row>
    <row r="73" spans="1:16" x14ac:dyDescent="0.15">
      <c r="A73" s="183" t="s">
        <v>
78</v>
      </c>
      <c r="B73" s="184" t="str">
        <f>
基金残高に係る経年分析!F56</f>
        <v>
-</v>
      </c>
      <c r="C73" s="184" t="str">
        <f>
基金残高に係る経年分析!G56</f>
        <v>
-</v>
      </c>
      <c r="D73" s="184" t="str">
        <f>
基金残高に係る経年分析!H56</f>
        <v>
-</v>
      </c>
    </row>
    <row r="74" spans="1:16" x14ac:dyDescent="0.15">
      <c r="A74" s="183" t="s">
        <v>
79</v>
      </c>
      <c r="B74" s="184">
        <f>
基金残高に係る経年分析!F57</f>
        <v>
6499</v>
      </c>
      <c r="C74" s="184">
        <f>
基金残高に係る経年分析!G57</f>
        <v>
6625</v>
      </c>
      <c r="D74" s="184">
        <f>
基金残高に係る経年分析!H57</f>
        <v>
6287</v>
      </c>
    </row>
  </sheetData>
  <sheetProtection algorithmName="SHA-512" hashValue="2bYpFX5g+AuPP1SwU0ASqZhxAHADqB4hlGcFYcBWpubpGGRfkKaW1l1TpDgVwy85Vlg+r+9kfsSh6Z+CBoccMQ==" saltValue="2jBNiGnvPfD4segQAbl1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
212</v>
      </c>
      <c r="DI1" s="756"/>
      <c r="DJ1" s="756"/>
      <c r="DK1" s="756"/>
      <c r="DL1" s="756"/>
      <c r="DM1" s="756"/>
      <c r="DN1" s="757"/>
      <c r="DO1" s="225"/>
      <c r="DP1" s="755" t="s">
        <v>
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
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
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
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
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
1</v>
      </c>
      <c r="C4" s="698"/>
      <c r="D4" s="698"/>
      <c r="E4" s="698"/>
      <c r="F4" s="698"/>
      <c r="G4" s="698"/>
      <c r="H4" s="698"/>
      <c r="I4" s="698"/>
      <c r="J4" s="698"/>
      <c r="K4" s="698"/>
      <c r="L4" s="698"/>
      <c r="M4" s="698"/>
      <c r="N4" s="698"/>
      <c r="O4" s="698"/>
      <c r="P4" s="698"/>
      <c r="Q4" s="699"/>
      <c r="R4" s="697" t="s">
        <v>
218</v>
      </c>
      <c r="S4" s="698"/>
      <c r="T4" s="698"/>
      <c r="U4" s="698"/>
      <c r="V4" s="698"/>
      <c r="W4" s="698"/>
      <c r="X4" s="698"/>
      <c r="Y4" s="699"/>
      <c r="Z4" s="697" t="s">
        <v>
219</v>
      </c>
      <c r="AA4" s="698"/>
      <c r="AB4" s="698"/>
      <c r="AC4" s="699"/>
      <c r="AD4" s="697" t="s">
        <v>
220</v>
      </c>
      <c r="AE4" s="698"/>
      <c r="AF4" s="698"/>
      <c r="AG4" s="698"/>
      <c r="AH4" s="698"/>
      <c r="AI4" s="698"/>
      <c r="AJ4" s="698"/>
      <c r="AK4" s="699"/>
      <c r="AL4" s="697" t="s">
        <v>
219</v>
      </c>
      <c r="AM4" s="698"/>
      <c r="AN4" s="698"/>
      <c r="AO4" s="699"/>
      <c r="AP4" s="758" t="s">
        <v>
221</v>
      </c>
      <c r="AQ4" s="758"/>
      <c r="AR4" s="758"/>
      <c r="AS4" s="758"/>
      <c r="AT4" s="758"/>
      <c r="AU4" s="758"/>
      <c r="AV4" s="758"/>
      <c r="AW4" s="758"/>
      <c r="AX4" s="758"/>
      <c r="AY4" s="758"/>
      <c r="AZ4" s="758"/>
      <c r="BA4" s="758"/>
      <c r="BB4" s="758"/>
      <c r="BC4" s="758"/>
      <c r="BD4" s="758"/>
      <c r="BE4" s="758"/>
      <c r="BF4" s="758"/>
      <c r="BG4" s="758" t="s">
        <v>
222</v>
      </c>
      <c r="BH4" s="758"/>
      <c r="BI4" s="758"/>
      <c r="BJ4" s="758"/>
      <c r="BK4" s="758"/>
      <c r="BL4" s="758"/>
      <c r="BM4" s="758"/>
      <c r="BN4" s="758"/>
      <c r="BO4" s="758" t="s">
        <v>
219</v>
      </c>
      <c r="BP4" s="758"/>
      <c r="BQ4" s="758"/>
      <c r="BR4" s="758"/>
      <c r="BS4" s="758" t="s">
        <v>
223</v>
      </c>
      <c r="BT4" s="758"/>
      <c r="BU4" s="758"/>
      <c r="BV4" s="758"/>
      <c r="BW4" s="758"/>
      <c r="BX4" s="758"/>
      <c r="BY4" s="758"/>
      <c r="BZ4" s="758"/>
      <c r="CA4" s="758"/>
      <c r="CB4" s="758"/>
      <c r="CD4" s="740" t="s">
        <v>
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
225</v>
      </c>
      <c r="C5" s="723"/>
      <c r="D5" s="723"/>
      <c r="E5" s="723"/>
      <c r="F5" s="723"/>
      <c r="G5" s="723"/>
      <c r="H5" s="723"/>
      <c r="I5" s="723"/>
      <c r="J5" s="723"/>
      <c r="K5" s="723"/>
      <c r="L5" s="723"/>
      <c r="M5" s="723"/>
      <c r="N5" s="723"/>
      <c r="O5" s="723"/>
      <c r="P5" s="723"/>
      <c r="Q5" s="724"/>
      <c r="R5" s="688">
        <v>
19847428</v>
      </c>
      <c r="S5" s="689"/>
      <c r="T5" s="689"/>
      <c r="U5" s="689"/>
      <c r="V5" s="689"/>
      <c r="W5" s="689"/>
      <c r="X5" s="689"/>
      <c r="Y5" s="735"/>
      <c r="Z5" s="753">
        <v>
44.3</v>
      </c>
      <c r="AA5" s="753"/>
      <c r="AB5" s="753"/>
      <c r="AC5" s="753"/>
      <c r="AD5" s="754">
        <v>
18309983</v>
      </c>
      <c r="AE5" s="754"/>
      <c r="AF5" s="754"/>
      <c r="AG5" s="754"/>
      <c r="AH5" s="754"/>
      <c r="AI5" s="754"/>
      <c r="AJ5" s="754"/>
      <c r="AK5" s="754"/>
      <c r="AL5" s="736">
        <v>
84.9</v>
      </c>
      <c r="AM5" s="705"/>
      <c r="AN5" s="705"/>
      <c r="AO5" s="737"/>
      <c r="AP5" s="722" t="s">
        <v>
226</v>
      </c>
      <c r="AQ5" s="723"/>
      <c r="AR5" s="723"/>
      <c r="AS5" s="723"/>
      <c r="AT5" s="723"/>
      <c r="AU5" s="723"/>
      <c r="AV5" s="723"/>
      <c r="AW5" s="723"/>
      <c r="AX5" s="723"/>
      <c r="AY5" s="723"/>
      <c r="AZ5" s="723"/>
      <c r="BA5" s="723"/>
      <c r="BB5" s="723"/>
      <c r="BC5" s="723"/>
      <c r="BD5" s="723"/>
      <c r="BE5" s="723"/>
      <c r="BF5" s="724"/>
      <c r="BG5" s="623">
        <v>
18309983</v>
      </c>
      <c r="BH5" s="626"/>
      <c r="BI5" s="626"/>
      <c r="BJ5" s="626"/>
      <c r="BK5" s="626"/>
      <c r="BL5" s="626"/>
      <c r="BM5" s="626"/>
      <c r="BN5" s="627"/>
      <c r="BO5" s="685">
        <v>
92.3</v>
      </c>
      <c r="BP5" s="685"/>
      <c r="BQ5" s="685"/>
      <c r="BR5" s="685"/>
      <c r="BS5" s="686">
        <v>
189601</v>
      </c>
      <c r="BT5" s="686"/>
      <c r="BU5" s="686"/>
      <c r="BV5" s="686"/>
      <c r="BW5" s="686"/>
      <c r="BX5" s="686"/>
      <c r="BY5" s="686"/>
      <c r="BZ5" s="686"/>
      <c r="CA5" s="686"/>
      <c r="CB5" s="727"/>
      <c r="CD5" s="740" t="s">
        <v>
221</v>
      </c>
      <c r="CE5" s="741"/>
      <c r="CF5" s="741"/>
      <c r="CG5" s="741"/>
      <c r="CH5" s="741"/>
      <c r="CI5" s="741"/>
      <c r="CJ5" s="741"/>
      <c r="CK5" s="741"/>
      <c r="CL5" s="741"/>
      <c r="CM5" s="741"/>
      <c r="CN5" s="741"/>
      <c r="CO5" s="741"/>
      <c r="CP5" s="741"/>
      <c r="CQ5" s="742"/>
      <c r="CR5" s="740" t="s">
        <v>
227</v>
      </c>
      <c r="CS5" s="741"/>
      <c r="CT5" s="741"/>
      <c r="CU5" s="741"/>
      <c r="CV5" s="741"/>
      <c r="CW5" s="741"/>
      <c r="CX5" s="741"/>
      <c r="CY5" s="742"/>
      <c r="CZ5" s="740" t="s">
        <v>
219</v>
      </c>
      <c r="DA5" s="741"/>
      <c r="DB5" s="741"/>
      <c r="DC5" s="742"/>
      <c r="DD5" s="740" t="s">
        <v>
228</v>
      </c>
      <c r="DE5" s="741"/>
      <c r="DF5" s="741"/>
      <c r="DG5" s="741"/>
      <c r="DH5" s="741"/>
      <c r="DI5" s="741"/>
      <c r="DJ5" s="741"/>
      <c r="DK5" s="741"/>
      <c r="DL5" s="741"/>
      <c r="DM5" s="741"/>
      <c r="DN5" s="741"/>
      <c r="DO5" s="741"/>
      <c r="DP5" s="742"/>
      <c r="DQ5" s="740" t="s">
        <v>
229</v>
      </c>
      <c r="DR5" s="741"/>
      <c r="DS5" s="741"/>
      <c r="DT5" s="741"/>
      <c r="DU5" s="741"/>
      <c r="DV5" s="741"/>
      <c r="DW5" s="741"/>
      <c r="DX5" s="741"/>
      <c r="DY5" s="741"/>
      <c r="DZ5" s="741"/>
      <c r="EA5" s="741"/>
      <c r="EB5" s="741"/>
      <c r="EC5" s="742"/>
    </row>
    <row r="6" spans="2:143" ht="11.25" customHeight="1" x14ac:dyDescent="0.15">
      <c r="B6" s="620" t="s">
        <v>
230</v>
      </c>
      <c r="C6" s="621"/>
      <c r="D6" s="621"/>
      <c r="E6" s="621"/>
      <c r="F6" s="621"/>
      <c r="G6" s="621"/>
      <c r="H6" s="621"/>
      <c r="I6" s="621"/>
      <c r="J6" s="621"/>
      <c r="K6" s="621"/>
      <c r="L6" s="621"/>
      <c r="M6" s="621"/>
      <c r="N6" s="621"/>
      <c r="O6" s="621"/>
      <c r="P6" s="621"/>
      <c r="Q6" s="622"/>
      <c r="R6" s="623">
        <v>
171005</v>
      </c>
      <c r="S6" s="626"/>
      <c r="T6" s="626"/>
      <c r="U6" s="626"/>
      <c r="V6" s="626"/>
      <c r="W6" s="626"/>
      <c r="X6" s="626"/>
      <c r="Y6" s="627"/>
      <c r="Z6" s="685">
        <v>
0.4</v>
      </c>
      <c r="AA6" s="685"/>
      <c r="AB6" s="685"/>
      <c r="AC6" s="685"/>
      <c r="AD6" s="686">
        <v>
171005</v>
      </c>
      <c r="AE6" s="686"/>
      <c r="AF6" s="686"/>
      <c r="AG6" s="686"/>
      <c r="AH6" s="686"/>
      <c r="AI6" s="686"/>
      <c r="AJ6" s="686"/>
      <c r="AK6" s="686"/>
      <c r="AL6" s="628">
        <v>
0.8</v>
      </c>
      <c r="AM6" s="629"/>
      <c r="AN6" s="629"/>
      <c r="AO6" s="687"/>
      <c r="AP6" s="620" t="s">
        <v>
231</v>
      </c>
      <c r="AQ6" s="621"/>
      <c r="AR6" s="621"/>
      <c r="AS6" s="621"/>
      <c r="AT6" s="621"/>
      <c r="AU6" s="621"/>
      <c r="AV6" s="621"/>
      <c r="AW6" s="621"/>
      <c r="AX6" s="621"/>
      <c r="AY6" s="621"/>
      <c r="AZ6" s="621"/>
      <c r="BA6" s="621"/>
      <c r="BB6" s="621"/>
      <c r="BC6" s="621"/>
      <c r="BD6" s="621"/>
      <c r="BE6" s="621"/>
      <c r="BF6" s="622"/>
      <c r="BG6" s="623">
        <v>
18309983</v>
      </c>
      <c r="BH6" s="626"/>
      <c r="BI6" s="626"/>
      <c r="BJ6" s="626"/>
      <c r="BK6" s="626"/>
      <c r="BL6" s="626"/>
      <c r="BM6" s="626"/>
      <c r="BN6" s="627"/>
      <c r="BO6" s="685">
        <v>
92.3</v>
      </c>
      <c r="BP6" s="685"/>
      <c r="BQ6" s="685"/>
      <c r="BR6" s="685"/>
      <c r="BS6" s="686">
        <v>
189601</v>
      </c>
      <c r="BT6" s="686"/>
      <c r="BU6" s="686"/>
      <c r="BV6" s="686"/>
      <c r="BW6" s="686"/>
      <c r="BX6" s="686"/>
      <c r="BY6" s="686"/>
      <c r="BZ6" s="686"/>
      <c r="CA6" s="686"/>
      <c r="CB6" s="727"/>
      <c r="CD6" s="694" t="s">
        <v>
232</v>
      </c>
      <c r="CE6" s="695"/>
      <c r="CF6" s="695"/>
      <c r="CG6" s="695"/>
      <c r="CH6" s="695"/>
      <c r="CI6" s="695"/>
      <c r="CJ6" s="695"/>
      <c r="CK6" s="695"/>
      <c r="CL6" s="695"/>
      <c r="CM6" s="695"/>
      <c r="CN6" s="695"/>
      <c r="CO6" s="695"/>
      <c r="CP6" s="695"/>
      <c r="CQ6" s="696"/>
      <c r="CR6" s="623">
        <v>
324040</v>
      </c>
      <c r="CS6" s="626"/>
      <c r="CT6" s="626"/>
      <c r="CU6" s="626"/>
      <c r="CV6" s="626"/>
      <c r="CW6" s="626"/>
      <c r="CX6" s="626"/>
      <c r="CY6" s="627"/>
      <c r="CZ6" s="736">
        <v>
0.8</v>
      </c>
      <c r="DA6" s="705"/>
      <c r="DB6" s="705"/>
      <c r="DC6" s="739"/>
      <c r="DD6" s="631" t="s">
        <v>
126</v>
      </c>
      <c r="DE6" s="626"/>
      <c r="DF6" s="626"/>
      <c r="DG6" s="626"/>
      <c r="DH6" s="626"/>
      <c r="DI6" s="626"/>
      <c r="DJ6" s="626"/>
      <c r="DK6" s="626"/>
      <c r="DL6" s="626"/>
      <c r="DM6" s="626"/>
      <c r="DN6" s="626"/>
      <c r="DO6" s="626"/>
      <c r="DP6" s="627"/>
      <c r="DQ6" s="631">
        <v>
323979</v>
      </c>
      <c r="DR6" s="626"/>
      <c r="DS6" s="626"/>
      <c r="DT6" s="626"/>
      <c r="DU6" s="626"/>
      <c r="DV6" s="626"/>
      <c r="DW6" s="626"/>
      <c r="DX6" s="626"/>
      <c r="DY6" s="626"/>
      <c r="DZ6" s="626"/>
      <c r="EA6" s="626"/>
      <c r="EB6" s="626"/>
      <c r="EC6" s="666"/>
    </row>
    <row r="7" spans="2:143" ht="11.25" customHeight="1" x14ac:dyDescent="0.15">
      <c r="B7" s="620" t="s">
        <v>
233</v>
      </c>
      <c r="C7" s="621"/>
      <c r="D7" s="621"/>
      <c r="E7" s="621"/>
      <c r="F7" s="621"/>
      <c r="G7" s="621"/>
      <c r="H7" s="621"/>
      <c r="I7" s="621"/>
      <c r="J7" s="621"/>
      <c r="K7" s="621"/>
      <c r="L7" s="621"/>
      <c r="M7" s="621"/>
      <c r="N7" s="621"/>
      <c r="O7" s="621"/>
      <c r="P7" s="621"/>
      <c r="Q7" s="622"/>
      <c r="R7" s="623">
        <v>
31336</v>
      </c>
      <c r="S7" s="626"/>
      <c r="T7" s="626"/>
      <c r="U7" s="626"/>
      <c r="V7" s="626"/>
      <c r="W7" s="626"/>
      <c r="X7" s="626"/>
      <c r="Y7" s="627"/>
      <c r="Z7" s="685">
        <v>
0.1</v>
      </c>
      <c r="AA7" s="685"/>
      <c r="AB7" s="685"/>
      <c r="AC7" s="685"/>
      <c r="AD7" s="686">
        <v>
31336</v>
      </c>
      <c r="AE7" s="686"/>
      <c r="AF7" s="686"/>
      <c r="AG7" s="686"/>
      <c r="AH7" s="686"/>
      <c r="AI7" s="686"/>
      <c r="AJ7" s="686"/>
      <c r="AK7" s="686"/>
      <c r="AL7" s="628">
        <v>
0.1</v>
      </c>
      <c r="AM7" s="629"/>
      <c r="AN7" s="629"/>
      <c r="AO7" s="687"/>
      <c r="AP7" s="620" t="s">
        <v>
234</v>
      </c>
      <c r="AQ7" s="621"/>
      <c r="AR7" s="621"/>
      <c r="AS7" s="621"/>
      <c r="AT7" s="621"/>
      <c r="AU7" s="621"/>
      <c r="AV7" s="621"/>
      <c r="AW7" s="621"/>
      <c r="AX7" s="621"/>
      <c r="AY7" s="621"/>
      <c r="AZ7" s="621"/>
      <c r="BA7" s="621"/>
      <c r="BB7" s="621"/>
      <c r="BC7" s="621"/>
      <c r="BD7" s="621"/>
      <c r="BE7" s="621"/>
      <c r="BF7" s="622"/>
      <c r="BG7" s="623">
        <v>
8778619</v>
      </c>
      <c r="BH7" s="626"/>
      <c r="BI7" s="626"/>
      <c r="BJ7" s="626"/>
      <c r="BK7" s="626"/>
      <c r="BL7" s="626"/>
      <c r="BM7" s="626"/>
      <c r="BN7" s="627"/>
      <c r="BO7" s="685">
        <v>
44.2</v>
      </c>
      <c r="BP7" s="685"/>
      <c r="BQ7" s="685"/>
      <c r="BR7" s="685"/>
      <c r="BS7" s="686">
        <v>
189601</v>
      </c>
      <c r="BT7" s="686"/>
      <c r="BU7" s="686"/>
      <c r="BV7" s="686"/>
      <c r="BW7" s="686"/>
      <c r="BX7" s="686"/>
      <c r="BY7" s="686"/>
      <c r="BZ7" s="686"/>
      <c r="CA7" s="686"/>
      <c r="CB7" s="727"/>
      <c r="CD7" s="667" t="s">
        <v>
235</v>
      </c>
      <c r="CE7" s="664"/>
      <c r="CF7" s="664"/>
      <c r="CG7" s="664"/>
      <c r="CH7" s="664"/>
      <c r="CI7" s="664"/>
      <c r="CJ7" s="664"/>
      <c r="CK7" s="664"/>
      <c r="CL7" s="664"/>
      <c r="CM7" s="664"/>
      <c r="CN7" s="664"/>
      <c r="CO7" s="664"/>
      <c r="CP7" s="664"/>
      <c r="CQ7" s="665"/>
      <c r="CR7" s="623">
        <v>
4782244</v>
      </c>
      <c r="CS7" s="626"/>
      <c r="CT7" s="626"/>
      <c r="CU7" s="626"/>
      <c r="CV7" s="626"/>
      <c r="CW7" s="626"/>
      <c r="CX7" s="626"/>
      <c r="CY7" s="627"/>
      <c r="CZ7" s="685">
        <v>
11.2</v>
      </c>
      <c r="DA7" s="685"/>
      <c r="DB7" s="685"/>
      <c r="DC7" s="685"/>
      <c r="DD7" s="631">
        <v>
147408</v>
      </c>
      <c r="DE7" s="626"/>
      <c r="DF7" s="626"/>
      <c r="DG7" s="626"/>
      <c r="DH7" s="626"/>
      <c r="DI7" s="626"/>
      <c r="DJ7" s="626"/>
      <c r="DK7" s="626"/>
      <c r="DL7" s="626"/>
      <c r="DM7" s="626"/>
      <c r="DN7" s="626"/>
      <c r="DO7" s="626"/>
      <c r="DP7" s="627"/>
      <c r="DQ7" s="631">
        <v>
4339885</v>
      </c>
      <c r="DR7" s="626"/>
      <c r="DS7" s="626"/>
      <c r="DT7" s="626"/>
      <c r="DU7" s="626"/>
      <c r="DV7" s="626"/>
      <c r="DW7" s="626"/>
      <c r="DX7" s="626"/>
      <c r="DY7" s="626"/>
      <c r="DZ7" s="626"/>
      <c r="EA7" s="626"/>
      <c r="EB7" s="626"/>
      <c r="EC7" s="666"/>
    </row>
    <row r="8" spans="2:143" ht="11.25" customHeight="1" x14ac:dyDescent="0.15">
      <c r="B8" s="620" t="s">
        <v>
236</v>
      </c>
      <c r="C8" s="621"/>
      <c r="D8" s="621"/>
      <c r="E8" s="621"/>
      <c r="F8" s="621"/>
      <c r="G8" s="621"/>
      <c r="H8" s="621"/>
      <c r="I8" s="621"/>
      <c r="J8" s="621"/>
      <c r="K8" s="621"/>
      <c r="L8" s="621"/>
      <c r="M8" s="621"/>
      <c r="N8" s="621"/>
      <c r="O8" s="621"/>
      <c r="P8" s="621"/>
      <c r="Q8" s="622"/>
      <c r="R8" s="623">
        <v>
104317</v>
      </c>
      <c r="S8" s="626"/>
      <c r="T8" s="626"/>
      <c r="U8" s="626"/>
      <c r="V8" s="626"/>
      <c r="W8" s="626"/>
      <c r="X8" s="626"/>
      <c r="Y8" s="627"/>
      <c r="Z8" s="685">
        <v>
0.2</v>
      </c>
      <c r="AA8" s="685"/>
      <c r="AB8" s="685"/>
      <c r="AC8" s="685"/>
      <c r="AD8" s="686">
        <v>
104317</v>
      </c>
      <c r="AE8" s="686"/>
      <c r="AF8" s="686"/>
      <c r="AG8" s="686"/>
      <c r="AH8" s="686"/>
      <c r="AI8" s="686"/>
      <c r="AJ8" s="686"/>
      <c r="AK8" s="686"/>
      <c r="AL8" s="628">
        <v>
0.5</v>
      </c>
      <c r="AM8" s="629"/>
      <c r="AN8" s="629"/>
      <c r="AO8" s="687"/>
      <c r="AP8" s="620" t="s">
        <v>
237</v>
      </c>
      <c r="AQ8" s="621"/>
      <c r="AR8" s="621"/>
      <c r="AS8" s="621"/>
      <c r="AT8" s="621"/>
      <c r="AU8" s="621"/>
      <c r="AV8" s="621"/>
      <c r="AW8" s="621"/>
      <c r="AX8" s="621"/>
      <c r="AY8" s="621"/>
      <c r="AZ8" s="621"/>
      <c r="BA8" s="621"/>
      <c r="BB8" s="621"/>
      <c r="BC8" s="621"/>
      <c r="BD8" s="621"/>
      <c r="BE8" s="621"/>
      <c r="BF8" s="622"/>
      <c r="BG8" s="623">
        <v>
176524</v>
      </c>
      <c r="BH8" s="626"/>
      <c r="BI8" s="626"/>
      <c r="BJ8" s="626"/>
      <c r="BK8" s="626"/>
      <c r="BL8" s="626"/>
      <c r="BM8" s="626"/>
      <c r="BN8" s="627"/>
      <c r="BO8" s="685">
        <v>
0.9</v>
      </c>
      <c r="BP8" s="685"/>
      <c r="BQ8" s="685"/>
      <c r="BR8" s="685"/>
      <c r="BS8" s="631" t="s">
        <v>
181</v>
      </c>
      <c r="BT8" s="626"/>
      <c r="BU8" s="626"/>
      <c r="BV8" s="626"/>
      <c r="BW8" s="626"/>
      <c r="BX8" s="626"/>
      <c r="BY8" s="626"/>
      <c r="BZ8" s="626"/>
      <c r="CA8" s="626"/>
      <c r="CB8" s="666"/>
      <c r="CD8" s="667" t="s">
        <v>
238</v>
      </c>
      <c r="CE8" s="664"/>
      <c r="CF8" s="664"/>
      <c r="CG8" s="664"/>
      <c r="CH8" s="664"/>
      <c r="CI8" s="664"/>
      <c r="CJ8" s="664"/>
      <c r="CK8" s="664"/>
      <c r="CL8" s="664"/>
      <c r="CM8" s="664"/>
      <c r="CN8" s="664"/>
      <c r="CO8" s="664"/>
      <c r="CP8" s="664"/>
      <c r="CQ8" s="665"/>
      <c r="CR8" s="623">
        <v>
20805549</v>
      </c>
      <c r="CS8" s="626"/>
      <c r="CT8" s="626"/>
      <c r="CU8" s="626"/>
      <c r="CV8" s="626"/>
      <c r="CW8" s="626"/>
      <c r="CX8" s="626"/>
      <c r="CY8" s="627"/>
      <c r="CZ8" s="685">
        <v>
48.5</v>
      </c>
      <c r="DA8" s="685"/>
      <c r="DB8" s="685"/>
      <c r="DC8" s="685"/>
      <c r="DD8" s="631">
        <v>
143400</v>
      </c>
      <c r="DE8" s="626"/>
      <c r="DF8" s="626"/>
      <c r="DG8" s="626"/>
      <c r="DH8" s="626"/>
      <c r="DI8" s="626"/>
      <c r="DJ8" s="626"/>
      <c r="DK8" s="626"/>
      <c r="DL8" s="626"/>
      <c r="DM8" s="626"/>
      <c r="DN8" s="626"/>
      <c r="DO8" s="626"/>
      <c r="DP8" s="627"/>
      <c r="DQ8" s="631">
        <v>
8604393</v>
      </c>
      <c r="DR8" s="626"/>
      <c r="DS8" s="626"/>
      <c r="DT8" s="626"/>
      <c r="DU8" s="626"/>
      <c r="DV8" s="626"/>
      <c r="DW8" s="626"/>
      <c r="DX8" s="626"/>
      <c r="DY8" s="626"/>
      <c r="DZ8" s="626"/>
      <c r="EA8" s="626"/>
      <c r="EB8" s="626"/>
      <c r="EC8" s="666"/>
    </row>
    <row r="9" spans="2:143" ht="11.25" customHeight="1" x14ac:dyDescent="0.15">
      <c r="B9" s="620" t="s">
        <v>
239</v>
      </c>
      <c r="C9" s="621"/>
      <c r="D9" s="621"/>
      <c r="E9" s="621"/>
      <c r="F9" s="621"/>
      <c r="G9" s="621"/>
      <c r="H9" s="621"/>
      <c r="I9" s="621"/>
      <c r="J9" s="621"/>
      <c r="K9" s="621"/>
      <c r="L9" s="621"/>
      <c r="M9" s="621"/>
      <c r="N9" s="621"/>
      <c r="O9" s="621"/>
      <c r="P9" s="621"/>
      <c r="Q9" s="622"/>
      <c r="R9" s="623">
        <v>
84912</v>
      </c>
      <c r="S9" s="626"/>
      <c r="T9" s="626"/>
      <c r="U9" s="626"/>
      <c r="V9" s="626"/>
      <c r="W9" s="626"/>
      <c r="X9" s="626"/>
      <c r="Y9" s="627"/>
      <c r="Z9" s="685">
        <v>
0.2</v>
      </c>
      <c r="AA9" s="685"/>
      <c r="AB9" s="685"/>
      <c r="AC9" s="685"/>
      <c r="AD9" s="686">
        <v>
84912</v>
      </c>
      <c r="AE9" s="686"/>
      <c r="AF9" s="686"/>
      <c r="AG9" s="686"/>
      <c r="AH9" s="686"/>
      <c r="AI9" s="686"/>
      <c r="AJ9" s="686"/>
      <c r="AK9" s="686"/>
      <c r="AL9" s="628">
        <v>
0.4</v>
      </c>
      <c r="AM9" s="629"/>
      <c r="AN9" s="629"/>
      <c r="AO9" s="687"/>
      <c r="AP9" s="620" t="s">
        <v>
240</v>
      </c>
      <c r="AQ9" s="621"/>
      <c r="AR9" s="621"/>
      <c r="AS9" s="621"/>
      <c r="AT9" s="621"/>
      <c r="AU9" s="621"/>
      <c r="AV9" s="621"/>
      <c r="AW9" s="621"/>
      <c r="AX9" s="621"/>
      <c r="AY9" s="621"/>
      <c r="AZ9" s="621"/>
      <c r="BA9" s="621"/>
      <c r="BB9" s="621"/>
      <c r="BC9" s="621"/>
      <c r="BD9" s="621"/>
      <c r="BE9" s="621"/>
      <c r="BF9" s="622"/>
      <c r="BG9" s="623">
        <v>
6861170</v>
      </c>
      <c r="BH9" s="626"/>
      <c r="BI9" s="626"/>
      <c r="BJ9" s="626"/>
      <c r="BK9" s="626"/>
      <c r="BL9" s="626"/>
      <c r="BM9" s="626"/>
      <c r="BN9" s="627"/>
      <c r="BO9" s="685">
        <v>
34.6</v>
      </c>
      <c r="BP9" s="685"/>
      <c r="BQ9" s="685"/>
      <c r="BR9" s="685"/>
      <c r="BS9" s="631" t="s">
        <v>
181</v>
      </c>
      <c r="BT9" s="626"/>
      <c r="BU9" s="626"/>
      <c r="BV9" s="626"/>
      <c r="BW9" s="626"/>
      <c r="BX9" s="626"/>
      <c r="BY9" s="626"/>
      <c r="BZ9" s="626"/>
      <c r="CA9" s="626"/>
      <c r="CB9" s="666"/>
      <c r="CD9" s="667" t="s">
        <v>
241</v>
      </c>
      <c r="CE9" s="664"/>
      <c r="CF9" s="664"/>
      <c r="CG9" s="664"/>
      <c r="CH9" s="664"/>
      <c r="CI9" s="664"/>
      <c r="CJ9" s="664"/>
      <c r="CK9" s="664"/>
      <c r="CL9" s="664"/>
      <c r="CM9" s="664"/>
      <c r="CN9" s="664"/>
      <c r="CO9" s="664"/>
      <c r="CP9" s="664"/>
      <c r="CQ9" s="665"/>
      <c r="CR9" s="623">
        <v>
3350877</v>
      </c>
      <c r="CS9" s="626"/>
      <c r="CT9" s="626"/>
      <c r="CU9" s="626"/>
      <c r="CV9" s="626"/>
      <c r="CW9" s="626"/>
      <c r="CX9" s="626"/>
      <c r="CY9" s="627"/>
      <c r="CZ9" s="685">
        <v>
7.8</v>
      </c>
      <c r="DA9" s="685"/>
      <c r="DB9" s="685"/>
      <c r="DC9" s="685"/>
      <c r="DD9" s="631">
        <v>
119751</v>
      </c>
      <c r="DE9" s="626"/>
      <c r="DF9" s="626"/>
      <c r="DG9" s="626"/>
      <c r="DH9" s="626"/>
      <c r="DI9" s="626"/>
      <c r="DJ9" s="626"/>
      <c r="DK9" s="626"/>
      <c r="DL9" s="626"/>
      <c r="DM9" s="626"/>
      <c r="DN9" s="626"/>
      <c r="DO9" s="626"/>
      <c r="DP9" s="627"/>
      <c r="DQ9" s="631">
        <v>
2559142</v>
      </c>
      <c r="DR9" s="626"/>
      <c r="DS9" s="626"/>
      <c r="DT9" s="626"/>
      <c r="DU9" s="626"/>
      <c r="DV9" s="626"/>
      <c r="DW9" s="626"/>
      <c r="DX9" s="626"/>
      <c r="DY9" s="626"/>
      <c r="DZ9" s="626"/>
      <c r="EA9" s="626"/>
      <c r="EB9" s="626"/>
      <c r="EC9" s="666"/>
    </row>
    <row r="10" spans="2:143" ht="11.25" customHeight="1" x14ac:dyDescent="0.15">
      <c r="B10" s="620" t="s">
        <v>
242</v>
      </c>
      <c r="C10" s="621"/>
      <c r="D10" s="621"/>
      <c r="E10" s="621"/>
      <c r="F10" s="621"/>
      <c r="G10" s="621"/>
      <c r="H10" s="621"/>
      <c r="I10" s="621"/>
      <c r="J10" s="621"/>
      <c r="K10" s="621"/>
      <c r="L10" s="621"/>
      <c r="M10" s="621"/>
      <c r="N10" s="621"/>
      <c r="O10" s="621"/>
      <c r="P10" s="621"/>
      <c r="Q10" s="622"/>
      <c r="R10" s="623" t="s">
        <v>
126</v>
      </c>
      <c r="S10" s="626"/>
      <c r="T10" s="626"/>
      <c r="U10" s="626"/>
      <c r="V10" s="626"/>
      <c r="W10" s="626"/>
      <c r="X10" s="626"/>
      <c r="Y10" s="627"/>
      <c r="Z10" s="685" t="s">
        <v>
126</v>
      </c>
      <c r="AA10" s="685"/>
      <c r="AB10" s="685"/>
      <c r="AC10" s="685"/>
      <c r="AD10" s="686" t="s">
        <v>
126</v>
      </c>
      <c r="AE10" s="686"/>
      <c r="AF10" s="686"/>
      <c r="AG10" s="686"/>
      <c r="AH10" s="686"/>
      <c r="AI10" s="686"/>
      <c r="AJ10" s="686"/>
      <c r="AK10" s="686"/>
      <c r="AL10" s="628" t="s">
        <v>
126</v>
      </c>
      <c r="AM10" s="629"/>
      <c r="AN10" s="629"/>
      <c r="AO10" s="687"/>
      <c r="AP10" s="620" t="s">
        <v>
243</v>
      </c>
      <c r="AQ10" s="621"/>
      <c r="AR10" s="621"/>
      <c r="AS10" s="621"/>
      <c r="AT10" s="621"/>
      <c r="AU10" s="621"/>
      <c r="AV10" s="621"/>
      <c r="AW10" s="621"/>
      <c r="AX10" s="621"/>
      <c r="AY10" s="621"/>
      <c r="AZ10" s="621"/>
      <c r="BA10" s="621"/>
      <c r="BB10" s="621"/>
      <c r="BC10" s="621"/>
      <c r="BD10" s="621"/>
      <c r="BE10" s="621"/>
      <c r="BF10" s="622"/>
      <c r="BG10" s="623">
        <v>
342119</v>
      </c>
      <c r="BH10" s="626"/>
      <c r="BI10" s="626"/>
      <c r="BJ10" s="626"/>
      <c r="BK10" s="626"/>
      <c r="BL10" s="626"/>
      <c r="BM10" s="626"/>
      <c r="BN10" s="627"/>
      <c r="BO10" s="685">
        <v>
1.7</v>
      </c>
      <c r="BP10" s="685"/>
      <c r="BQ10" s="685"/>
      <c r="BR10" s="685"/>
      <c r="BS10" s="631" t="s">
        <v>
181</v>
      </c>
      <c r="BT10" s="626"/>
      <c r="BU10" s="626"/>
      <c r="BV10" s="626"/>
      <c r="BW10" s="626"/>
      <c r="BX10" s="626"/>
      <c r="BY10" s="626"/>
      <c r="BZ10" s="626"/>
      <c r="CA10" s="626"/>
      <c r="CB10" s="666"/>
      <c r="CD10" s="667" t="s">
        <v>
244</v>
      </c>
      <c r="CE10" s="664"/>
      <c r="CF10" s="664"/>
      <c r="CG10" s="664"/>
      <c r="CH10" s="664"/>
      <c r="CI10" s="664"/>
      <c r="CJ10" s="664"/>
      <c r="CK10" s="664"/>
      <c r="CL10" s="664"/>
      <c r="CM10" s="664"/>
      <c r="CN10" s="664"/>
      <c r="CO10" s="664"/>
      <c r="CP10" s="664"/>
      <c r="CQ10" s="665"/>
      <c r="CR10" s="623">
        <v>
358872</v>
      </c>
      <c r="CS10" s="626"/>
      <c r="CT10" s="626"/>
      <c r="CU10" s="626"/>
      <c r="CV10" s="626"/>
      <c r="CW10" s="626"/>
      <c r="CX10" s="626"/>
      <c r="CY10" s="627"/>
      <c r="CZ10" s="685">
        <v>
0.8</v>
      </c>
      <c r="DA10" s="685"/>
      <c r="DB10" s="685"/>
      <c r="DC10" s="685"/>
      <c r="DD10" s="631" t="s">
        <v>
126</v>
      </c>
      <c r="DE10" s="626"/>
      <c r="DF10" s="626"/>
      <c r="DG10" s="626"/>
      <c r="DH10" s="626"/>
      <c r="DI10" s="626"/>
      <c r="DJ10" s="626"/>
      <c r="DK10" s="626"/>
      <c r="DL10" s="626"/>
      <c r="DM10" s="626"/>
      <c r="DN10" s="626"/>
      <c r="DO10" s="626"/>
      <c r="DP10" s="627"/>
      <c r="DQ10" s="631">
        <v>
222802</v>
      </c>
      <c r="DR10" s="626"/>
      <c r="DS10" s="626"/>
      <c r="DT10" s="626"/>
      <c r="DU10" s="626"/>
      <c r="DV10" s="626"/>
      <c r="DW10" s="626"/>
      <c r="DX10" s="626"/>
      <c r="DY10" s="626"/>
      <c r="DZ10" s="626"/>
      <c r="EA10" s="626"/>
      <c r="EB10" s="626"/>
      <c r="EC10" s="666"/>
    </row>
    <row r="11" spans="2:143" ht="11.25" customHeight="1" x14ac:dyDescent="0.15">
      <c r="B11" s="620" t="s">
        <v>
245</v>
      </c>
      <c r="C11" s="621"/>
      <c r="D11" s="621"/>
      <c r="E11" s="621"/>
      <c r="F11" s="621"/>
      <c r="G11" s="621"/>
      <c r="H11" s="621"/>
      <c r="I11" s="621"/>
      <c r="J11" s="621"/>
      <c r="K11" s="621"/>
      <c r="L11" s="621"/>
      <c r="M11" s="621"/>
      <c r="N11" s="621"/>
      <c r="O11" s="621"/>
      <c r="P11" s="621"/>
      <c r="Q11" s="622"/>
      <c r="R11" s="623" t="s">
        <v>
126</v>
      </c>
      <c r="S11" s="626"/>
      <c r="T11" s="626"/>
      <c r="U11" s="626"/>
      <c r="V11" s="626"/>
      <c r="W11" s="626"/>
      <c r="X11" s="626"/>
      <c r="Y11" s="627"/>
      <c r="Z11" s="685" t="s">
        <v>
126</v>
      </c>
      <c r="AA11" s="685"/>
      <c r="AB11" s="685"/>
      <c r="AC11" s="685"/>
      <c r="AD11" s="686" t="s">
        <v>
126</v>
      </c>
      <c r="AE11" s="686"/>
      <c r="AF11" s="686"/>
      <c r="AG11" s="686"/>
      <c r="AH11" s="686"/>
      <c r="AI11" s="686"/>
      <c r="AJ11" s="686"/>
      <c r="AK11" s="686"/>
      <c r="AL11" s="628" t="s">
        <v>
126</v>
      </c>
      <c r="AM11" s="629"/>
      <c r="AN11" s="629"/>
      <c r="AO11" s="687"/>
      <c r="AP11" s="620" t="s">
        <v>
246</v>
      </c>
      <c r="AQ11" s="621"/>
      <c r="AR11" s="621"/>
      <c r="AS11" s="621"/>
      <c r="AT11" s="621"/>
      <c r="AU11" s="621"/>
      <c r="AV11" s="621"/>
      <c r="AW11" s="621"/>
      <c r="AX11" s="621"/>
      <c r="AY11" s="621"/>
      <c r="AZ11" s="621"/>
      <c r="BA11" s="621"/>
      <c r="BB11" s="621"/>
      <c r="BC11" s="621"/>
      <c r="BD11" s="621"/>
      <c r="BE11" s="621"/>
      <c r="BF11" s="622"/>
      <c r="BG11" s="623">
        <v>
1398806</v>
      </c>
      <c r="BH11" s="626"/>
      <c r="BI11" s="626"/>
      <c r="BJ11" s="626"/>
      <c r="BK11" s="626"/>
      <c r="BL11" s="626"/>
      <c r="BM11" s="626"/>
      <c r="BN11" s="627"/>
      <c r="BO11" s="685">
        <v>
7</v>
      </c>
      <c r="BP11" s="685"/>
      <c r="BQ11" s="685"/>
      <c r="BR11" s="685"/>
      <c r="BS11" s="631">
        <v>
189601</v>
      </c>
      <c r="BT11" s="626"/>
      <c r="BU11" s="626"/>
      <c r="BV11" s="626"/>
      <c r="BW11" s="626"/>
      <c r="BX11" s="626"/>
      <c r="BY11" s="626"/>
      <c r="BZ11" s="626"/>
      <c r="CA11" s="626"/>
      <c r="CB11" s="666"/>
      <c r="CD11" s="667" t="s">
        <v>
247</v>
      </c>
      <c r="CE11" s="664"/>
      <c r="CF11" s="664"/>
      <c r="CG11" s="664"/>
      <c r="CH11" s="664"/>
      <c r="CI11" s="664"/>
      <c r="CJ11" s="664"/>
      <c r="CK11" s="664"/>
      <c r="CL11" s="664"/>
      <c r="CM11" s="664"/>
      <c r="CN11" s="664"/>
      <c r="CO11" s="664"/>
      <c r="CP11" s="664"/>
      <c r="CQ11" s="665"/>
      <c r="CR11" s="623">
        <v>
35949</v>
      </c>
      <c r="CS11" s="626"/>
      <c r="CT11" s="626"/>
      <c r="CU11" s="626"/>
      <c r="CV11" s="626"/>
      <c r="CW11" s="626"/>
      <c r="CX11" s="626"/>
      <c r="CY11" s="627"/>
      <c r="CZ11" s="685">
        <v>
0.1</v>
      </c>
      <c r="DA11" s="685"/>
      <c r="DB11" s="685"/>
      <c r="DC11" s="685"/>
      <c r="DD11" s="631">
        <v>
460</v>
      </c>
      <c r="DE11" s="626"/>
      <c r="DF11" s="626"/>
      <c r="DG11" s="626"/>
      <c r="DH11" s="626"/>
      <c r="DI11" s="626"/>
      <c r="DJ11" s="626"/>
      <c r="DK11" s="626"/>
      <c r="DL11" s="626"/>
      <c r="DM11" s="626"/>
      <c r="DN11" s="626"/>
      <c r="DO11" s="626"/>
      <c r="DP11" s="627"/>
      <c r="DQ11" s="631">
        <v>
33942</v>
      </c>
      <c r="DR11" s="626"/>
      <c r="DS11" s="626"/>
      <c r="DT11" s="626"/>
      <c r="DU11" s="626"/>
      <c r="DV11" s="626"/>
      <c r="DW11" s="626"/>
      <c r="DX11" s="626"/>
      <c r="DY11" s="626"/>
      <c r="DZ11" s="626"/>
      <c r="EA11" s="626"/>
      <c r="EB11" s="626"/>
      <c r="EC11" s="666"/>
    </row>
    <row r="12" spans="2:143" ht="11.25" customHeight="1" x14ac:dyDescent="0.15">
      <c r="B12" s="620" t="s">
        <v>
248</v>
      </c>
      <c r="C12" s="621"/>
      <c r="D12" s="621"/>
      <c r="E12" s="621"/>
      <c r="F12" s="621"/>
      <c r="G12" s="621"/>
      <c r="H12" s="621"/>
      <c r="I12" s="621"/>
      <c r="J12" s="621"/>
      <c r="K12" s="621"/>
      <c r="L12" s="621"/>
      <c r="M12" s="621"/>
      <c r="N12" s="621"/>
      <c r="O12" s="621"/>
      <c r="P12" s="621"/>
      <c r="Q12" s="622"/>
      <c r="R12" s="623">
        <v>
2038676</v>
      </c>
      <c r="S12" s="626"/>
      <c r="T12" s="626"/>
      <c r="U12" s="626"/>
      <c r="V12" s="626"/>
      <c r="W12" s="626"/>
      <c r="X12" s="626"/>
      <c r="Y12" s="627"/>
      <c r="Z12" s="685">
        <v>
4.5999999999999996</v>
      </c>
      <c r="AA12" s="685"/>
      <c r="AB12" s="685"/>
      <c r="AC12" s="685"/>
      <c r="AD12" s="686">
        <v>
2038676</v>
      </c>
      <c r="AE12" s="686"/>
      <c r="AF12" s="686"/>
      <c r="AG12" s="686"/>
      <c r="AH12" s="686"/>
      <c r="AI12" s="686"/>
      <c r="AJ12" s="686"/>
      <c r="AK12" s="686"/>
      <c r="AL12" s="628">
        <v>
9.5</v>
      </c>
      <c r="AM12" s="629"/>
      <c r="AN12" s="629"/>
      <c r="AO12" s="687"/>
      <c r="AP12" s="620" t="s">
        <v>
249</v>
      </c>
      <c r="AQ12" s="621"/>
      <c r="AR12" s="621"/>
      <c r="AS12" s="621"/>
      <c r="AT12" s="621"/>
      <c r="AU12" s="621"/>
      <c r="AV12" s="621"/>
      <c r="AW12" s="621"/>
      <c r="AX12" s="621"/>
      <c r="AY12" s="621"/>
      <c r="AZ12" s="621"/>
      <c r="BA12" s="621"/>
      <c r="BB12" s="621"/>
      <c r="BC12" s="621"/>
      <c r="BD12" s="621"/>
      <c r="BE12" s="621"/>
      <c r="BF12" s="622"/>
      <c r="BG12" s="623">
        <v>
8662054</v>
      </c>
      <c r="BH12" s="626"/>
      <c r="BI12" s="626"/>
      <c r="BJ12" s="626"/>
      <c r="BK12" s="626"/>
      <c r="BL12" s="626"/>
      <c r="BM12" s="626"/>
      <c r="BN12" s="627"/>
      <c r="BO12" s="685">
        <v>
43.6</v>
      </c>
      <c r="BP12" s="685"/>
      <c r="BQ12" s="685"/>
      <c r="BR12" s="685"/>
      <c r="BS12" s="631" t="s">
        <v>
250</v>
      </c>
      <c r="BT12" s="626"/>
      <c r="BU12" s="626"/>
      <c r="BV12" s="626"/>
      <c r="BW12" s="626"/>
      <c r="BX12" s="626"/>
      <c r="BY12" s="626"/>
      <c r="BZ12" s="626"/>
      <c r="CA12" s="626"/>
      <c r="CB12" s="666"/>
      <c r="CD12" s="667" t="s">
        <v>
251</v>
      </c>
      <c r="CE12" s="664"/>
      <c r="CF12" s="664"/>
      <c r="CG12" s="664"/>
      <c r="CH12" s="664"/>
      <c r="CI12" s="664"/>
      <c r="CJ12" s="664"/>
      <c r="CK12" s="664"/>
      <c r="CL12" s="664"/>
      <c r="CM12" s="664"/>
      <c r="CN12" s="664"/>
      <c r="CO12" s="664"/>
      <c r="CP12" s="664"/>
      <c r="CQ12" s="665"/>
      <c r="CR12" s="623">
        <v>
215707</v>
      </c>
      <c r="CS12" s="626"/>
      <c r="CT12" s="626"/>
      <c r="CU12" s="626"/>
      <c r="CV12" s="626"/>
      <c r="CW12" s="626"/>
      <c r="CX12" s="626"/>
      <c r="CY12" s="627"/>
      <c r="CZ12" s="685">
        <v>
0.5</v>
      </c>
      <c r="DA12" s="685"/>
      <c r="DB12" s="685"/>
      <c r="DC12" s="685"/>
      <c r="DD12" s="631">
        <v>
6938</v>
      </c>
      <c r="DE12" s="626"/>
      <c r="DF12" s="626"/>
      <c r="DG12" s="626"/>
      <c r="DH12" s="626"/>
      <c r="DI12" s="626"/>
      <c r="DJ12" s="626"/>
      <c r="DK12" s="626"/>
      <c r="DL12" s="626"/>
      <c r="DM12" s="626"/>
      <c r="DN12" s="626"/>
      <c r="DO12" s="626"/>
      <c r="DP12" s="627"/>
      <c r="DQ12" s="631">
        <v>
184309</v>
      </c>
      <c r="DR12" s="626"/>
      <c r="DS12" s="626"/>
      <c r="DT12" s="626"/>
      <c r="DU12" s="626"/>
      <c r="DV12" s="626"/>
      <c r="DW12" s="626"/>
      <c r="DX12" s="626"/>
      <c r="DY12" s="626"/>
      <c r="DZ12" s="626"/>
      <c r="EA12" s="626"/>
      <c r="EB12" s="626"/>
      <c r="EC12" s="666"/>
    </row>
    <row r="13" spans="2:143" ht="11.25" customHeight="1" x14ac:dyDescent="0.15">
      <c r="B13" s="620" t="s">
        <v>
252</v>
      </c>
      <c r="C13" s="621"/>
      <c r="D13" s="621"/>
      <c r="E13" s="621"/>
      <c r="F13" s="621"/>
      <c r="G13" s="621"/>
      <c r="H13" s="621"/>
      <c r="I13" s="621"/>
      <c r="J13" s="621"/>
      <c r="K13" s="621"/>
      <c r="L13" s="621"/>
      <c r="M13" s="621"/>
      <c r="N13" s="621"/>
      <c r="O13" s="621"/>
      <c r="P13" s="621"/>
      <c r="Q13" s="622"/>
      <c r="R13" s="623">
        <v>
26768</v>
      </c>
      <c r="S13" s="626"/>
      <c r="T13" s="626"/>
      <c r="U13" s="626"/>
      <c r="V13" s="626"/>
      <c r="W13" s="626"/>
      <c r="X13" s="626"/>
      <c r="Y13" s="627"/>
      <c r="Z13" s="685">
        <v>
0.1</v>
      </c>
      <c r="AA13" s="685"/>
      <c r="AB13" s="685"/>
      <c r="AC13" s="685"/>
      <c r="AD13" s="686">
        <v>
26768</v>
      </c>
      <c r="AE13" s="686"/>
      <c r="AF13" s="686"/>
      <c r="AG13" s="686"/>
      <c r="AH13" s="686"/>
      <c r="AI13" s="686"/>
      <c r="AJ13" s="686"/>
      <c r="AK13" s="686"/>
      <c r="AL13" s="628">
        <v>
0.1</v>
      </c>
      <c r="AM13" s="629"/>
      <c r="AN13" s="629"/>
      <c r="AO13" s="687"/>
      <c r="AP13" s="620" t="s">
        <v>
253</v>
      </c>
      <c r="AQ13" s="621"/>
      <c r="AR13" s="621"/>
      <c r="AS13" s="621"/>
      <c r="AT13" s="621"/>
      <c r="AU13" s="621"/>
      <c r="AV13" s="621"/>
      <c r="AW13" s="621"/>
      <c r="AX13" s="621"/>
      <c r="AY13" s="621"/>
      <c r="AZ13" s="621"/>
      <c r="BA13" s="621"/>
      <c r="BB13" s="621"/>
      <c r="BC13" s="621"/>
      <c r="BD13" s="621"/>
      <c r="BE13" s="621"/>
      <c r="BF13" s="622"/>
      <c r="BG13" s="623">
        <v>
8368820</v>
      </c>
      <c r="BH13" s="626"/>
      <c r="BI13" s="626"/>
      <c r="BJ13" s="626"/>
      <c r="BK13" s="626"/>
      <c r="BL13" s="626"/>
      <c r="BM13" s="626"/>
      <c r="BN13" s="627"/>
      <c r="BO13" s="685">
        <v>
42.2</v>
      </c>
      <c r="BP13" s="685"/>
      <c r="BQ13" s="685"/>
      <c r="BR13" s="685"/>
      <c r="BS13" s="631" t="s">
        <v>
126</v>
      </c>
      <c r="BT13" s="626"/>
      <c r="BU13" s="626"/>
      <c r="BV13" s="626"/>
      <c r="BW13" s="626"/>
      <c r="BX13" s="626"/>
      <c r="BY13" s="626"/>
      <c r="BZ13" s="626"/>
      <c r="CA13" s="626"/>
      <c r="CB13" s="666"/>
      <c r="CD13" s="667" t="s">
        <v>
254</v>
      </c>
      <c r="CE13" s="664"/>
      <c r="CF13" s="664"/>
      <c r="CG13" s="664"/>
      <c r="CH13" s="664"/>
      <c r="CI13" s="664"/>
      <c r="CJ13" s="664"/>
      <c r="CK13" s="664"/>
      <c r="CL13" s="664"/>
      <c r="CM13" s="664"/>
      <c r="CN13" s="664"/>
      <c r="CO13" s="664"/>
      <c r="CP13" s="664"/>
      <c r="CQ13" s="665"/>
      <c r="CR13" s="623">
        <v>
2427377</v>
      </c>
      <c r="CS13" s="626"/>
      <c r="CT13" s="626"/>
      <c r="CU13" s="626"/>
      <c r="CV13" s="626"/>
      <c r="CW13" s="626"/>
      <c r="CX13" s="626"/>
      <c r="CY13" s="627"/>
      <c r="CZ13" s="685">
        <v>
5.7</v>
      </c>
      <c r="DA13" s="685"/>
      <c r="DB13" s="685"/>
      <c r="DC13" s="685"/>
      <c r="DD13" s="631">
        <v>
826615</v>
      </c>
      <c r="DE13" s="626"/>
      <c r="DF13" s="626"/>
      <c r="DG13" s="626"/>
      <c r="DH13" s="626"/>
      <c r="DI13" s="626"/>
      <c r="DJ13" s="626"/>
      <c r="DK13" s="626"/>
      <c r="DL13" s="626"/>
      <c r="DM13" s="626"/>
      <c r="DN13" s="626"/>
      <c r="DO13" s="626"/>
      <c r="DP13" s="627"/>
      <c r="DQ13" s="631">
        <v>
1694016</v>
      </c>
      <c r="DR13" s="626"/>
      <c r="DS13" s="626"/>
      <c r="DT13" s="626"/>
      <c r="DU13" s="626"/>
      <c r="DV13" s="626"/>
      <c r="DW13" s="626"/>
      <c r="DX13" s="626"/>
      <c r="DY13" s="626"/>
      <c r="DZ13" s="626"/>
      <c r="EA13" s="626"/>
      <c r="EB13" s="626"/>
      <c r="EC13" s="666"/>
    </row>
    <row r="14" spans="2:143" ht="11.25" customHeight="1" x14ac:dyDescent="0.15">
      <c r="B14" s="620" t="s">
        <v>
255</v>
      </c>
      <c r="C14" s="621"/>
      <c r="D14" s="621"/>
      <c r="E14" s="621"/>
      <c r="F14" s="621"/>
      <c r="G14" s="621"/>
      <c r="H14" s="621"/>
      <c r="I14" s="621"/>
      <c r="J14" s="621"/>
      <c r="K14" s="621"/>
      <c r="L14" s="621"/>
      <c r="M14" s="621"/>
      <c r="N14" s="621"/>
      <c r="O14" s="621"/>
      <c r="P14" s="621"/>
      <c r="Q14" s="622"/>
      <c r="R14" s="623" t="s">
        <v>
126</v>
      </c>
      <c r="S14" s="626"/>
      <c r="T14" s="626"/>
      <c r="U14" s="626"/>
      <c r="V14" s="626"/>
      <c r="W14" s="626"/>
      <c r="X14" s="626"/>
      <c r="Y14" s="627"/>
      <c r="Z14" s="685" t="s">
        <v>
181</v>
      </c>
      <c r="AA14" s="685"/>
      <c r="AB14" s="685"/>
      <c r="AC14" s="685"/>
      <c r="AD14" s="686" t="s">
        <v>
181</v>
      </c>
      <c r="AE14" s="686"/>
      <c r="AF14" s="686"/>
      <c r="AG14" s="686"/>
      <c r="AH14" s="686"/>
      <c r="AI14" s="686"/>
      <c r="AJ14" s="686"/>
      <c r="AK14" s="686"/>
      <c r="AL14" s="628" t="s">
        <v>
181</v>
      </c>
      <c r="AM14" s="629"/>
      <c r="AN14" s="629"/>
      <c r="AO14" s="687"/>
      <c r="AP14" s="620" t="s">
        <v>
256</v>
      </c>
      <c r="AQ14" s="621"/>
      <c r="AR14" s="621"/>
      <c r="AS14" s="621"/>
      <c r="AT14" s="621"/>
      <c r="AU14" s="621"/>
      <c r="AV14" s="621"/>
      <c r="AW14" s="621"/>
      <c r="AX14" s="621"/>
      <c r="AY14" s="621"/>
      <c r="AZ14" s="621"/>
      <c r="BA14" s="621"/>
      <c r="BB14" s="621"/>
      <c r="BC14" s="621"/>
      <c r="BD14" s="621"/>
      <c r="BE14" s="621"/>
      <c r="BF14" s="622"/>
      <c r="BG14" s="623">
        <v>
123323</v>
      </c>
      <c r="BH14" s="626"/>
      <c r="BI14" s="626"/>
      <c r="BJ14" s="626"/>
      <c r="BK14" s="626"/>
      <c r="BL14" s="626"/>
      <c r="BM14" s="626"/>
      <c r="BN14" s="627"/>
      <c r="BO14" s="685">
        <v>
0.6</v>
      </c>
      <c r="BP14" s="685"/>
      <c r="BQ14" s="685"/>
      <c r="BR14" s="685"/>
      <c r="BS14" s="631" t="s">
        <v>
126</v>
      </c>
      <c r="BT14" s="626"/>
      <c r="BU14" s="626"/>
      <c r="BV14" s="626"/>
      <c r="BW14" s="626"/>
      <c r="BX14" s="626"/>
      <c r="BY14" s="626"/>
      <c r="BZ14" s="626"/>
      <c r="CA14" s="626"/>
      <c r="CB14" s="666"/>
      <c r="CD14" s="667" t="s">
        <v>
257</v>
      </c>
      <c r="CE14" s="664"/>
      <c r="CF14" s="664"/>
      <c r="CG14" s="664"/>
      <c r="CH14" s="664"/>
      <c r="CI14" s="664"/>
      <c r="CJ14" s="664"/>
      <c r="CK14" s="664"/>
      <c r="CL14" s="664"/>
      <c r="CM14" s="664"/>
      <c r="CN14" s="664"/>
      <c r="CO14" s="664"/>
      <c r="CP14" s="664"/>
      <c r="CQ14" s="665"/>
      <c r="CR14" s="623">
        <v>
1419479</v>
      </c>
      <c r="CS14" s="626"/>
      <c r="CT14" s="626"/>
      <c r="CU14" s="626"/>
      <c r="CV14" s="626"/>
      <c r="CW14" s="626"/>
      <c r="CX14" s="626"/>
      <c r="CY14" s="627"/>
      <c r="CZ14" s="685">
        <v>
3.3</v>
      </c>
      <c r="DA14" s="685"/>
      <c r="DB14" s="685"/>
      <c r="DC14" s="685"/>
      <c r="DD14" s="631">
        <v>
33123</v>
      </c>
      <c r="DE14" s="626"/>
      <c r="DF14" s="626"/>
      <c r="DG14" s="626"/>
      <c r="DH14" s="626"/>
      <c r="DI14" s="626"/>
      <c r="DJ14" s="626"/>
      <c r="DK14" s="626"/>
      <c r="DL14" s="626"/>
      <c r="DM14" s="626"/>
      <c r="DN14" s="626"/>
      <c r="DO14" s="626"/>
      <c r="DP14" s="627"/>
      <c r="DQ14" s="631">
        <v>
1237996</v>
      </c>
      <c r="DR14" s="626"/>
      <c r="DS14" s="626"/>
      <c r="DT14" s="626"/>
      <c r="DU14" s="626"/>
      <c r="DV14" s="626"/>
      <c r="DW14" s="626"/>
      <c r="DX14" s="626"/>
      <c r="DY14" s="626"/>
      <c r="DZ14" s="626"/>
      <c r="EA14" s="626"/>
      <c r="EB14" s="626"/>
      <c r="EC14" s="666"/>
    </row>
    <row r="15" spans="2:143" ht="11.25" customHeight="1" x14ac:dyDescent="0.15">
      <c r="B15" s="620" t="s">
        <v>
258</v>
      </c>
      <c r="C15" s="621"/>
      <c r="D15" s="621"/>
      <c r="E15" s="621"/>
      <c r="F15" s="621"/>
      <c r="G15" s="621"/>
      <c r="H15" s="621"/>
      <c r="I15" s="621"/>
      <c r="J15" s="621"/>
      <c r="K15" s="621"/>
      <c r="L15" s="621"/>
      <c r="M15" s="621"/>
      <c r="N15" s="621"/>
      <c r="O15" s="621"/>
      <c r="P15" s="621"/>
      <c r="Q15" s="622"/>
      <c r="R15" s="623">
        <v>
101946</v>
      </c>
      <c r="S15" s="626"/>
      <c r="T15" s="626"/>
      <c r="U15" s="626"/>
      <c r="V15" s="626"/>
      <c r="W15" s="626"/>
      <c r="X15" s="626"/>
      <c r="Y15" s="627"/>
      <c r="Z15" s="685">
        <v>
0.2</v>
      </c>
      <c r="AA15" s="685"/>
      <c r="AB15" s="685"/>
      <c r="AC15" s="685"/>
      <c r="AD15" s="686">
        <v>
101946</v>
      </c>
      <c r="AE15" s="686"/>
      <c r="AF15" s="686"/>
      <c r="AG15" s="686"/>
      <c r="AH15" s="686"/>
      <c r="AI15" s="686"/>
      <c r="AJ15" s="686"/>
      <c r="AK15" s="686"/>
      <c r="AL15" s="628">
        <v>
0.5</v>
      </c>
      <c r="AM15" s="629"/>
      <c r="AN15" s="629"/>
      <c r="AO15" s="687"/>
      <c r="AP15" s="620" t="s">
        <v>
259</v>
      </c>
      <c r="AQ15" s="621"/>
      <c r="AR15" s="621"/>
      <c r="AS15" s="621"/>
      <c r="AT15" s="621"/>
      <c r="AU15" s="621"/>
      <c r="AV15" s="621"/>
      <c r="AW15" s="621"/>
      <c r="AX15" s="621"/>
      <c r="AY15" s="621"/>
      <c r="AZ15" s="621"/>
      <c r="BA15" s="621"/>
      <c r="BB15" s="621"/>
      <c r="BC15" s="621"/>
      <c r="BD15" s="621"/>
      <c r="BE15" s="621"/>
      <c r="BF15" s="622"/>
      <c r="BG15" s="623">
        <v>
745987</v>
      </c>
      <c r="BH15" s="626"/>
      <c r="BI15" s="626"/>
      <c r="BJ15" s="626"/>
      <c r="BK15" s="626"/>
      <c r="BL15" s="626"/>
      <c r="BM15" s="626"/>
      <c r="BN15" s="627"/>
      <c r="BO15" s="685">
        <v>
3.8</v>
      </c>
      <c r="BP15" s="685"/>
      <c r="BQ15" s="685"/>
      <c r="BR15" s="685"/>
      <c r="BS15" s="631" t="s">
        <v>
126</v>
      </c>
      <c r="BT15" s="626"/>
      <c r="BU15" s="626"/>
      <c r="BV15" s="626"/>
      <c r="BW15" s="626"/>
      <c r="BX15" s="626"/>
      <c r="BY15" s="626"/>
      <c r="BZ15" s="626"/>
      <c r="CA15" s="626"/>
      <c r="CB15" s="666"/>
      <c r="CD15" s="667" t="s">
        <v>
260</v>
      </c>
      <c r="CE15" s="664"/>
      <c r="CF15" s="664"/>
      <c r="CG15" s="664"/>
      <c r="CH15" s="664"/>
      <c r="CI15" s="664"/>
      <c r="CJ15" s="664"/>
      <c r="CK15" s="664"/>
      <c r="CL15" s="664"/>
      <c r="CM15" s="664"/>
      <c r="CN15" s="664"/>
      <c r="CO15" s="664"/>
      <c r="CP15" s="664"/>
      <c r="CQ15" s="665"/>
      <c r="CR15" s="623">
        <v>
6676802</v>
      </c>
      <c r="CS15" s="626"/>
      <c r="CT15" s="626"/>
      <c r="CU15" s="626"/>
      <c r="CV15" s="626"/>
      <c r="CW15" s="626"/>
      <c r="CX15" s="626"/>
      <c r="CY15" s="627"/>
      <c r="CZ15" s="685">
        <v>
15.6</v>
      </c>
      <c r="DA15" s="685"/>
      <c r="DB15" s="685"/>
      <c r="DC15" s="685"/>
      <c r="DD15" s="631">
        <v>
3095686</v>
      </c>
      <c r="DE15" s="626"/>
      <c r="DF15" s="626"/>
      <c r="DG15" s="626"/>
      <c r="DH15" s="626"/>
      <c r="DI15" s="626"/>
      <c r="DJ15" s="626"/>
      <c r="DK15" s="626"/>
      <c r="DL15" s="626"/>
      <c r="DM15" s="626"/>
      <c r="DN15" s="626"/>
      <c r="DO15" s="626"/>
      <c r="DP15" s="627"/>
      <c r="DQ15" s="631">
        <v>
3439048</v>
      </c>
      <c r="DR15" s="626"/>
      <c r="DS15" s="626"/>
      <c r="DT15" s="626"/>
      <c r="DU15" s="626"/>
      <c r="DV15" s="626"/>
      <c r="DW15" s="626"/>
      <c r="DX15" s="626"/>
      <c r="DY15" s="626"/>
      <c r="DZ15" s="626"/>
      <c r="EA15" s="626"/>
      <c r="EB15" s="626"/>
      <c r="EC15" s="666"/>
    </row>
    <row r="16" spans="2:143" ht="11.25" customHeight="1" x14ac:dyDescent="0.15">
      <c r="B16" s="620" t="s">
        <v>
261</v>
      </c>
      <c r="C16" s="621"/>
      <c r="D16" s="621"/>
      <c r="E16" s="621"/>
      <c r="F16" s="621"/>
      <c r="G16" s="621"/>
      <c r="H16" s="621"/>
      <c r="I16" s="621"/>
      <c r="J16" s="621"/>
      <c r="K16" s="621"/>
      <c r="L16" s="621"/>
      <c r="M16" s="621"/>
      <c r="N16" s="621"/>
      <c r="O16" s="621"/>
      <c r="P16" s="621"/>
      <c r="Q16" s="622"/>
      <c r="R16" s="623" t="s">
        <v>
126</v>
      </c>
      <c r="S16" s="626"/>
      <c r="T16" s="626"/>
      <c r="U16" s="626"/>
      <c r="V16" s="626"/>
      <c r="W16" s="626"/>
      <c r="X16" s="626"/>
      <c r="Y16" s="627"/>
      <c r="Z16" s="685" t="s">
        <v>
126</v>
      </c>
      <c r="AA16" s="685"/>
      <c r="AB16" s="685"/>
      <c r="AC16" s="685"/>
      <c r="AD16" s="686" t="s">
        <v>
126</v>
      </c>
      <c r="AE16" s="686"/>
      <c r="AF16" s="686"/>
      <c r="AG16" s="686"/>
      <c r="AH16" s="686"/>
      <c r="AI16" s="686"/>
      <c r="AJ16" s="686"/>
      <c r="AK16" s="686"/>
      <c r="AL16" s="628" t="s">
        <v>
250</v>
      </c>
      <c r="AM16" s="629"/>
      <c r="AN16" s="629"/>
      <c r="AO16" s="687"/>
      <c r="AP16" s="620" t="s">
        <v>
262</v>
      </c>
      <c r="AQ16" s="621"/>
      <c r="AR16" s="621"/>
      <c r="AS16" s="621"/>
      <c r="AT16" s="621"/>
      <c r="AU16" s="621"/>
      <c r="AV16" s="621"/>
      <c r="AW16" s="621"/>
      <c r="AX16" s="621"/>
      <c r="AY16" s="621"/>
      <c r="AZ16" s="621"/>
      <c r="BA16" s="621"/>
      <c r="BB16" s="621"/>
      <c r="BC16" s="621"/>
      <c r="BD16" s="621"/>
      <c r="BE16" s="621"/>
      <c r="BF16" s="622"/>
      <c r="BG16" s="623" t="s">
        <v>
126</v>
      </c>
      <c r="BH16" s="626"/>
      <c r="BI16" s="626"/>
      <c r="BJ16" s="626"/>
      <c r="BK16" s="626"/>
      <c r="BL16" s="626"/>
      <c r="BM16" s="626"/>
      <c r="BN16" s="627"/>
      <c r="BO16" s="685" t="s">
        <v>
126</v>
      </c>
      <c r="BP16" s="685"/>
      <c r="BQ16" s="685"/>
      <c r="BR16" s="685"/>
      <c r="BS16" s="631" t="s">
        <v>
250</v>
      </c>
      <c r="BT16" s="626"/>
      <c r="BU16" s="626"/>
      <c r="BV16" s="626"/>
      <c r="BW16" s="626"/>
      <c r="BX16" s="626"/>
      <c r="BY16" s="626"/>
      <c r="BZ16" s="626"/>
      <c r="CA16" s="626"/>
      <c r="CB16" s="666"/>
      <c r="CD16" s="667" t="s">
        <v>
263</v>
      </c>
      <c r="CE16" s="664"/>
      <c r="CF16" s="664"/>
      <c r="CG16" s="664"/>
      <c r="CH16" s="664"/>
      <c r="CI16" s="664"/>
      <c r="CJ16" s="664"/>
      <c r="CK16" s="664"/>
      <c r="CL16" s="664"/>
      <c r="CM16" s="664"/>
      <c r="CN16" s="664"/>
      <c r="CO16" s="664"/>
      <c r="CP16" s="664"/>
      <c r="CQ16" s="665"/>
      <c r="CR16" s="623">
        <v>
80349</v>
      </c>
      <c r="CS16" s="626"/>
      <c r="CT16" s="626"/>
      <c r="CU16" s="626"/>
      <c r="CV16" s="626"/>
      <c r="CW16" s="626"/>
      <c r="CX16" s="626"/>
      <c r="CY16" s="627"/>
      <c r="CZ16" s="685">
        <v>
0.2</v>
      </c>
      <c r="DA16" s="685"/>
      <c r="DB16" s="685"/>
      <c r="DC16" s="685"/>
      <c r="DD16" s="631" t="s">
        <v>
126</v>
      </c>
      <c r="DE16" s="626"/>
      <c r="DF16" s="626"/>
      <c r="DG16" s="626"/>
      <c r="DH16" s="626"/>
      <c r="DI16" s="626"/>
      <c r="DJ16" s="626"/>
      <c r="DK16" s="626"/>
      <c r="DL16" s="626"/>
      <c r="DM16" s="626"/>
      <c r="DN16" s="626"/>
      <c r="DO16" s="626"/>
      <c r="DP16" s="627"/>
      <c r="DQ16" s="631">
        <v>
24157</v>
      </c>
      <c r="DR16" s="626"/>
      <c r="DS16" s="626"/>
      <c r="DT16" s="626"/>
      <c r="DU16" s="626"/>
      <c r="DV16" s="626"/>
      <c r="DW16" s="626"/>
      <c r="DX16" s="626"/>
      <c r="DY16" s="626"/>
      <c r="DZ16" s="626"/>
      <c r="EA16" s="626"/>
      <c r="EB16" s="626"/>
      <c r="EC16" s="666"/>
    </row>
    <row r="17" spans="2:133" ht="11.25" customHeight="1" x14ac:dyDescent="0.15">
      <c r="B17" s="620" t="s">
        <v>
264</v>
      </c>
      <c r="C17" s="621"/>
      <c r="D17" s="621"/>
      <c r="E17" s="621"/>
      <c r="F17" s="621"/>
      <c r="G17" s="621"/>
      <c r="H17" s="621"/>
      <c r="I17" s="621"/>
      <c r="J17" s="621"/>
      <c r="K17" s="621"/>
      <c r="L17" s="621"/>
      <c r="M17" s="621"/>
      <c r="N17" s="621"/>
      <c r="O17" s="621"/>
      <c r="P17" s="621"/>
      <c r="Q17" s="622"/>
      <c r="R17" s="623">
        <v>
110017</v>
      </c>
      <c r="S17" s="626"/>
      <c r="T17" s="626"/>
      <c r="U17" s="626"/>
      <c r="V17" s="626"/>
      <c r="W17" s="626"/>
      <c r="X17" s="626"/>
      <c r="Y17" s="627"/>
      <c r="Z17" s="685">
        <v>
0.2</v>
      </c>
      <c r="AA17" s="685"/>
      <c r="AB17" s="685"/>
      <c r="AC17" s="685"/>
      <c r="AD17" s="686">
        <v>
110017</v>
      </c>
      <c r="AE17" s="686"/>
      <c r="AF17" s="686"/>
      <c r="AG17" s="686"/>
      <c r="AH17" s="686"/>
      <c r="AI17" s="686"/>
      <c r="AJ17" s="686"/>
      <c r="AK17" s="686"/>
      <c r="AL17" s="628">
        <v>
0.5</v>
      </c>
      <c r="AM17" s="629"/>
      <c r="AN17" s="629"/>
      <c r="AO17" s="687"/>
      <c r="AP17" s="620" t="s">
        <v>
265</v>
      </c>
      <c r="AQ17" s="621"/>
      <c r="AR17" s="621"/>
      <c r="AS17" s="621"/>
      <c r="AT17" s="621"/>
      <c r="AU17" s="621"/>
      <c r="AV17" s="621"/>
      <c r="AW17" s="621"/>
      <c r="AX17" s="621"/>
      <c r="AY17" s="621"/>
      <c r="AZ17" s="621"/>
      <c r="BA17" s="621"/>
      <c r="BB17" s="621"/>
      <c r="BC17" s="621"/>
      <c r="BD17" s="621"/>
      <c r="BE17" s="621"/>
      <c r="BF17" s="622"/>
      <c r="BG17" s="623" t="s">
        <v>
126</v>
      </c>
      <c r="BH17" s="626"/>
      <c r="BI17" s="626"/>
      <c r="BJ17" s="626"/>
      <c r="BK17" s="626"/>
      <c r="BL17" s="626"/>
      <c r="BM17" s="626"/>
      <c r="BN17" s="627"/>
      <c r="BO17" s="685" t="s">
        <v>
126</v>
      </c>
      <c r="BP17" s="685"/>
      <c r="BQ17" s="685"/>
      <c r="BR17" s="685"/>
      <c r="BS17" s="631" t="s">
        <v>
250</v>
      </c>
      <c r="BT17" s="626"/>
      <c r="BU17" s="626"/>
      <c r="BV17" s="626"/>
      <c r="BW17" s="626"/>
      <c r="BX17" s="626"/>
      <c r="BY17" s="626"/>
      <c r="BZ17" s="626"/>
      <c r="CA17" s="626"/>
      <c r="CB17" s="666"/>
      <c r="CD17" s="667" t="s">
        <v>
266</v>
      </c>
      <c r="CE17" s="664"/>
      <c r="CF17" s="664"/>
      <c r="CG17" s="664"/>
      <c r="CH17" s="664"/>
      <c r="CI17" s="664"/>
      <c r="CJ17" s="664"/>
      <c r="CK17" s="664"/>
      <c r="CL17" s="664"/>
      <c r="CM17" s="664"/>
      <c r="CN17" s="664"/>
      <c r="CO17" s="664"/>
      <c r="CP17" s="664"/>
      <c r="CQ17" s="665"/>
      <c r="CR17" s="623">
        <v>
2378768</v>
      </c>
      <c r="CS17" s="626"/>
      <c r="CT17" s="626"/>
      <c r="CU17" s="626"/>
      <c r="CV17" s="626"/>
      <c r="CW17" s="626"/>
      <c r="CX17" s="626"/>
      <c r="CY17" s="627"/>
      <c r="CZ17" s="685">
        <v>
5.6</v>
      </c>
      <c r="DA17" s="685"/>
      <c r="DB17" s="685"/>
      <c r="DC17" s="685"/>
      <c r="DD17" s="631" t="s">
        <v>
126</v>
      </c>
      <c r="DE17" s="626"/>
      <c r="DF17" s="626"/>
      <c r="DG17" s="626"/>
      <c r="DH17" s="626"/>
      <c r="DI17" s="626"/>
      <c r="DJ17" s="626"/>
      <c r="DK17" s="626"/>
      <c r="DL17" s="626"/>
      <c r="DM17" s="626"/>
      <c r="DN17" s="626"/>
      <c r="DO17" s="626"/>
      <c r="DP17" s="627"/>
      <c r="DQ17" s="631">
        <v>
2378768</v>
      </c>
      <c r="DR17" s="626"/>
      <c r="DS17" s="626"/>
      <c r="DT17" s="626"/>
      <c r="DU17" s="626"/>
      <c r="DV17" s="626"/>
      <c r="DW17" s="626"/>
      <c r="DX17" s="626"/>
      <c r="DY17" s="626"/>
      <c r="DZ17" s="626"/>
      <c r="EA17" s="626"/>
      <c r="EB17" s="626"/>
      <c r="EC17" s="666"/>
    </row>
    <row r="18" spans="2:133" ht="11.25" customHeight="1" x14ac:dyDescent="0.15">
      <c r="B18" s="620" t="s">
        <v>
267</v>
      </c>
      <c r="C18" s="621"/>
      <c r="D18" s="621"/>
      <c r="E18" s="621"/>
      <c r="F18" s="621"/>
      <c r="G18" s="621"/>
      <c r="H18" s="621"/>
      <c r="I18" s="621"/>
      <c r="J18" s="621"/>
      <c r="K18" s="621"/>
      <c r="L18" s="621"/>
      <c r="M18" s="621"/>
      <c r="N18" s="621"/>
      <c r="O18" s="621"/>
      <c r="P18" s="621"/>
      <c r="Q18" s="622"/>
      <c r="R18" s="623">
        <v>
781343</v>
      </c>
      <c r="S18" s="626"/>
      <c r="T18" s="626"/>
      <c r="U18" s="626"/>
      <c r="V18" s="626"/>
      <c r="W18" s="626"/>
      <c r="X18" s="626"/>
      <c r="Y18" s="627"/>
      <c r="Z18" s="685">
        <v>
1.7</v>
      </c>
      <c r="AA18" s="685"/>
      <c r="AB18" s="685"/>
      <c r="AC18" s="685"/>
      <c r="AD18" s="686">
        <v>
468664</v>
      </c>
      <c r="AE18" s="686"/>
      <c r="AF18" s="686"/>
      <c r="AG18" s="686"/>
      <c r="AH18" s="686"/>
      <c r="AI18" s="686"/>
      <c r="AJ18" s="686"/>
      <c r="AK18" s="686"/>
      <c r="AL18" s="628">
        <v>
2.2000000000000002</v>
      </c>
      <c r="AM18" s="629"/>
      <c r="AN18" s="629"/>
      <c r="AO18" s="687"/>
      <c r="AP18" s="620" t="s">
        <v>
268</v>
      </c>
      <c r="AQ18" s="621"/>
      <c r="AR18" s="621"/>
      <c r="AS18" s="621"/>
      <c r="AT18" s="621"/>
      <c r="AU18" s="621"/>
      <c r="AV18" s="621"/>
      <c r="AW18" s="621"/>
      <c r="AX18" s="621"/>
      <c r="AY18" s="621"/>
      <c r="AZ18" s="621"/>
      <c r="BA18" s="621"/>
      <c r="BB18" s="621"/>
      <c r="BC18" s="621"/>
      <c r="BD18" s="621"/>
      <c r="BE18" s="621"/>
      <c r="BF18" s="622"/>
      <c r="BG18" s="623" t="s">
        <v>
126</v>
      </c>
      <c r="BH18" s="626"/>
      <c r="BI18" s="626"/>
      <c r="BJ18" s="626"/>
      <c r="BK18" s="626"/>
      <c r="BL18" s="626"/>
      <c r="BM18" s="626"/>
      <c r="BN18" s="627"/>
      <c r="BO18" s="685" t="s">
        <v>
126</v>
      </c>
      <c r="BP18" s="685"/>
      <c r="BQ18" s="685"/>
      <c r="BR18" s="685"/>
      <c r="BS18" s="631" t="s">
        <v>
126</v>
      </c>
      <c r="BT18" s="626"/>
      <c r="BU18" s="626"/>
      <c r="BV18" s="626"/>
      <c r="BW18" s="626"/>
      <c r="BX18" s="626"/>
      <c r="BY18" s="626"/>
      <c r="BZ18" s="626"/>
      <c r="CA18" s="626"/>
      <c r="CB18" s="666"/>
      <c r="CD18" s="667" t="s">
        <v>
269</v>
      </c>
      <c r="CE18" s="664"/>
      <c r="CF18" s="664"/>
      <c r="CG18" s="664"/>
      <c r="CH18" s="664"/>
      <c r="CI18" s="664"/>
      <c r="CJ18" s="664"/>
      <c r="CK18" s="664"/>
      <c r="CL18" s="664"/>
      <c r="CM18" s="664"/>
      <c r="CN18" s="664"/>
      <c r="CO18" s="664"/>
      <c r="CP18" s="664"/>
      <c r="CQ18" s="665"/>
      <c r="CR18" s="623" t="s">
        <v>
126</v>
      </c>
      <c r="CS18" s="626"/>
      <c r="CT18" s="626"/>
      <c r="CU18" s="626"/>
      <c r="CV18" s="626"/>
      <c r="CW18" s="626"/>
      <c r="CX18" s="626"/>
      <c r="CY18" s="627"/>
      <c r="CZ18" s="685" t="s">
        <v>
126</v>
      </c>
      <c r="DA18" s="685"/>
      <c r="DB18" s="685"/>
      <c r="DC18" s="685"/>
      <c r="DD18" s="631" t="s">
        <v>
181</v>
      </c>
      <c r="DE18" s="626"/>
      <c r="DF18" s="626"/>
      <c r="DG18" s="626"/>
      <c r="DH18" s="626"/>
      <c r="DI18" s="626"/>
      <c r="DJ18" s="626"/>
      <c r="DK18" s="626"/>
      <c r="DL18" s="626"/>
      <c r="DM18" s="626"/>
      <c r="DN18" s="626"/>
      <c r="DO18" s="626"/>
      <c r="DP18" s="627"/>
      <c r="DQ18" s="631" t="s">
        <v>
126</v>
      </c>
      <c r="DR18" s="626"/>
      <c r="DS18" s="626"/>
      <c r="DT18" s="626"/>
      <c r="DU18" s="626"/>
      <c r="DV18" s="626"/>
      <c r="DW18" s="626"/>
      <c r="DX18" s="626"/>
      <c r="DY18" s="626"/>
      <c r="DZ18" s="626"/>
      <c r="EA18" s="626"/>
      <c r="EB18" s="626"/>
      <c r="EC18" s="666"/>
    </row>
    <row r="19" spans="2:133" ht="11.25" customHeight="1" x14ac:dyDescent="0.15">
      <c r="B19" s="620" t="s">
        <v>
270</v>
      </c>
      <c r="C19" s="621"/>
      <c r="D19" s="621"/>
      <c r="E19" s="621"/>
      <c r="F19" s="621"/>
      <c r="G19" s="621"/>
      <c r="H19" s="621"/>
      <c r="I19" s="621"/>
      <c r="J19" s="621"/>
      <c r="K19" s="621"/>
      <c r="L19" s="621"/>
      <c r="M19" s="621"/>
      <c r="N19" s="621"/>
      <c r="O19" s="621"/>
      <c r="P19" s="621"/>
      <c r="Q19" s="622"/>
      <c r="R19" s="623">
        <v>
468664</v>
      </c>
      <c r="S19" s="626"/>
      <c r="T19" s="626"/>
      <c r="U19" s="626"/>
      <c r="V19" s="626"/>
      <c r="W19" s="626"/>
      <c r="X19" s="626"/>
      <c r="Y19" s="627"/>
      <c r="Z19" s="685">
        <v>
1</v>
      </c>
      <c r="AA19" s="685"/>
      <c r="AB19" s="685"/>
      <c r="AC19" s="685"/>
      <c r="AD19" s="686">
        <v>
468664</v>
      </c>
      <c r="AE19" s="686"/>
      <c r="AF19" s="686"/>
      <c r="AG19" s="686"/>
      <c r="AH19" s="686"/>
      <c r="AI19" s="686"/>
      <c r="AJ19" s="686"/>
      <c r="AK19" s="686"/>
      <c r="AL19" s="628">
        <v>
2.2000000000000002</v>
      </c>
      <c r="AM19" s="629"/>
      <c r="AN19" s="629"/>
      <c r="AO19" s="687"/>
      <c r="AP19" s="620" t="s">
        <v>
271</v>
      </c>
      <c r="AQ19" s="621"/>
      <c r="AR19" s="621"/>
      <c r="AS19" s="621"/>
      <c r="AT19" s="621"/>
      <c r="AU19" s="621"/>
      <c r="AV19" s="621"/>
      <c r="AW19" s="621"/>
      <c r="AX19" s="621"/>
      <c r="AY19" s="621"/>
      <c r="AZ19" s="621"/>
      <c r="BA19" s="621"/>
      <c r="BB19" s="621"/>
      <c r="BC19" s="621"/>
      <c r="BD19" s="621"/>
      <c r="BE19" s="621"/>
      <c r="BF19" s="622"/>
      <c r="BG19" s="623">
        <v>
1537445</v>
      </c>
      <c r="BH19" s="626"/>
      <c r="BI19" s="626"/>
      <c r="BJ19" s="626"/>
      <c r="BK19" s="626"/>
      <c r="BL19" s="626"/>
      <c r="BM19" s="626"/>
      <c r="BN19" s="627"/>
      <c r="BO19" s="685">
        <v>
7.7</v>
      </c>
      <c r="BP19" s="685"/>
      <c r="BQ19" s="685"/>
      <c r="BR19" s="685"/>
      <c r="BS19" s="631" t="s">
        <v>
126</v>
      </c>
      <c r="BT19" s="626"/>
      <c r="BU19" s="626"/>
      <c r="BV19" s="626"/>
      <c r="BW19" s="626"/>
      <c r="BX19" s="626"/>
      <c r="BY19" s="626"/>
      <c r="BZ19" s="626"/>
      <c r="CA19" s="626"/>
      <c r="CB19" s="666"/>
      <c r="CD19" s="667" t="s">
        <v>
272</v>
      </c>
      <c r="CE19" s="664"/>
      <c r="CF19" s="664"/>
      <c r="CG19" s="664"/>
      <c r="CH19" s="664"/>
      <c r="CI19" s="664"/>
      <c r="CJ19" s="664"/>
      <c r="CK19" s="664"/>
      <c r="CL19" s="664"/>
      <c r="CM19" s="664"/>
      <c r="CN19" s="664"/>
      <c r="CO19" s="664"/>
      <c r="CP19" s="664"/>
      <c r="CQ19" s="665"/>
      <c r="CR19" s="623" t="s">
        <v>
126</v>
      </c>
      <c r="CS19" s="626"/>
      <c r="CT19" s="626"/>
      <c r="CU19" s="626"/>
      <c r="CV19" s="626"/>
      <c r="CW19" s="626"/>
      <c r="CX19" s="626"/>
      <c r="CY19" s="627"/>
      <c r="CZ19" s="685" t="s">
        <v>
126</v>
      </c>
      <c r="DA19" s="685"/>
      <c r="DB19" s="685"/>
      <c r="DC19" s="685"/>
      <c r="DD19" s="631" t="s">
        <v>
126</v>
      </c>
      <c r="DE19" s="626"/>
      <c r="DF19" s="626"/>
      <c r="DG19" s="626"/>
      <c r="DH19" s="626"/>
      <c r="DI19" s="626"/>
      <c r="DJ19" s="626"/>
      <c r="DK19" s="626"/>
      <c r="DL19" s="626"/>
      <c r="DM19" s="626"/>
      <c r="DN19" s="626"/>
      <c r="DO19" s="626"/>
      <c r="DP19" s="627"/>
      <c r="DQ19" s="631" t="s">
        <v>
126</v>
      </c>
      <c r="DR19" s="626"/>
      <c r="DS19" s="626"/>
      <c r="DT19" s="626"/>
      <c r="DU19" s="626"/>
      <c r="DV19" s="626"/>
      <c r="DW19" s="626"/>
      <c r="DX19" s="626"/>
      <c r="DY19" s="626"/>
      <c r="DZ19" s="626"/>
      <c r="EA19" s="626"/>
      <c r="EB19" s="626"/>
      <c r="EC19" s="666"/>
    </row>
    <row r="20" spans="2:133" ht="11.25" customHeight="1" x14ac:dyDescent="0.15">
      <c r="B20" s="620" t="s">
        <v>
273</v>
      </c>
      <c r="C20" s="621"/>
      <c r="D20" s="621"/>
      <c r="E20" s="621"/>
      <c r="F20" s="621"/>
      <c r="G20" s="621"/>
      <c r="H20" s="621"/>
      <c r="I20" s="621"/>
      <c r="J20" s="621"/>
      <c r="K20" s="621"/>
      <c r="L20" s="621"/>
      <c r="M20" s="621"/>
      <c r="N20" s="621"/>
      <c r="O20" s="621"/>
      <c r="P20" s="621"/>
      <c r="Q20" s="622"/>
      <c r="R20" s="623">
        <v>
312679</v>
      </c>
      <c r="S20" s="626"/>
      <c r="T20" s="626"/>
      <c r="U20" s="626"/>
      <c r="V20" s="626"/>
      <c r="W20" s="626"/>
      <c r="X20" s="626"/>
      <c r="Y20" s="627"/>
      <c r="Z20" s="685">
        <v>
0.7</v>
      </c>
      <c r="AA20" s="685"/>
      <c r="AB20" s="685"/>
      <c r="AC20" s="685"/>
      <c r="AD20" s="686" t="s">
        <v>
126</v>
      </c>
      <c r="AE20" s="686"/>
      <c r="AF20" s="686"/>
      <c r="AG20" s="686"/>
      <c r="AH20" s="686"/>
      <c r="AI20" s="686"/>
      <c r="AJ20" s="686"/>
      <c r="AK20" s="686"/>
      <c r="AL20" s="628" t="s">
        <v>
250</v>
      </c>
      <c r="AM20" s="629"/>
      <c r="AN20" s="629"/>
      <c r="AO20" s="687"/>
      <c r="AP20" s="620" t="s">
        <v>
274</v>
      </c>
      <c r="AQ20" s="621"/>
      <c r="AR20" s="621"/>
      <c r="AS20" s="621"/>
      <c r="AT20" s="621"/>
      <c r="AU20" s="621"/>
      <c r="AV20" s="621"/>
      <c r="AW20" s="621"/>
      <c r="AX20" s="621"/>
      <c r="AY20" s="621"/>
      <c r="AZ20" s="621"/>
      <c r="BA20" s="621"/>
      <c r="BB20" s="621"/>
      <c r="BC20" s="621"/>
      <c r="BD20" s="621"/>
      <c r="BE20" s="621"/>
      <c r="BF20" s="622"/>
      <c r="BG20" s="623">
        <v>
1537445</v>
      </c>
      <c r="BH20" s="626"/>
      <c r="BI20" s="626"/>
      <c r="BJ20" s="626"/>
      <c r="BK20" s="626"/>
      <c r="BL20" s="626"/>
      <c r="BM20" s="626"/>
      <c r="BN20" s="627"/>
      <c r="BO20" s="685">
        <v>
7.7</v>
      </c>
      <c r="BP20" s="685"/>
      <c r="BQ20" s="685"/>
      <c r="BR20" s="685"/>
      <c r="BS20" s="631" t="s">
        <v>
126</v>
      </c>
      <c r="BT20" s="626"/>
      <c r="BU20" s="626"/>
      <c r="BV20" s="626"/>
      <c r="BW20" s="626"/>
      <c r="BX20" s="626"/>
      <c r="BY20" s="626"/>
      <c r="BZ20" s="626"/>
      <c r="CA20" s="626"/>
      <c r="CB20" s="666"/>
      <c r="CD20" s="667" t="s">
        <v>
275</v>
      </c>
      <c r="CE20" s="664"/>
      <c r="CF20" s="664"/>
      <c r="CG20" s="664"/>
      <c r="CH20" s="664"/>
      <c r="CI20" s="664"/>
      <c r="CJ20" s="664"/>
      <c r="CK20" s="664"/>
      <c r="CL20" s="664"/>
      <c r="CM20" s="664"/>
      <c r="CN20" s="664"/>
      <c r="CO20" s="664"/>
      <c r="CP20" s="664"/>
      <c r="CQ20" s="665"/>
      <c r="CR20" s="623">
        <v>
42856013</v>
      </c>
      <c r="CS20" s="626"/>
      <c r="CT20" s="626"/>
      <c r="CU20" s="626"/>
      <c r="CV20" s="626"/>
      <c r="CW20" s="626"/>
      <c r="CX20" s="626"/>
      <c r="CY20" s="627"/>
      <c r="CZ20" s="685">
        <v>
100</v>
      </c>
      <c r="DA20" s="685"/>
      <c r="DB20" s="685"/>
      <c r="DC20" s="685"/>
      <c r="DD20" s="631">
        <v>
4373381</v>
      </c>
      <c r="DE20" s="626"/>
      <c r="DF20" s="626"/>
      <c r="DG20" s="626"/>
      <c r="DH20" s="626"/>
      <c r="DI20" s="626"/>
      <c r="DJ20" s="626"/>
      <c r="DK20" s="626"/>
      <c r="DL20" s="626"/>
      <c r="DM20" s="626"/>
      <c r="DN20" s="626"/>
      <c r="DO20" s="626"/>
      <c r="DP20" s="627"/>
      <c r="DQ20" s="631">
        <v>
25042437</v>
      </c>
      <c r="DR20" s="626"/>
      <c r="DS20" s="626"/>
      <c r="DT20" s="626"/>
      <c r="DU20" s="626"/>
      <c r="DV20" s="626"/>
      <c r="DW20" s="626"/>
      <c r="DX20" s="626"/>
      <c r="DY20" s="626"/>
      <c r="DZ20" s="626"/>
      <c r="EA20" s="626"/>
      <c r="EB20" s="626"/>
      <c r="EC20" s="666"/>
    </row>
    <row r="21" spans="2:133" ht="11.25" customHeight="1" x14ac:dyDescent="0.15">
      <c r="B21" s="620" t="s">
        <v>
276</v>
      </c>
      <c r="C21" s="621"/>
      <c r="D21" s="621"/>
      <c r="E21" s="621"/>
      <c r="F21" s="621"/>
      <c r="G21" s="621"/>
      <c r="H21" s="621"/>
      <c r="I21" s="621"/>
      <c r="J21" s="621"/>
      <c r="K21" s="621"/>
      <c r="L21" s="621"/>
      <c r="M21" s="621"/>
      <c r="N21" s="621"/>
      <c r="O21" s="621"/>
      <c r="P21" s="621"/>
      <c r="Q21" s="622"/>
      <c r="R21" s="623" t="s">
        <v>
250</v>
      </c>
      <c r="S21" s="626"/>
      <c r="T21" s="626"/>
      <c r="U21" s="626"/>
      <c r="V21" s="626"/>
      <c r="W21" s="626"/>
      <c r="X21" s="626"/>
      <c r="Y21" s="627"/>
      <c r="Z21" s="685" t="s">
        <v>
181</v>
      </c>
      <c r="AA21" s="685"/>
      <c r="AB21" s="685"/>
      <c r="AC21" s="685"/>
      <c r="AD21" s="686" t="s">
        <v>
126</v>
      </c>
      <c r="AE21" s="686"/>
      <c r="AF21" s="686"/>
      <c r="AG21" s="686"/>
      <c r="AH21" s="686"/>
      <c r="AI21" s="686"/>
      <c r="AJ21" s="686"/>
      <c r="AK21" s="686"/>
      <c r="AL21" s="628" t="s">
        <v>
126</v>
      </c>
      <c r="AM21" s="629"/>
      <c r="AN21" s="629"/>
      <c r="AO21" s="687"/>
      <c r="AP21" s="731" t="s">
        <v>
277</v>
      </c>
      <c r="AQ21" s="738"/>
      <c r="AR21" s="738"/>
      <c r="AS21" s="738"/>
      <c r="AT21" s="738"/>
      <c r="AU21" s="738"/>
      <c r="AV21" s="738"/>
      <c r="AW21" s="738"/>
      <c r="AX21" s="738"/>
      <c r="AY21" s="738"/>
      <c r="AZ21" s="738"/>
      <c r="BA21" s="738"/>
      <c r="BB21" s="738"/>
      <c r="BC21" s="738"/>
      <c r="BD21" s="738"/>
      <c r="BE21" s="738"/>
      <c r="BF21" s="733"/>
      <c r="BG21" s="623" t="s">
        <v>
126</v>
      </c>
      <c r="BH21" s="626"/>
      <c r="BI21" s="626"/>
      <c r="BJ21" s="626"/>
      <c r="BK21" s="626"/>
      <c r="BL21" s="626"/>
      <c r="BM21" s="626"/>
      <c r="BN21" s="627"/>
      <c r="BO21" s="685" t="s">
        <v>
126</v>
      </c>
      <c r="BP21" s="685"/>
      <c r="BQ21" s="685"/>
      <c r="BR21" s="685"/>
      <c r="BS21" s="631" t="s">
        <v>
250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
278</v>
      </c>
      <c r="C22" s="621"/>
      <c r="D22" s="621"/>
      <c r="E22" s="621"/>
      <c r="F22" s="621"/>
      <c r="G22" s="621"/>
      <c r="H22" s="621"/>
      <c r="I22" s="621"/>
      <c r="J22" s="621"/>
      <c r="K22" s="621"/>
      <c r="L22" s="621"/>
      <c r="M22" s="621"/>
      <c r="N22" s="621"/>
      <c r="O22" s="621"/>
      <c r="P22" s="621"/>
      <c r="Q22" s="622"/>
      <c r="R22" s="623">
        <v>
23297748</v>
      </c>
      <c r="S22" s="626"/>
      <c r="T22" s="626"/>
      <c r="U22" s="626"/>
      <c r="V22" s="626"/>
      <c r="W22" s="626"/>
      <c r="X22" s="626"/>
      <c r="Y22" s="627"/>
      <c r="Z22" s="685">
        <v>
52</v>
      </c>
      <c r="AA22" s="685"/>
      <c r="AB22" s="685"/>
      <c r="AC22" s="685"/>
      <c r="AD22" s="686">
        <v>
21447624</v>
      </c>
      <c r="AE22" s="686"/>
      <c r="AF22" s="686"/>
      <c r="AG22" s="686"/>
      <c r="AH22" s="686"/>
      <c r="AI22" s="686"/>
      <c r="AJ22" s="686"/>
      <c r="AK22" s="686"/>
      <c r="AL22" s="628">
        <v>
99.5</v>
      </c>
      <c r="AM22" s="629"/>
      <c r="AN22" s="629"/>
      <c r="AO22" s="687"/>
      <c r="AP22" s="731" t="s">
        <v>
279</v>
      </c>
      <c r="AQ22" s="738"/>
      <c r="AR22" s="738"/>
      <c r="AS22" s="738"/>
      <c r="AT22" s="738"/>
      <c r="AU22" s="738"/>
      <c r="AV22" s="738"/>
      <c r="AW22" s="738"/>
      <c r="AX22" s="738"/>
      <c r="AY22" s="738"/>
      <c r="AZ22" s="738"/>
      <c r="BA22" s="738"/>
      <c r="BB22" s="738"/>
      <c r="BC22" s="738"/>
      <c r="BD22" s="738"/>
      <c r="BE22" s="738"/>
      <c r="BF22" s="733"/>
      <c r="BG22" s="623" t="s">
        <v>
250</v>
      </c>
      <c r="BH22" s="626"/>
      <c r="BI22" s="626"/>
      <c r="BJ22" s="626"/>
      <c r="BK22" s="626"/>
      <c r="BL22" s="626"/>
      <c r="BM22" s="626"/>
      <c r="BN22" s="627"/>
      <c r="BO22" s="685" t="s">
        <v>
250</v>
      </c>
      <c r="BP22" s="685"/>
      <c r="BQ22" s="685"/>
      <c r="BR22" s="685"/>
      <c r="BS22" s="631" t="s">
        <v>
126</v>
      </c>
      <c r="BT22" s="626"/>
      <c r="BU22" s="626"/>
      <c r="BV22" s="626"/>
      <c r="BW22" s="626"/>
      <c r="BX22" s="626"/>
      <c r="BY22" s="626"/>
      <c r="BZ22" s="626"/>
      <c r="CA22" s="626"/>
      <c r="CB22" s="666"/>
      <c r="CD22" s="740" t="s">
        <v>
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
281</v>
      </c>
      <c r="C23" s="621"/>
      <c r="D23" s="621"/>
      <c r="E23" s="621"/>
      <c r="F23" s="621"/>
      <c r="G23" s="621"/>
      <c r="H23" s="621"/>
      <c r="I23" s="621"/>
      <c r="J23" s="621"/>
      <c r="K23" s="621"/>
      <c r="L23" s="621"/>
      <c r="M23" s="621"/>
      <c r="N23" s="621"/>
      <c r="O23" s="621"/>
      <c r="P23" s="621"/>
      <c r="Q23" s="622"/>
      <c r="R23" s="623">
        <v>
12629</v>
      </c>
      <c r="S23" s="626"/>
      <c r="T23" s="626"/>
      <c r="U23" s="626"/>
      <c r="V23" s="626"/>
      <c r="W23" s="626"/>
      <c r="X23" s="626"/>
      <c r="Y23" s="627"/>
      <c r="Z23" s="685">
        <v>
0</v>
      </c>
      <c r="AA23" s="685"/>
      <c r="AB23" s="685"/>
      <c r="AC23" s="685"/>
      <c r="AD23" s="686">
        <v>
12629</v>
      </c>
      <c r="AE23" s="686"/>
      <c r="AF23" s="686"/>
      <c r="AG23" s="686"/>
      <c r="AH23" s="686"/>
      <c r="AI23" s="686"/>
      <c r="AJ23" s="686"/>
      <c r="AK23" s="686"/>
      <c r="AL23" s="628">
        <v>
0.1</v>
      </c>
      <c r="AM23" s="629"/>
      <c r="AN23" s="629"/>
      <c r="AO23" s="687"/>
      <c r="AP23" s="731" t="s">
        <v>
282</v>
      </c>
      <c r="AQ23" s="738"/>
      <c r="AR23" s="738"/>
      <c r="AS23" s="738"/>
      <c r="AT23" s="738"/>
      <c r="AU23" s="738"/>
      <c r="AV23" s="738"/>
      <c r="AW23" s="738"/>
      <c r="AX23" s="738"/>
      <c r="AY23" s="738"/>
      <c r="AZ23" s="738"/>
      <c r="BA23" s="738"/>
      <c r="BB23" s="738"/>
      <c r="BC23" s="738"/>
      <c r="BD23" s="738"/>
      <c r="BE23" s="738"/>
      <c r="BF23" s="733"/>
      <c r="BG23" s="623">
        <v>
1537445</v>
      </c>
      <c r="BH23" s="626"/>
      <c r="BI23" s="626"/>
      <c r="BJ23" s="626"/>
      <c r="BK23" s="626"/>
      <c r="BL23" s="626"/>
      <c r="BM23" s="626"/>
      <c r="BN23" s="627"/>
      <c r="BO23" s="685">
        <v>
7.7</v>
      </c>
      <c r="BP23" s="685"/>
      <c r="BQ23" s="685"/>
      <c r="BR23" s="685"/>
      <c r="BS23" s="631" t="s">
        <v>
126</v>
      </c>
      <c r="BT23" s="626"/>
      <c r="BU23" s="626"/>
      <c r="BV23" s="626"/>
      <c r="BW23" s="626"/>
      <c r="BX23" s="626"/>
      <c r="BY23" s="626"/>
      <c r="BZ23" s="626"/>
      <c r="CA23" s="626"/>
      <c r="CB23" s="666"/>
      <c r="CD23" s="740" t="s">
        <v>
221</v>
      </c>
      <c r="CE23" s="741"/>
      <c r="CF23" s="741"/>
      <c r="CG23" s="741"/>
      <c r="CH23" s="741"/>
      <c r="CI23" s="741"/>
      <c r="CJ23" s="741"/>
      <c r="CK23" s="741"/>
      <c r="CL23" s="741"/>
      <c r="CM23" s="741"/>
      <c r="CN23" s="741"/>
      <c r="CO23" s="741"/>
      <c r="CP23" s="741"/>
      <c r="CQ23" s="742"/>
      <c r="CR23" s="740" t="s">
        <v>
283</v>
      </c>
      <c r="CS23" s="741"/>
      <c r="CT23" s="741"/>
      <c r="CU23" s="741"/>
      <c r="CV23" s="741"/>
      <c r="CW23" s="741"/>
      <c r="CX23" s="741"/>
      <c r="CY23" s="742"/>
      <c r="CZ23" s="740" t="s">
        <v>
284</v>
      </c>
      <c r="DA23" s="741"/>
      <c r="DB23" s="741"/>
      <c r="DC23" s="742"/>
      <c r="DD23" s="740" t="s">
        <v>
285</v>
      </c>
      <c r="DE23" s="741"/>
      <c r="DF23" s="741"/>
      <c r="DG23" s="741"/>
      <c r="DH23" s="741"/>
      <c r="DI23" s="741"/>
      <c r="DJ23" s="741"/>
      <c r="DK23" s="742"/>
      <c r="DL23" s="749" t="s">
        <v>
286</v>
      </c>
      <c r="DM23" s="750"/>
      <c r="DN23" s="750"/>
      <c r="DO23" s="750"/>
      <c r="DP23" s="750"/>
      <c r="DQ23" s="750"/>
      <c r="DR23" s="750"/>
      <c r="DS23" s="750"/>
      <c r="DT23" s="750"/>
      <c r="DU23" s="750"/>
      <c r="DV23" s="751"/>
      <c r="DW23" s="740" t="s">
        <v>
287</v>
      </c>
      <c r="DX23" s="741"/>
      <c r="DY23" s="741"/>
      <c r="DZ23" s="741"/>
      <c r="EA23" s="741"/>
      <c r="EB23" s="741"/>
      <c r="EC23" s="742"/>
    </row>
    <row r="24" spans="2:133" ht="11.25" customHeight="1" x14ac:dyDescent="0.15">
      <c r="B24" s="620" t="s">
        <v>
288</v>
      </c>
      <c r="C24" s="621"/>
      <c r="D24" s="621"/>
      <c r="E24" s="621"/>
      <c r="F24" s="621"/>
      <c r="G24" s="621"/>
      <c r="H24" s="621"/>
      <c r="I24" s="621"/>
      <c r="J24" s="621"/>
      <c r="K24" s="621"/>
      <c r="L24" s="621"/>
      <c r="M24" s="621"/>
      <c r="N24" s="621"/>
      <c r="O24" s="621"/>
      <c r="P24" s="621"/>
      <c r="Q24" s="622"/>
      <c r="R24" s="623">
        <v>
633714</v>
      </c>
      <c r="S24" s="626"/>
      <c r="T24" s="626"/>
      <c r="U24" s="626"/>
      <c r="V24" s="626"/>
      <c r="W24" s="626"/>
      <c r="X24" s="626"/>
      <c r="Y24" s="627"/>
      <c r="Z24" s="685">
        <v>
1.4</v>
      </c>
      <c r="AA24" s="685"/>
      <c r="AB24" s="685"/>
      <c r="AC24" s="685"/>
      <c r="AD24" s="686" t="s">
        <v>
126</v>
      </c>
      <c r="AE24" s="686"/>
      <c r="AF24" s="686"/>
      <c r="AG24" s="686"/>
      <c r="AH24" s="686"/>
      <c r="AI24" s="686"/>
      <c r="AJ24" s="686"/>
      <c r="AK24" s="686"/>
      <c r="AL24" s="628" t="s">
        <v>
126</v>
      </c>
      <c r="AM24" s="629"/>
      <c r="AN24" s="629"/>
      <c r="AO24" s="687"/>
      <c r="AP24" s="731" t="s">
        <v>
289</v>
      </c>
      <c r="AQ24" s="738"/>
      <c r="AR24" s="738"/>
      <c r="AS24" s="738"/>
      <c r="AT24" s="738"/>
      <c r="AU24" s="738"/>
      <c r="AV24" s="738"/>
      <c r="AW24" s="738"/>
      <c r="AX24" s="738"/>
      <c r="AY24" s="738"/>
      <c r="AZ24" s="738"/>
      <c r="BA24" s="738"/>
      <c r="BB24" s="738"/>
      <c r="BC24" s="738"/>
      <c r="BD24" s="738"/>
      <c r="BE24" s="738"/>
      <c r="BF24" s="733"/>
      <c r="BG24" s="623" t="s">
        <v>
250</v>
      </c>
      <c r="BH24" s="626"/>
      <c r="BI24" s="626"/>
      <c r="BJ24" s="626"/>
      <c r="BK24" s="626"/>
      <c r="BL24" s="626"/>
      <c r="BM24" s="626"/>
      <c r="BN24" s="627"/>
      <c r="BO24" s="685" t="s">
        <v>
126</v>
      </c>
      <c r="BP24" s="685"/>
      <c r="BQ24" s="685"/>
      <c r="BR24" s="685"/>
      <c r="BS24" s="631" t="s">
        <v>
126</v>
      </c>
      <c r="BT24" s="626"/>
      <c r="BU24" s="626"/>
      <c r="BV24" s="626"/>
      <c r="BW24" s="626"/>
      <c r="BX24" s="626"/>
      <c r="BY24" s="626"/>
      <c r="BZ24" s="626"/>
      <c r="CA24" s="626"/>
      <c r="CB24" s="666"/>
      <c r="CD24" s="694" t="s">
        <v>
290</v>
      </c>
      <c r="CE24" s="695"/>
      <c r="CF24" s="695"/>
      <c r="CG24" s="695"/>
      <c r="CH24" s="695"/>
      <c r="CI24" s="695"/>
      <c r="CJ24" s="695"/>
      <c r="CK24" s="695"/>
      <c r="CL24" s="695"/>
      <c r="CM24" s="695"/>
      <c r="CN24" s="695"/>
      <c r="CO24" s="695"/>
      <c r="CP24" s="695"/>
      <c r="CQ24" s="696"/>
      <c r="CR24" s="688">
        <v>
22570276</v>
      </c>
      <c r="CS24" s="689"/>
      <c r="CT24" s="689"/>
      <c r="CU24" s="689"/>
      <c r="CV24" s="689"/>
      <c r="CW24" s="689"/>
      <c r="CX24" s="689"/>
      <c r="CY24" s="735"/>
      <c r="CZ24" s="736">
        <v>
52.7</v>
      </c>
      <c r="DA24" s="705"/>
      <c r="DB24" s="705"/>
      <c r="DC24" s="739"/>
      <c r="DD24" s="734">
        <v>
11308563</v>
      </c>
      <c r="DE24" s="689"/>
      <c r="DF24" s="689"/>
      <c r="DG24" s="689"/>
      <c r="DH24" s="689"/>
      <c r="DI24" s="689"/>
      <c r="DJ24" s="689"/>
      <c r="DK24" s="735"/>
      <c r="DL24" s="734">
        <v>
11088649</v>
      </c>
      <c r="DM24" s="689"/>
      <c r="DN24" s="689"/>
      <c r="DO24" s="689"/>
      <c r="DP24" s="689"/>
      <c r="DQ24" s="689"/>
      <c r="DR24" s="689"/>
      <c r="DS24" s="689"/>
      <c r="DT24" s="689"/>
      <c r="DU24" s="689"/>
      <c r="DV24" s="735"/>
      <c r="DW24" s="736">
        <v>
49.3</v>
      </c>
      <c r="DX24" s="705"/>
      <c r="DY24" s="705"/>
      <c r="DZ24" s="705"/>
      <c r="EA24" s="705"/>
      <c r="EB24" s="705"/>
      <c r="EC24" s="737"/>
    </row>
    <row r="25" spans="2:133" ht="11.25" customHeight="1" x14ac:dyDescent="0.15">
      <c r="B25" s="620" t="s">
        <v>
291</v>
      </c>
      <c r="C25" s="621"/>
      <c r="D25" s="621"/>
      <c r="E25" s="621"/>
      <c r="F25" s="621"/>
      <c r="G25" s="621"/>
      <c r="H25" s="621"/>
      <c r="I25" s="621"/>
      <c r="J25" s="621"/>
      <c r="K25" s="621"/>
      <c r="L25" s="621"/>
      <c r="M25" s="621"/>
      <c r="N25" s="621"/>
      <c r="O25" s="621"/>
      <c r="P25" s="621"/>
      <c r="Q25" s="622"/>
      <c r="R25" s="623">
        <v>
440092</v>
      </c>
      <c r="S25" s="626"/>
      <c r="T25" s="626"/>
      <c r="U25" s="626"/>
      <c r="V25" s="626"/>
      <c r="W25" s="626"/>
      <c r="X25" s="626"/>
      <c r="Y25" s="627"/>
      <c r="Z25" s="685">
        <v>
1</v>
      </c>
      <c r="AA25" s="685"/>
      <c r="AB25" s="685"/>
      <c r="AC25" s="685"/>
      <c r="AD25" s="686">
        <v>
79486</v>
      </c>
      <c r="AE25" s="686"/>
      <c r="AF25" s="686"/>
      <c r="AG25" s="686"/>
      <c r="AH25" s="686"/>
      <c r="AI25" s="686"/>
      <c r="AJ25" s="686"/>
      <c r="AK25" s="686"/>
      <c r="AL25" s="628">
        <v>
0.4</v>
      </c>
      <c r="AM25" s="629"/>
      <c r="AN25" s="629"/>
      <c r="AO25" s="687"/>
      <c r="AP25" s="731" t="s">
        <v>
292</v>
      </c>
      <c r="AQ25" s="738"/>
      <c r="AR25" s="738"/>
      <c r="AS25" s="738"/>
      <c r="AT25" s="738"/>
      <c r="AU25" s="738"/>
      <c r="AV25" s="738"/>
      <c r="AW25" s="738"/>
      <c r="AX25" s="738"/>
      <c r="AY25" s="738"/>
      <c r="AZ25" s="738"/>
      <c r="BA25" s="738"/>
      <c r="BB25" s="738"/>
      <c r="BC25" s="738"/>
      <c r="BD25" s="738"/>
      <c r="BE25" s="738"/>
      <c r="BF25" s="733"/>
      <c r="BG25" s="623" t="s">
        <v>
126</v>
      </c>
      <c r="BH25" s="626"/>
      <c r="BI25" s="626"/>
      <c r="BJ25" s="626"/>
      <c r="BK25" s="626"/>
      <c r="BL25" s="626"/>
      <c r="BM25" s="626"/>
      <c r="BN25" s="627"/>
      <c r="BO25" s="685" t="s">
        <v>
126</v>
      </c>
      <c r="BP25" s="685"/>
      <c r="BQ25" s="685"/>
      <c r="BR25" s="685"/>
      <c r="BS25" s="631" t="s">
        <v>
250</v>
      </c>
      <c r="BT25" s="626"/>
      <c r="BU25" s="626"/>
      <c r="BV25" s="626"/>
      <c r="BW25" s="626"/>
      <c r="BX25" s="626"/>
      <c r="BY25" s="626"/>
      <c r="BZ25" s="626"/>
      <c r="CA25" s="626"/>
      <c r="CB25" s="666"/>
      <c r="CD25" s="667" t="s">
        <v>
293</v>
      </c>
      <c r="CE25" s="664"/>
      <c r="CF25" s="664"/>
      <c r="CG25" s="664"/>
      <c r="CH25" s="664"/>
      <c r="CI25" s="664"/>
      <c r="CJ25" s="664"/>
      <c r="CK25" s="664"/>
      <c r="CL25" s="664"/>
      <c r="CM25" s="664"/>
      <c r="CN25" s="664"/>
      <c r="CO25" s="664"/>
      <c r="CP25" s="664"/>
      <c r="CQ25" s="665"/>
      <c r="CR25" s="623">
        <v>
5446923</v>
      </c>
      <c r="CS25" s="624"/>
      <c r="CT25" s="624"/>
      <c r="CU25" s="624"/>
      <c r="CV25" s="624"/>
      <c r="CW25" s="624"/>
      <c r="CX25" s="624"/>
      <c r="CY25" s="625"/>
      <c r="CZ25" s="628">
        <v>
12.7</v>
      </c>
      <c r="DA25" s="657"/>
      <c r="DB25" s="657"/>
      <c r="DC25" s="658"/>
      <c r="DD25" s="631">
        <v>
5093750</v>
      </c>
      <c r="DE25" s="624"/>
      <c r="DF25" s="624"/>
      <c r="DG25" s="624"/>
      <c r="DH25" s="624"/>
      <c r="DI25" s="624"/>
      <c r="DJ25" s="624"/>
      <c r="DK25" s="625"/>
      <c r="DL25" s="631">
        <v>
5078340</v>
      </c>
      <c r="DM25" s="624"/>
      <c r="DN25" s="624"/>
      <c r="DO25" s="624"/>
      <c r="DP25" s="624"/>
      <c r="DQ25" s="624"/>
      <c r="DR25" s="624"/>
      <c r="DS25" s="624"/>
      <c r="DT25" s="624"/>
      <c r="DU25" s="624"/>
      <c r="DV25" s="625"/>
      <c r="DW25" s="628">
        <v>
22.6</v>
      </c>
      <c r="DX25" s="657"/>
      <c r="DY25" s="657"/>
      <c r="DZ25" s="657"/>
      <c r="EA25" s="657"/>
      <c r="EB25" s="657"/>
      <c r="EC25" s="659"/>
    </row>
    <row r="26" spans="2:133" ht="11.25" customHeight="1" x14ac:dyDescent="0.15">
      <c r="B26" s="620" t="s">
        <v>
294</v>
      </c>
      <c r="C26" s="621"/>
      <c r="D26" s="621"/>
      <c r="E26" s="621"/>
      <c r="F26" s="621"/>
      <c r="G26" s="621"/>
      <c r="H26" s="621"/>
      <c r="I26" s="621"/>
      <c r="J26" s="621"/>
      <c r="K26" s="621"/>
      <c r="L26" s="621"/>
      <c r="M26" s="621"/>
      <c r="N26" s="621"/>
      <c r="O26" s="621"/>
      <c r="P26" s="621"/>
      <c r="Q26" s="622"/>
      <c r="R26" s="623">
        <v>
441951</v>
      </c>
      <c r="S26" s="626"/>
      <c r="T26" s="626"/>
      <c r="U26" s="626"/>
      <c r="V26" s="626"/>
      <c r="W26" s="626"/>
      <c r="X26" s="626"/>
      <c r="Y26" s="627"/>
      <c r="Z26" s="685">
        <v>
1</v>
      </c>
      <c r="AA26" s="685"/>
      <c r="AB26" s="685"/>
      <c r="AC26" s="685"/>
      <c r="AD26" s="686" t="s">
        <v>
126</v>
      </c>
      <c r="AE26" s="686"/>
      <c r="AF26" s="686"/>
      <c r="AG26" s="686"/>
      <c r="AH26" s="686"/>
      <c r="AI26" s="686"/>
      <c r="AJ26" s="686"/>
      <c r="AK26" s="686"/>
      <c r="AL26" s="628" t="s">
        <v>
250</v>
      </c>
      <c r="AM26" s="629"/>
      <c r="AN26" s="629"/>
      <c r="AO26" s="687"/>
      <c r="AP26" s="731" t="s">
        <v>
295</v>
      </c>
      <c r="AQ26" s="732"/>
      <c r="AR26" s="732"/>
      <c r="AS26" s="732"/>
      <c r="AT26" s="732"/>
      <c r="AU26" s="732"/>
      <c r="AV26" s="732"/>
      <c r="AW26" s="732"/>
      <c r="AX26" s="732"/>
      <c r="AY26" s="732"/>
      <c r="AZ26" s="732"/>
      <c r="BA26" s="732"/>
      <c r="BB26" s="732"/>
      <c r="BC26" s="732"/>
      <c r="BD26" s="732"/>
      <c r="BE26" s="732"/>
      <c r="BF26" s="733"/>
      <c r="BG26" s="623" t="s">
        <v>
126</v>
      </c>
      <c r="BH26" s="626"/>
      <c r="BI26" s="626"/>
      <c r="BJ26" s="626"/>
      <c r="BK26" s="626"/>
      <c r="BL26" s="626"/>
      <c r="BM26" s="626"/>
      <c r="BN26" s="627"/>
      <c r="BO26" s="685" t="s">
        <v>
250</v>
      </c>
      <c r="BP26" s="685"/>
      <c r="BQ26" s="685"/>
      <c r="BR26" s="685"/>
      <c r="BS26" s="631" t="s">
        <v>
126</v>
      </c>
      <c r="BT26" s="626"/>
      <c r="BU26" s="626"/>
      <c r="BV26" s="626"/>
      <c r="BW26" s="626"/>
      <c r="BX26" s="626"/>
      <c r="BY26" s="626"/>
      <c r="BZ26" s="626"/>
      <c r="CA26" s="626"/>
      <c r="CB26" s="666"/>
      <c r="CD26" s="667" t="s">
        <v>
296</v>
      </c>
      <c r="CE26" s="664"/>
      <c r="CF26" s="664"/>
      <c r="CG26" s="664"/>
      <c r="CH26" s="664"/>
      <c r="CI26" s="664"/>
      <c r="CJ26" s="664"/>
      <c r="CK26" s="664"/>
      <c r="CL26" s="664"/>
      <c r="CM26" s="664"/>
      <c r="CN26" s="664"/>
      <c r="CO26" s="664"/>
      <c r="CP26" s="664"/>
      <c r="CQ26" s="665"/>
      <c r="CR26" s="623">
        <v>
3498027</v>
      </c>
      <c r="CS26" s="626"/>
      <c r="CT26" s="626"/>
      <c r="CU26" s="626"/>
      <c r="CV26" s="626"/>
      <c r="CW26" s="626"/>
      <c r="CX26" s="626"/>
      <c r="CY26" s="627"/>
      <c r="CZ26" s="628">
        <v>
8.1999999999999993</v>
      </c>
      <c r="DA26" s="657"/>
      <c r="DB26" s="657"/>
      <c r="DC26" s="658"/>
      <c r="DD26" s="631">
        <v>
3215906</v>
      </c>
      <c r="DE26" s="626"/>
      <c r="DF26" s="626"/>
      <c r="DG26" s="626"/>
      <c r="DH26" s="626"/>
      <c r="DI26" s="626"/>
      <c r="DJ26" s="626"/>
      <c r="DK26" s="627"/>
      <c r="DL26" s="631" t="s">
        <v>
126</v>
      </c>
      <c r="DM26" s="626"/>
      <c r="DN26" s="626"/>
      <c r="DO26" s="626"/>
      <c r="DP26" s="626"/>
      <c r="DQ26" s="626"/>
      <c r="DR26" s="626"/>
      <c r="DS26" s="626"/>
      <c r="DT26" s="626"/>
      <c r="DU26" s="626"/>
      <c r="DV26" s="627"/>
      <c r="DW26" s="628" t="s">
        <v>
181</v>
      </c>
      <c r="DX26" s="657"/>
      <c r="DY26" s="657"/>
      <c r="DZ26" s="657"/>
      <c r="EA26" s="657"/>
      <c r="EB26" s="657"/>
      <c r="EC26" s="659"/>
    </row>
    <row r="27" spans="2:133" ht="11.25" customHeight="1" x14ac:dyDescent="0.15">
      <c r="B27" s="620" t="s">
        <v>
297</v>
      </c>
      <c r="C27" s="621"/>
      <c r="D27" s="621"/>
      <c r="E27" s="621"/>
      <c r="F27" s="621"/>
      <c r="G27" s="621"/>
      <c r="H27" s="621"/>
      <c r="I27" s="621"/>
      <c r="J27" s="621"/>
      <c r="K27" s="621"/>
      <c r="L27" s="621"/>
      <c r="M27" s="621"/>
      <c r="N27" s="621"/>
      <c r="O27" s="621"/>
      <c r="P27" s="621"/>
      <c r="Q27" s="622"/>
      <c r="R27" s="623">
        <v>
8842842</v>
      </c>
      <c r="S27" s="626"/>
      <c r="T27" s="626"/>
      <c r="U27" s="626"/>
      <c r="V27" s="626"/>
      <c r="W27" s="626"/>
      <c r="X27" s="626"/>
      <c r="Y27" s="627"/>
      <c r="Z27" s="685">
        <v>
19.8</v>
      </c>
      <c r="AA27" s="685"/>
      <c r="AB27" s="685"/>
      <c r="AC27" s="685"/>
      <c r="AD27" s="686" t="s">
        <v>
126</v>
      </c>
      <c r="AE27" s="686"/>
      <c r="AF27" s="686"/>
      <c r="AG27" s="686"/>
      <c r="AH27" s="686"/>
      <c r="AI27" s="686"/>
      <c r="AJ27" s="686"/>
      <c r="AK27" s="686"/>
      <c r="AL27" s="628" t="s">
        <v>
126</v>
      </c>
      <c r="AM27" s="629"/>
      <c r="AN27" s="629"/>
      <c r="AO27" s="687"/>
      <c r="AP27" s="620" t="s">
        <v>
298</v>
      </c>
      <c r="AQ27" s="621"/>
      <c r="AR27" s="621"/>
      <c r="AS27" s="621"/>
      <c r="AT27" s="621"/>
      <c r="AU27" s="621"/>
      <c r="AV27" s="621"/>
      <c r="AW27" s="621"/>
      <c r="AX27" s="621"/>
      <c r="AY27" s="621"/>
      <c r="AZ27" s="621"/>
      <c r="BA27" s="621"/>
      <c r="BB27" s="621"/>
      <c r="BC27" s="621"/>
      <c r="BD27" s="621"/>
      <c r="BE27" s="621"/>
      <c r="BF27" s="622"/>
      <c r="BG27" s="623">
        <v>
19847428</v>
      </c>
      <c r="BH27" s="626"/>
      <c r="BI27" s="626"/>
      <c r="BJ27" s="626"/>
      <c r="BK27" s="626"/>
      <c r="BL27" s="626"/>
      <c r="BM27" s="626"/>
      <c r="BN27" s="627"/>
      <c r="BO27" s="685">
        <v>
100</v>
      </c>
      <c r="BP27" s="685"/>
      <c r="BQ27" s="685"/>
      <c r="BR27" s="685"/>
      <c r="BS27" s="631">
        <v>
189601</v>
      </c>
      <c r="BT27" s="626"/>
      <c r="BU27" s="626"/>
      <c r="BV27" s="626"/>
      <c r="BW27" s="626"/>
      <c r="BX27" s="626"/>
      <c r="BY27" s="626"/>
      <c r="BZ27" s="626"/>
      <c r="CA27" s="626"/>
      <c r="CB27" s="666"/>
      <c r="CD27" s="667" t="s">
        <v>
299</v>
      </c>
      <c r="CE27" s="664"/>
      <c r="CF27" s="664"/>
      <c r="CG27" s="664"/>
      <c r="CH27" s="664"/>
      <c r="CI27" s="664"/>
      <c r="CJ27" s="664"/>
      <c r="CK27" s="664"/>
      <c r="CL27" s="664"/>
      <c r="CM27" s="664"/>
      <c r="CN27" s="664"/>
      <c r="CO27" s="664"/>
      <c r="CP27" s="664"/>
      <c r="CQ27" s="665"/>
      <c r="CR27" s="623">
        <v>
14744585</v>
      </c>
      <c r="CS27" s="624"/>
      <c r="CT27" s="624"/>
      <c r="CU27" s="624"/>
      <c r="CV27" s="624"/>
      <c r="CW27" s="624"/>
      <c r="CX27" s="624"/>
      <c r="CY27" s="625"/>
      <c r="CZ27" s="628">
        <v>
34.4</v>
      </c>
      <c r="DA27" s="657"/>
      <c r="DB27" s="657"/>
      <c r="DC27" s="658"/>
      <c r="DD27" s="631">
        <v>
3836045</v>
      </c>
      <c r="DE27" s="624"/>
      <c r="DF27" s="624"/>
      <c r="DG27" s="624"/>
      <c r="DH27" s="624"/>
      <c r="DI27" s="624"/>
      <c r="DJ27" s="624"/>
      <c r="DK27" s="625"/>
      <c r="DL27" s="631">
        <v>
3831541</v>
      </c>
      <c r="DM27" s="624"/>
      <c r="DN27" s="624"/>
      <c r="DO27" s="624"/>
      <c r="DP27" s="624"/>
      <c r="DQ27" s="624"/>
      <c r="DR27" s="624"/>
      <c r="DS27" s="624"/>
      <c r="DT27" s="624"/>
      <c r="DU27" s="624"/>
      <c r="DV27" s="625"/>
      <c r="DW27" s="628">
        <v>
17</v>
      </c>
      <c r="DX27" s="657"/>
      <c r="DY27" s="657"/>
      <c r="DZ27" s="657"/>
      <c r="EA27" s="657"/>
      <c r="EB27" s="657"/>
      <c r="EC27" s="659"/>
    </row>
    <row r="28" spans="2:133" ht="11.25" customHeight="1" x14ac:dyDescent="0.15">
      <c r="B28" s="728" t="s">
        <v>
300</v>
      </c>
      <c r="C28" s="729"/>
      <c r="D28" s="729"/>
      <c r="E28" s="729"/>
      <c r="F28" s="729"/>
      <c r="G28" s="729"/>
      <c r="H28" s="729"/>
      <c r="I28" s="729"/>
      <c r="J28" s="729"/>
      <c r="K28" s="729"/>
      <c r="L28" s="729"/>
      <c r="M28" s="729"/>
      <c r="N28" s="729"/>
      <c r="O28" s="729"/>
      <c r="P28" s="729"/>
      <c r="Q28" s="730"/>
      <c r="R28" s="623">
        <v>
13349</v>
      </c>
      <c r="S28" s="626"/>
      <c r="T28" s="626"/>
      <c r="U28" s="626"/>
      <c r="V28" s="626"/>
      <c r="W28" s="626"/>
      <c r="X28" s="626"/>
      <c r="Y28" s="627"/>
      <c r="Z28" s="685">
        <v>
0</v>
      </c>
      <c r="AA28" s="685"/>
      <c r="AB28" s="685"/>
      <c r="AC28" s="685"/>
      <c r="AD28" s="686">
        <v>
13349</v>
      </c>
      <c r="AE28" s="686"/>
      <c r="AF28" s="686"/>
      <c r="AG28" s="686"/>
      <c r="AH28" s="686"/>
      <c r="AI28" s="686"/>
      <c r="AJ28" s="686"/>
      <c r="AK28" s="686"/>
      <c r="AL28" s="628">
        <v>
0.1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
301</v>
      </c>
      <c r="CE28" s="664"/>
      <c r="CF28" s="664"/>
      <c r="CG28" s="664"/>
      <c r="CH28" s="664"/>
      <c r="CI28" s="664"/>
      <c r="CJ28" s="664"/>
      <c r="CK28" s="664"/>
      <c r="CL28" s="664"/>
      <c r="CM28" s="664"/>
      <c r="CN28" s="664"/>
      <c r="CO28" s="664"/>
      <c r="CP28" s="664"/>
      <c r="CQ28" s="665"/>
      <c r="CR28" s="623">
        <v>
2378768</v>
      </c>
      <c r="CS28" s="626"/>
      <c r="CT28" s="626"/>
      <c r="CU28" s="626"/>
      <c r="CV28" s="626"/>
      <c r="CW28" s="626"/>
      <c r="CX28" s="626"/>
      <c r="CY28" s="627"/>
      <c r="CZ28" s="628">
        <v>
5.6</v>
      </c>
      <c r="DA28" s="657"/>
      <c r="DB28" s="657"/>
      <c r="DC28" s="658"/>
      <c r="DD28" s="631">
        <v>
2378768</v>
      </c>
      <c r="DE28" s="626"/>
      <c r="DF28" s="626"/>
      <c r="DG28" s="626"/>
      <c r="DH28" s="626"/>
      <c r="DI28" s="626"/>
      <c r="DJ28" s="626"/>
      <c r="DK28" s="627"/>
      <c r="DL28" s="631">
        <v>
2178768</v>
      </c>
      <c r="DM28" s="626"/>
      <c r="DN28" s="626"/>
      <c r="DO28" s="626"/>
      <c r="DP28" s="626"/>
      <c r="DQ28" s="626"/>
      <c r="DR28" s="626"/>
      <c r="DS28" s="626"/>
      <c r="DT28" s="626"/>
      <c r="DU28" s="626"/>
      <c r="DV28" s="627"/>
      <c r="DW28" s="628">
        <v>
9.6999999999999993</v>
      </c>
      <c r="DX28" s="657"/>
      <c r="DY28" s="657"/>
      <c r="DZ28" s="657"/>
      <c r="EA28" s="657"/>
      <c r="EB28" s="657"/>
      <c r="EC28" s="659"/>
    </row>
    <row r="29" spans="2:133" ht="11.25" customHeight="1" x14ac:dyDescent="0.15">
      <c r="B29" s="620" t="s">
        <v>
302</v>
      </c>
      <c r="C29" s="621"/>
      <c r="D29" s="621"/>
      <c r="E29" s="621"/>
      <c r="F29" s="621"/>
      <c r="G29" s="621"/>
      <c r="H29" s="621"/>
      <c r="I29" s="621"/>
      <c r="J29" s="621"/>
      <c r="K29" s="621"/>
      <c r="L29" s="621"/>
      <c r="M29" s="621"/>
      <c r="N29" s="621"/>
      <c r="O29" s="621"/>
      <c r="P29" s="621"/>
      <c r="Q29" s="622"/>
      <c r="R29" s="623">
        <v>
6015645</v>
      </c>
      <c r="S29" s="626"/>
      <c r="T29" s="626"/>
      <c r="U29" s="626"/>
      <c r="V29" s="626"/>
      <c r="W29" s="626"/>
      <c r="X29" s="626"/>
      <c r="Y29" s="627"/>
      <c r="Z29" s="685">
        <v>
13.4</v>
      </c>
      <c r="AA29" s="685"/>
      <c r="AB29" s="685"/>
      <c r="AC29" s="685"/>
      <c r="AD29" s="686" t="s">
        <v>
126</v>
      </c>
      <c r="AE29" s="686"/>
      <c r="AF29" s="686"/>
      <c r="AG29" s="686"/>
      <c r="AH29" s="686"/>
      <c r="AI29" s="686"/>
      <c r="AJ29" s="686"/>
      <c r="AK29" s="686"/>
      <c r="AL29" s="628" t="s">
        <v>
126</v>
      </c>
      <c r="AM29" s="629"/>
      <c r="AN29" s="629"/>
      <c r="AO29" s="687"/>
      <c r="AP29" s="697" t="s">
        <v>
221</v>
      </c>
      <c r="AQ29" s="698"/>
      <c r="AR29" s="698"/>
      <c r="AS29" s="698"/>
      <c r="AT29" s="698"/>
      <c r="AU29" s="698"/>
      <c r="AV29" s="698"/>
      <c r="AW29" s="698"/>
      <c r="AX29" s="698"/>
      <c r="AY29" s="698"/>
      <c r="AZ29" s="698"/>
      <c r="BA29" s="698"/>
      <c r="BB29" s="698"/>
      <c r="BC29" s="698"/>
      <c r="BD29" s="698"/>
      <c r="BE29" s="698"/>
      <c r="BF29" s="699"/>
      <c r="BG29" s="697" t="s">
        <v>
303</v>
      </c>
      <c r="BH29" s="725"/>
      <c r="BI29" s="725"/>
      <c r="BJ29" s="725"/>
      <c r="BK29" s="725"/>
      <c r="BL29" s="725"/>
      <c r="BM29" s="725"/>
      <c r="BN29" s="725"/>
      <c r="BO29" s="725"/>
      <c r="BP29" s="725"/>
      <c r="BQ29" s="726"/>
      <c r="BR29" s="697" t="s">
        <v>
304</v>
      </c>
      <c r="BS29" s="725"/>
      <c r="BT29" s="725"/>
      <c r="BU29" s="725"/>
      <c r="BV29" s="725"/>
      <c r="BW29" s="725"/>
      <c r="BX29" s="725"/>
      <c r="BY29" s="725"/>
      <c r="BZ29" s="725"/>
      <c r="CA29" s="725"/>
      <c r="CB29" s="726"/>
      <c r="CD29" s="707" t="s">
        <v>
305</v>
      </c>
      <c r="CE29" s="708"/>
      <c r="CF29" s="667" t="s">
        <v>
70</v>
      </c>
      <c r="CG29" s="664"/>
      <c r="CH29" s="664"/>
      <c r="CI29" s="664"/>
      <c r="CJ29" s="664"/>
      <c r="CK29" s="664"/>
      <c r="CL29" s="664"/>
      <c r="CM29" s="664"/>
      <c r="CN29" s="664"/>
      <c r="CO29" s="664"/>
      <c r="CP29" s="664"/>
      <c r="CQ29" s="665"/>
      <c r="CR29" s="623">
        <v>
2378741</v>
      </c>
      <c r="CS29" s="624"/>
      <c r="CT29" s="624"/>
      <c r="CU29" s="624"/>
      <c r="CV29" s="624"/>
      <c r="CW29" s="624"/>
      <c r="CX29" s="624"/>
      <c r="CY29" s="625"/>
      <c r="CZ29" s="628">
        <v>
5.6</v>
      </c>
      <c r="DA29" s="657"/>
      <c r="DB29" s="657"/>
      <c r="DC29" s="658"/>
      <c r="DD29" s="631">
        <v>
2378741</v>
      </c>
      <c r="DE29" s="624"/>
      <c r="DF29" s="624"/>
      <c r="DG29" s="624"/>
      <c r="DH29" s="624"/>
      <c r="DI29" s="624"/>
      <c r="DJ29" s="624"/>
      <c r="DK29" s="625"/>
      <c r="DL29" s="631">
        <v>
2178741</v>
      </c>
      <c r="DM29" s="624"/>
      <c r="DN29" s="624"/>
      <c r="DO29" s="624"/>
      <c r="DP29" s="624"/>
      <c r="DQ29" s="624"/>
      <c r="DR29" s="624"/>
      <c r="DS29" s="624"/>
      <c r="DT29" s="624"/>
      <c r="DU29" s="624"/>
      <c r="DV29" s="625"/>
      <c r="DW29" s="628">
        <v>
9.6999999999999993</v>
      </c>
      <c r="DX29" s="657"/>
      <c r="DY29" s="657"/>
      <c r="DZ29" s="657"/>
      <c r="EA29" s="657"/>
      <c r="EB29" s="657"/>
      <c r="EC29" s="659"/>
    </row>
    <row r="30" spans="2:133" ht="11.25" customHeight="1" x14ac:dyDescent="0.15">
      <c r="B30" s="620" t="s">
        <v>
306</v>
      </c>
      <c r="C30" s="621"/>
      <c r="D30" s="621"/>
      <c r="E30" s="621"/>
      <c r="F30" s="621"/>
      <c r="G30" s="621"/>
      <c r="H30" s="621"/>
      <c r="I30" s="621"/>
      <c r="J30" s="621"/>
      <c r="K30" s="621"/>
      <c r="L30" s="621"/>
      <c r="M30" s="621"/>
      <c r="N30" s="621"/>
      <c r="O30" s="621"/>
      <c r="P30" s="621"/>
      <c r="Q30" s="622"/>
      <c r="R30" s="623">
        <v>
119361</v>
      </c>
      <c r="S30" s="626"/>
      <c r="T30" s="626"/>
      <c r="U30" s="626"/>
      <c r="V30" s="626"/>
      <c r="W30" s="626"/>
      <c r="X30" s="626"/>
      <c r="Y30" s="627"/>
      <c r="Z30" s="685">
        <v>
0.3</v>
      </c>
      <c r="AA30" s="685"/>
      <c r="AB30" s="685"/>
      <c r="AC30" s="685"/>
      <c r="AD30" s="686">
        <v>
560</v>
      </c>
      <c r="AE30" s="686"/>
      <c r="AF30" s="686"/>
      <c r="AG30" s="686"/>
      <c r="AH30" s="686"/>
      <c r="AI30" s="686"/>
      <c r="AJ30" s="686"/>
      <c r="AK30" s="686"/>
      <c r="AL30" s="628">
        <v>
0</v>
      </c>
      <c r="AM30" s="629"/>
      <c r="AN30" s="629"/>
      <c r="AO30" s="687"/>
      <c r="AP30" s="713" t="s">
        <v>
307</v>
      </c>
      <c r="AQ30" s="714"/>
      <c r="AR30" s="714"/>
      <c r="AS30" s="714"/>
      <c r="AT30" s="719" t="s">
        <v>
308</v>
      </c>
      <c r="AU30" s="230"/>
      <c r="AV30" s="230"/>
      <c r="AW30" s="230"/>
      <c r="AX30" s="722" t="s">
        <v>
186</v>
      </c>
      <c r="AY30" s="723"/>
      <c r="AZ30" s="723"/>
      <c r="BA30" s="723"/>
      <c r="BB30" s="723"/>
      <c r="BC30" s="723"/>
      <c r="BD30" s="723"/>
      <c r="BE30" s="723"/>
      <c r="BF30" s="724"/>
      <c r="BG30" s="703">
        <v>
99.5</v>
      </c>
      <c r="BH30" s="704"/>
      <c r="BI30" s="704"/>
      <c r="BJ30" s="704"/>
      <c r="BK30" s="704"/>
      <c r="BL30" s="704"/>
      <c r="BM30" s="705">
        <v>
98.5</v>
      </c>
      <c r="BN30" s="704"/>
      <c r="BO30" s="704"/>
      <c r="BP30" s="704"/>
      <c r="BQ30" s="706"/>
      <c r="BR30" s="703">
        <v>
99.4</v>
      </c>
      <c r="BS30" s="704"/>
      <c r="BT30" s="704"/>
      <c r="BU30" s="704"/>
      <c r="BV30" s="704"/>
      <c r="BW30" s="704"/>
      <c r="BX30" s="705">
        <v>
98</v>
      </c>
      <c r="BY30" s="704"/>
      <c r="BZ30" s="704"/>
      <c r="CA30" s="704"/>
      <c r="CB30" s="706"/>
      <c r="CD30" s="709"/>
      <c r="CE30" s="710"/>
      <c r="CF30" s="667" t="s">
        <v>
309</v>
      </c>
      <c r="CG30" s="664"/>
      <c r="CH30" s="664"/>
      <c r="CI30" s="664"/>
      <c r="CJ30" s="664"/>
      <c r="CK30" s="664"/>
      <c r="CL30" s="664"/>
      <c r="CM30" s="664"/>
      <c r="CN30" s="664"/>
      <c r="CO30" s="664"/>
      <c r="CP30" s="664"/>
      <c r="CQ30" s="665"/>
      <c r="CR30" s="623">
        <v>
2239002</v>
      </c>
      <c r="CS30" s="626"/>
      <c r="CT30" s="626"/>
      <c r="CU30" s="626"/>
      <c r="CV30" s="626"/>
      <c r="CW30" s="626"/>
      <c r="CX30" s="626"/>
      <c r="CY30" s="627"/>
      <c r="CZ30" s="628">
        <v>
5.2</v>
      </c>
      <c r="DA30" s="657"/>
      <c r="DB30" s="657"/>
      <c r="DC30" s="658"/>
      <c r="DD30" s="631">
        <v>
2239002</v>
      </c>
      <c r="DE30" s="626"/>
      <c r="DF30" s="626"/>
      <c r="DG30" s="626"/>
      <c r="DH30" s="626"/>
      <c r="DI30" s="626"/>
      <c r="DJ30" s="626"/>
      <c r="DK30" s="627"/>
      <c r="DL30" s="631">
        <v>
2039002</v>
      </c>
      <c r="DM30" s="626"/>
      <c r="DN30" s="626"/>
      <c r="DO30" s="626"/>
      <c r="DP30" s="626"/>
      <c r="DQ30" s="626"/>
      <c r="DR30" s="626"/>
      <c r="DS30" s="626"/>
      <c r="DT30" s="626"/>
      <c r="DU30" s="626"/>
      <c r="DV30" s="627"/>
      <c r="DW30" s="628">
        <v>
9.1</v>
      </c>
      <c r="DX30" s="657"/>
      <c r="DY30" s="657"/>
      <c r="DZ30" s="657"/>
      <c r="EA30" s="657"/>
      <c r="EB30" s="657"/>
      <c r="EC30" s="659"/>
    </row>
    <row r="31" spans="2:133" ht="11.25" customHeight="1" x14ac:dyDescent="0.15">
      <c r="B31" s="620" t="s">
        <v>
310</v>
      </c>
      <c r="C31" s="621"/>
      <c r="D31" s="621"/>
      <c r="E31" s="621"/>
      <c r="F31" s="621"/>
      <c r="G31" s="621"/>
      <c r="H31" s="621"/>
      <c r="I31" s="621"/>
      <c r="J31" s="621"/>
      <c r="K31" s="621"/>
      <c r="L31" s="621"/>
      <c r="M31" s="621"/>
      <c r="N31" s="621"/>
      <c r="O31" s="621"/>
      <c r="P31" s="621"/>
      <c r="Q31" s="622"/>
      <c r="R31" s="623">
        <v>
17997</v>
      </c>
      <c r="S31" s="626"/>
      <c r="T31" s="626"/>
      <c r="U31" s="626"/>
      <c r="V31" s="626"/>
      <c r="W31" s="626"/>
      <c r="X31" s="626"/>
      <c r="Y31" s="627"/>
      <c r="Z31" s="685">
        <v>
0</v>
      </c>
      <c r="AA31" s="685"/>
      <c r="AB31" s="685"/>
      <c r="AC31" s="685"/>
      <c r="AD31" s="686" t="s">
        <v>
126</v>
      </c>
      <c r="AE31" s="686"/>
      <c r="AF31" s="686"/>
      <c r="AG31" s="686"/>
      <c r="AH31" s="686"/>
      <c r="AI31" s="686"/>
      <c r="AJ31" s="686"/>
      <c r="AK31" s="686"/>
      <c r="AL31" s="628" t="s">
        <v>
181</v>
      </c>
      <c r="AM31" s="629"/>
      <c r="AN31" s="629"/>
      <c r="AO31" s="687"/>
      <c r="AP31" s="715"/>
      <c r="AQ31" s="716"/>
      <c r="AR31" s="716"/>
      <c r="AS31" s="716"/>
      <c r="AT31" s="720"/>
      <c r="AU31" s="229" t="s">
        <v>
311</v>
      </c>
      <c r="AV31" s="229"/>
      <c r="AW31" s="229"/>
      <c r="AX31" s="620" t="s">
        <v>
312</v>
      </c>
      <c r="AY31" s="621"/>
      <c r="AZ31" s="621"/>
      <c r="BA31" s="621"/>
      <c r="BB31" s="621"/>
      <c r="BC31" s="621"/>
      <c r="BD31" s="621"/>
      <c r="BE31" s="621"/>
      <c r="BF31" s="622"/>
      <c r="BG31" s="701">
        <v>
99.1</v>
      </c>
      <c r="BH31" s="624"/>
      <c r="BI31" s="624"/>
      <c r="BJ31" s="624"/>
      <c r="BK31" s="624"/>
      <c r="BL31" s="624"/>
      <c r="BM31" s="629">
        <v>
97.5</v>
      </c>
      <c r="BN31" s="702"/>
      <c r="BO31" s="702"/>
      <c r="BP31" s="702"/>
      <c r="BQ31" s="663"/>
      <c r="BR31" s="701">
        <v>
99</v>
      </c>
      <c r="BS31" s="624"/>
      <c r="BT31" s="624"/>
      <c r="BU31" s="624"/>
      <c r="BV31" s="624"/>
      <c r="BW31" s="624"/>
      <c r="BX31" s="629">
        <v>
96.8</v>
      </c>
      <c r="BY31" s="702"/>
      <c r="BZ31" s="702"/>
      <c r="CA31" s="702"/>
      <c r="CB31" s="663"/>
      <c r="CD31" s="709"/>
      <c r="CE31" s="710"/>
      <c r="CF31" s="667" t="s">
        <v>
313</v>
      </c>
      <c r="CG31" s="664"/>
      <c r="CH31" s="664"/>
      <c r="CI31" s="664"/>
      <c r="CJ31" s="664"/>
      <c r="CK31" s="664"/>
      <c r="CL31" s="664"/>
      <c r="CM31" s="664"/>
      <c r="CN31" s="664"/>
      <c r="CO31" s="664"/>
      <c r="CP31" s="664"/>
      <c r="CQ31" s="665"/>
      <c r="CR31" s="623">
        <v>
139739</v>
      </c>
      <c r="CS31" s="624"/>
      <c r="CT31" s="624"/>
      <c r="CU31" s="624"/>
      <c r="CV31" s="624"/>
      <c r="CW31" s="624"/>
      <c r="CX31" s="624"/>
      <c r="CY31" s="625"/>
      <c r="CZ31" s="628">
        <v>
0.3</v>
      </c>
      <c r="DA31" s="657"/>
      <c r="DB31" s="657"/>
      <c r="DC31" s="658"/>
      <c r="DD31" s="631">
        <v>
139739</v>
      </c>
      <c r="DE31" s="624"/>
      <c r="DF31" s="624"/>
      <c r="DG31" s="624"/>
      <c r="DH31" s="624"/>
      <c r="DI31" s="624"/>
      <c r="DJ31" s="624"/>
      <c r="DK31" s="625"/>
      <c r="DL31" s="631">
        <v>
139739</v>
      </c>
      <c r="DM31" s="624"/>
      <c r="DN31" s="624"/>
      <c r="DO31" s="624"/>
      <c r="DP31" s="624"/>
      <c r="DQ31" s="624"/>
      <c r="DR31" s="624"/>
      <c r="DS31" s="624"/>
      <c r="DT31" s="624"/>
      <c r="DU31" s="624"/>
      <c r="DV31" s="625"/>
      <c r="DW31" s="628">
        <v>
0.6</v>
      </c>
      <c r="DX31" s="657"/>
      <c r="DY31" s="657"/>
      <c r="DZ31" s="657"/>
      <c r="EA31" s="657"/>
      <c r="EB31" s="657"/>
      <c r="EC31" s="659"/>
    </row>
    <row r="32" spans="2:133" ht="11.25" customHeight="1" x14ac:dyDescent="0.15">
      <c r="B32" s="620" t="s">
        <v>
314</v>
      </c>
      <c r="C32" s="621"/>
      <c r="D32" s="621"/>
      <c r="E32" s="621"/>
      <c r="F32" s="621"/>
      <c r="G32" s="621"/>
      <c r="H32" s="621"/>
      <c r="I32" s="621"/>
      <c r="J32" s="621"/>
      <c r="K32" s="621"/>
      <c r="L32" s="621"/>
      <c r="M32" s="621"/>
      <c r="N32" s="621"/>
      <c r="O32" s="621"/>
      <c r="P32" s="621"/>
      <c r="Q32" s="622"/>
      <c r="R32" s="623">
        <v>
1487655</v>
      </c>
      <c r="S32" s="626"/>
      <c r="T32" s="626"/>
      <c r="U32" s="626"/>
      <c r="V32" s="626"/>
      <c r="W32" s="626"/>
      <c r="X32" s="626"/>
      <c r="Y32" s="627"/>
      <c r="Z32" s="685">
        <v>
3.3</v>
      </c>
      <c r="AA32" s="685"/>
      <c r="AB32" s="685"/>
      <c r="AC32" s="685"/>
      <c r="AD32" s="686" t="s">
        <v>
250</v>
      </c>
      <c r="AE32" s="686"/>
      <c r="AF32" s="686"/>
      <c r="AG32" s="686"/>
      <c r="AH32" s="686"/>
      <c r="AI32" s="686"/>
      <c r="AJ32" s="686"/>
      <c r="AK32" s="686"/>
      <c r="AL32" s="628" t="s">
        <v>
181</v>
      </c>
      <c r="AM32" s="629"/>
      <c r="AN32" s="629"/>
      <c r="AO32" s="687"/>
      <c r="AP32" s="717"/>
      <c r="AQ32" s="718"/>
      <c r="AR32" s="718"/>
      <c r="AS32" s="718"/>
      <c r="AT32" s="721"/>
      <c r="AU32" s="231"/>
      <c r="AV32" s="231"/>
      <c r="AW32" s="231"/>
      <c r="AX32" s="635" t="s">
        <v>
315</v>
      </c>
      <c r="AY32" s="636"/>
      <c r="AZ32" s="636"/>
      <c r="BA32" s="636"/>
      <c r="BB32" s="636"/>
      <c r="BC32" s="636"/>
      <c r="BD32" s="636"/>
      <c r="BE32" s="636"/>
      <c r="BF32" s="637"/>
      <c r="BG32" s="700">
        <v>
99.8</v>
      </c>
      <c r="BH32" s="639"/>
      <c r="BI32" s="639"/>
      <c r="BJ32" s="639"/>
      <c r="BK32" s="639"/>
      <c r="BL32" s="639"/>
      <c r="BM32" s="683">
        <v>
99.2</v>
      </c>
      <c r="BN32" s="639"/>
      <c r="BO32" s="639"/>
      <c r="BP32" s="639"/>
      <c r="BQ32" s="676"/>
      <c r="BR32" s="700">
        <v>
99.6</v>
      </c>
      <c r="BS32" s="639"/>
      <c r="BT32" s="639"/>
      <c r="BU32" s="639"/>
      <c r="BV32" s="639"/>
      <c r="BW32" s="639"/>
      <c r="BX32" s="683">
        <v>
98.9</v>
      </c>
      <c r="BY32" s="639"/>
      <c r="BZ32" s="639"/>
      <c r="CA32" s="639"/>
      <c r="CB32" s="676"/>
      <c r="CD32" s="711"/>
      <c r="CE32" s="712"/>
      <c r="CF32" s="667" t="s">
        <v>
316</v>
      </c>
      <c r="CG32" s="664"/>
      <c r="CH32" s="664"/>
      <c r="CI32" s="664"/>
      <c r="CJ32" s="664"/>
      <c r="CK32" s="664"/>
      <c r="CL32" s="664"/>
      <c r="CM32" s="664"/>
      <c r="CN32" s="664"/>
      <c r="CO32" s="664"/>
      <c r="CP32" s="664"/>
      <c r="CQ32" s="665"/>
      <c r="CR32" s="623">
        <v>
27</v>
      </c>
      <c r="CS32" s="626"/>
      <c r="CT32" s="626"/>
      <c r="CU32" s="626"/>
      <c r="CV32" s="626"/>
      <c r="CW32" s="626"/>
      <c r="CX32" s="626"/>
      <c r="CY32" s="627"/>
      <c r="CZ32" s="628">
        <v>
0</v>
      </c>
      <c r="DA32" s="657"/>
      <c r="DB32" s="657"/>
      <c r="DC32" s="658"/>
      <c r="DD32" s="631">
        <v>
27</v>
      </c>
      <c r="DE32" s="626"/>
      <c r="DF32" s="626"/>
      <c r="DG32" s="626"/>
      <c r="DH32" s="626"/>
      <c r="DI32" s="626"/>
      <c r="DJ32" s="626"/>
      <c r="DK32" s="627"/>
      <c r="DL32" s="631">
        <v>
27</v>
      </c>
      <c r="DM32" s="626"/>
      <c r="DN32" s="626"/>
      <c r="DO32" s="626"/>
      <c r="DP32" s="626"/>
      <c r="DQ32" s="626"/>
      <c r="DR32" s="626"/>
      <c r="DS32" s="626"/>
      <c r="DT32" s="626"/>
      <c r="DU32" s="626"/>
      <c r="DV32" s="627"/>
      <c r="DW32" s="628">
        <v>
0</v>
      </c>
      <c r="DX32" s="657"/>
      <c r="DY32" s="657"/>
      <c r="DZ32" s="657"/>
      <c r="EA32" s="657"/>
      <c r="EB32" s="657"/>
      <c r="EC32" s="659"/>
    </row>
    <row r="33" spans="2:133" ht="11.25" customHeight="1" x14ac:dyDescent="0.15">
      <c r="B33" s="620" t="s">
        <v>
317</v>
      </c>
      <c r="C33" s="621"/>
      <c r="D33" s="621"/>
      <c r="E33" s="621"/>
      <c r="F33" s="621"/>
      <c r="G33" s="621"/>
      <c r="H33" s="621"/>
      <c r="I33" s="621"/>
      <c r="J33" s="621"/>
      <c r="K33" s="621"/>
      <c r="L33" s="621"/>
      <c r="M33" s="621"/>
      <c r="N33" s="621"/>
      <c r="O33" s="621"/>
      <c r="P33" s="621"/>
      <c r="Q33" s="622"/>
      <c r="R33" s="623">
        <v>
1358720</v>
      </c>
      <c r="S33" s="626"/>
      <c r="T33" s="626"/>
      <c r="U33" s="626"/>
      <c r="V33" s="626"/>
      <c r="W33" s="626"/>
      <c r="X33" s="626"/>
      <c r="Y33" s="627"/>
      <c r="Z33" s="685">
        <v>
3</v>
      </c>
      <c r="AA33" s="685"/>
      <c r="AB33" s="685"/>
      <c r="AC33" s="685"/>
      <c r="AD33" s="686" t="s">
        <v>
181</v>
      </c>
      <c r="AE33" s="686"/>
      <c r="AF33" s="686"/>
      <c r="AG33" s="686"/>
      <c r="AH33" s="686"/>
      <c r="AI33" s="686"/>
      <c r="AJ33" s="686"/>
      <c r="AK33" s="686"/>
      <c r="AL33" s="628" t="s">
        <v>
250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
318</v>
      </c>
      <c r="CE33" s="664"/>
      <c r="CF33" s="664"/>
      <c r="CG33" s="664"/>
      <c r="CH33" s="664"/>
      <c r="CI33" s="664"/>
      <c r="CJ33" s="664"/>
      <c r="CK33" s="664"/>
      <c r="CL33" s="664"/>
      <c r="CM33" s="664"/>
      <c r="CN33" s="664"/>
      <c r="CO33" s="664"/>
      <c r="CP33" s="664"/>
      <c r="CQ33" s="665"/>
      <c r="CR33" s="623">
        <v>
15832007</v>
      </c>
      <c r="CS33" s="624"/>
      <c r="CT33" s="624"/>
      <c r="CU33" s="624"/>
      <c r="CV33" s="624"/>
      <c r="CW33" s="624"/>
      <c r="CX33" s="624"/>
      <c r="CY33" s="625"/>
      <c r="CZ33" s="628">
        <v>
36.9</v>
      </c>
      <c r="DA33" s="657"/>
      <c r="DB33" s="657"/>
      <c r="DC33" s="658"/>
      <c r="DD33" s="631">
        <v>
13137772</v>
      </c>
      <c r="DE33" s="624"/>
      <c r="DF33" s="624"/>
      <c r="DG33" s="624"/>
      <c r="DH33" s="624"/>
      <c r="DI33" s="624"/>
      <c r="DJ33" s="624"/>
      <c r="DK33" s="625"/>
      <c r="DL33" s="631">
        <v>
9354408</v>
      </c>
      <c r="DM33" s="624"/>
      <c r="DN33" s="624"/>
      <c r="DO33" s="624"/>
      <c r="DP33" s="624"/>
      <c r="DQ33" s="624"/>
      <c r="DR33" s="624"/>
      <c r="DS33" s="624"/>
      <c r="DT33" s="624"/>
      <c r="DU33" s="624"/>
      <c r="DV33" s="625"/>
      <c r="DW33" s="628">
        <v>
41.6</v>
      </c>
      <c r="DX33" s="657"/>
      <c r="DY33" s="657"/>
      <c r="DZ33" s="657"/>
      <c r="EA33" s="657"/>
      <c r="EB33" s="657"/>
      <c r="EC33" s="659"/>
    </row>
    <row r="34" spans="2:133" ht="11.25" customHeight="1" x14ac:dyDescent="0.15">
      <c r="B34" s="620" t="s">
        <v>
319</v>
      </c>
      <c r="C34" s="621"/>
      <c r="D34" s="621"/>
      <c r="E34" s="621"/>
      <c r="F34" s="621"/>
      <c r="G34" s="621"/>
      <c r="H34" s="621"/>
      <c r="I34" s="621"/>
      <c r="J34" s="621"/>
      <c r="K34" s="621"/>
      <c r="L34" s="621"/>
      <c r="M34" s="621"/>
      <c r="N34" s="621"/>
      <c r="O34" s="621"/>
      <c r="P34" s="621"/>
      <c r="Q34" s="622"/>
      <c r="R34" s="623">
        <v>
444215</v>
      </c>
      <c r="S34" s="626"/>
      <c r="T34" s="626"/>
      <c r="U34" s="626"/>
      <c r="V34" s="626"/>
      <c r="W34" s="626"/>
      <c r="X34" s="626"/>
      <c r="Y34" s="627"/>
      <c r="Z34" s="685">
        <v>
1</v>
      </c>
      <c r="AA34" s="685"/>
      <c r="AB34" s="685"/>
      <c r="AC34" s="685"/>
      <c r="AD34" s="686">
        <v>
210</v>
      </c>
      <c r="AE34" s="686"/>
      <c r="AF34" s="686"/>
      <c r="AG34" s="686"/>
      <c r="AH34" s="686"/>
      <c r="AI34" s="686"/>
      <c r="AJ34" s="686"/>
      <c r="AK34" s="686"/>
      <c r="AL34" s="628">
        <v>
0</v>
      </c>
      <c r="AM34" s="629"/>
      <c r="AN34" s="629"/>
      <c r="AO34" s="687"/>
      <c r="AP34" s="234"/>
      <c r="AQ34" s="697" t="s">
        <v>
320</v>
      </c>
      <c r="AR34" s="698"/>
      <c r="AS34" s="698"/>
      <c r="AT34" s="698"/>
      <c r="AU34" s="698"/>
      <c r="AV34" s="698"/>
      <c r="AW34" s="698"/>
      <c r="AX34" s="698"/>
      <c r="AY34" s="698"/>
      <c r="AZ34" s="698"/>
      <c r="BA34" s="698"/>
      <c r="BB34" s="698"/>
      <c r="BC34" s="698"/>
      <c r="BD34" s="698"/>
      <c r="BE34" s="698"/>
      <c r="BF34" s="699"/>
      <c r="BG34" s="697" t="s">
        <v>
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
322</v>
      </c>
      <c r="CE34" s="664"/>
      <c r="CF34" s="664"/>
      <c r="CG34" s="664"/>
      <c r="CH34" s="664"/>
      <c r="CI34" s="664"/>
      <c r="CJ34" s="664"/>
      <c r="CK34" s="664"/>
      <c r="CL34" s="664"/>
      <c r="CM34" s="664"/>
      <c r="CN34" s="664"/>
      <c r="CO34" s="664"/>
      <c r="CP34" s="664"/>
      <c r="CQ34" s="665"/>
      <c r="CR34" s="623">
        <v>
6250327</v>
      </c>
      <c r="CS34" s="626"/>
      <c r="CT34" s="626"/>
      <c r="CU34" s="626"/>
      <c r="CV34" s="626"/>
      <c r="CW34" s="626"/>
      <c r="CX34" s="626"/>
      <c r="CY34" s="627"/>
      <c r="CZ34" s="628">
        <v>
14.6</v>
      </c>
      <c r="DA34" s="657"/>
      <c r="DB34" s="657"/>
      <c r="DC34" s="658"/>
      <c r="DD34" s="631">
        <v>
4640563</v>
      </c>
      <c r="DE34" s="626"/>
      <c r="DF34" s="626"/>
      <c r="DG34" s="626"/>
      <c r="DH34" s="626"/>
      <c r="DI34" s="626"/>
      <c r="DJ34" s="626"/>
      <c r="DK34" s="627"/>
      <c r="DL34" s="631">
        <v>
3990837</v>
      </c>
      <c r="DM34" s="626"/>
      <c r="DN34" s="626"/>
      <c r="DO34" s="626"/>
      <c r="DP34" s="626"/>
      <c r="DQ34" s="626"/>
      <c r="DR34" s="626"/>
      <c r="DS34" s="626"/>
      <c r="DT34" s="626"/>
      <c r="DU34" s="626"/>
      <c r="DV34" s="627"/>
      <c r="DW34" s="628">
        <v>
17.7</v>
      </c>
      <c r="DX34" s="657"/>
      <c r="DY34" s="657"/>
      <c r="DZ34" s="657"/>
      <c r="EA34" s="657"/>
      <c r="EB34" s="657"/>
      <c r="EC34" s="659"/>
    </row>
    <row r="35" spans="2:133" ht="11.25" customHeight="1" x14ac:dyDescent="0.15">
      <c r="B35" s="620" t="s">
        <v>
323</v>
      </c>
      <c r="C35" s="621"/>
      <c r="D35" s="621"/>
      <c r="E35" s="621"/>
      <c r="F35" s="621"/>
      <c r="G35" s="621"/>
      <c r="H35" s="621"/>
      <c r="I35" s="621"/>
      <c r="J35" s="621"/>
      <c r="K35" s="621"/>
      <c r="L35" s="621"/>
      <c r="M35" s="621"/>
      <c r="N35" s="621"/>
      <c r="O35" s="621"/>
      <c r="P35" s="621"/>
      <c r="Q35" s="622"/>
      <c r="R35" s="623">
        <v>
1641800</v>
      </c>
      <c r="S35" s="626"/>
      <c r="T35" s="626"/>
      <c r="U35" s="626"/>
      <c r="V35" s="626"/>
      <c r="W35" s="626"/>
      <c r="X35" s="626"/>
      <c r="Y35" s="627"/>
      <c r="Z35" s="685">
        <v>
3.7</v>
      </c>
      <c r="AA35" s="685"/>
      <c r="AB35" s="685"/>
      <c r="AC35" s="685"/>
      <c r="AD35" s="686" t="s">
        <v>
126</v>
      </c>
      <c r="AE35" s="686"/>
      <c r="AF35" s="686"/>
      <c r="AG35" s="686"/>
      <c r="AH35" s="686"/>
      <c r="AI35" s="686"/>
      <c r="AJ35" s="686"/>
      <c r="AK35" s="686"/>
      <c r="AL35" s="628" t="s">
        <v>
126</v>
      </c>
      <c r="AM35" s="629"/>
      <c r="AN35" s="629"/>
      <c r="AO35" s="687"/>
      <c r="AP35" s="234"/>
      <c r="AQ35" s="691" t="s">
        <v>
324</v>
      </c>
      <c r="AR35" s="692"/>
      <c r="AS35" s="692"/>
      <c r="AT35" s="692"/>
      <c r="AU35" s="692"/>
      <c r="AV35" s="692"/>
      <c r="AW35" s="692"/>
      <c r="AX35" s="692"/>
      <c r="AY35" s="693"/>
      <c r="AZ35" s="688">
        <v>
4652581</v>
      </c>
      <c r="BA35" s="689"/>
      <c r="BB35" s="689"/>
      <c r="BC35" s="689"/>
      <c r="BD35" s="689"/>
      <c r="BE35" s="689"/>
      <c r="BF35" s="690"/>
      <c r="BG35" s="694" t="s">
        <v>
325</v>
      </c>
      <c r="BH35" s="695"/>
      <c r="BI35" s="695"/>
      <c r="BJ35" s="695"/>
      <c r="BK35" s="695"/>
      <c r="BL35" s="695"/>
      <c r="BM35" s="695"/>
      <c r="BN35" s="695"/>
      <c r="BO35" s="695"/>
      <c r="BP35" s="695"/>
      <c r="BQ35" s="695"/>
      <c r="BR35" s="695"/>
      <c r="BS35" s="695"/>
      <c r="BT35" s="695"/>
      <c r="BU35" s="696"/>
      <c r="BV35" s="688">
        <v>
328562</v>
      </c>
      <c r="BW35" s="689"/>
      <c r="BX35" s="689"/>
      <c r="BY35" s="689"/>
      <c r="BZ35" s="689"/>
      <c r="CA35" s="689"/>
      <c r="CB35" s="690"/>
      <c r="CD35" s="667" t="s">
        <v>
326</v>
      </c>
      <c r="CE35" s="664"/>
      <c r="CF35" s="664"/>
      <c r="CG35" s="664"/>
      <c r="CH35" s="664"/>
      <c r="CI35" s="664"/>
      <c r="CJ35" s="664"/>
      <c r="CK35" s="664"/>
      <c r="CL35" s="664"/>
      <c r="CM35" s="664"/>
      <c r="CN35" s="664"/>
      <c r="CO35" s="664"/>
      <c r="CP35" s="664"/>
      <c r="CQ35" s="665"/>
      <c r="CR35" s="623">
        <v>
234977</v>
      </c>
      <c r="CS35" s="624"/>
      <c r="CT35" s="624"/>
      <c r="CU35" s="624"/>
      <c r="CV35" s="624"/>
      <c r="CW35" s="624"/>
      <c r="CX35" s="624"/>
      <c r="CY35" s="625"/>
      <c r="CZ35" s="628">
        <v>
0.5</v>
      </c>
      <c r="DA35" s="657"/>
      <c r="DB35" s="657"/>
      <c r="DC35" s="658"/>
      <c r="DD35" s="631">
        <v>
205516</v>
      </c>
      <c r="DE35" s="624"/>
      <c r="DF35" s="624"/>
      <c r="DG35" s="624"/>
      <c r="DH35" s="624"/>
      <c r="DI35" s="624"/>
      <c r="DJ35" s="624"/>
      <c r="DK35" s="625"/>
      <c r="DL35" s="631">
        <v>
205516</v>
      </c>
      <c r="DM35" s="624"/>
      <c r="DN35" s="624"/>
      <c r="DO35" s="624"/>
      <c r="DP35" s="624"/>
      <c r="DQ35" s="624"/>
      <c r="DR35" s="624"/>
      <c r="DS35" s="624"/>
      <c r="DT35" s="624"/>
      <c r="DU35" s="624"/>
      <c r="DV35" s="625"/>
      <c r="DW35" s="628">
        <v>
0.9</v>
      </c>
      <c r="DX35" s="657"/>
      <c r="DY35" s="657"/>
      <c r="DZ35" s="657"/>
      <c r="EA35" s="657"/>
      <c r="EB35" s="657"/>
      <c r="EC35" s="659"/>
    </row>
    <row r="36" spans="2:133" ht="11.25" customHeight="1" x14ac:dyDescent="0.15">
      <c r="B36" s="620" t="s">
        <v>
327</v>
      </c>
      <c r="C36" s="621"/>
      <c r="D36" s="621"/>
      <c r="E36" s="621"/>
      <c r="F36" s="621"/>
      <c r="G36" s="621"/>
      <c r="H36" s="621"/>
      <c r="I36" s="621"/>
      <c r="J36" s="621"/>
      <c r="K36" s="621"/>
      <c r="L36" s="621"/>
      <c r="M36" s="621"/>
      <c r="N36" s="621"/>
      <c r="O36" s="621"/>
      <c r="P36" s="621"/>
      <c r="Q36" s="622"/>
      <c r="R36" s="623" t="s">
        <v>
250</v>
      </c>
      <c r="S36" s="626"/>
      <c r="T36" s="626"/>
      <c r="U36" s="626"/>
      <c r="V36" s="626"/>
      <c r="W36" s="626"/>
      <c r="X36" s="626"/>
      <c r="Y36" s="627"/>
      <c r="Z36" s="685" t="s">
        <v>
126</v>
      </c>
      <c r="AA36" s="685"/>
      <c r="AB36" s="685"/>
      <c r="AC36" s="685"/>
      <c r="AD36" s="686" t="s">
        <v>
126</v>
      </c>
      <c r="AE36" s="686"/>
      <c r="AF36" s="686"/>
      <c r="AG36" s="686"/>
      <c r="AH36" s="686"/>
      <c r="AI36" s="686"/>
      <c r="AJ36" s="686"/>
      <c r="AK36" s="686"/>
      <c r="AL36" s="628" t="s">
        <v>
126</v>
      </c>
      <c r="AM36" s="629"/>
      <c r="AN36" s="629"/>
      <c r="AO36" s="687"/>
      <c r="AQ36" s="660" t="s">
        <v>
328</v>
      </c>
      <c r="AR36" s="661"/>
      <c r="AS36" s="661"/>
      <c r="AT36" s="661"/>
      <c r="AU36" s="661"/>
      <c r="AV36" s="661"/>
      <c r="AW36" s="661"/>
      <c r="AX36" s="661"/>
      <c r="AY36" s="662"/>
      <c r="AZ36" s="623">
        <v>
461196</v>
      </c>
      <c r="BA36" s="626"/>
      <c r="BB36" s="626"/>
      <c r="BC36" s="626"/>
      <c r="BD36" s="624"/>
      <c r="BE36" s="624"/>
      <c r="BF36" s="663"/>
      <c r="BG36" s="667" t="s">
        <v>
329</v>
      </c>
      <c r="BH36" s="664"/>
      <c r="BI36" s="664"/>
      <c r="BJ36" s="664"/>
      <c r="BK36" s="664"/>
      <c r="BL36" s="664"/>
      <c r="BM36" s="664"/>
      <c r="BN36" s="664"/>
      <c r="BO36" s="664"/>
      <c r="BP36" s="664"/>
      <c r="BQ36" s="664"/>
      <c r="BR36" s="664"/>
      <c r="BS36" s="664"/>
      <c r="BT36" s="664"/>
      <c r="BU36" s="665"/>
      <c r="BV36" s="623">
        <v>
-206927</v>
      </c>
      <c r="BW36" s="626"/>
      <c r="BX36" s="626"/>
      <c r="BY36" s="626"/>
      <c r="BZ36" s="626"/>
      <c r="CA36" s="626"/>
      <c r="CB36" s="666"/>
      <c r="CD36" s="667" t="s">
        <v>
330</v>
      </c>
      <c r="CE36" s="664"/>
      <c r="CF36" s="664"/>
      <c r="CG36" s="664"/>
      <c r="CH36" s="664"/>
      <c r="CI36" s="664"/>
      <c r="CJ36" s="664"/>
      <c r="CK36" s="664"/>
      <c r="CL36" s="664"/>
      <c r="CM36" s="664"/>
      <c r="CN36" s="664"/>
      <c r="CO36" s="664"/>
      <c r="CP36" s="664"/>
      <c r="CQ36" s="665"/>
      <c r="CR36" s="623">
        <v>
3113872</v>
      </c>
      <c r="CS36" s="626"/>
      <c r="CT36" s="626"/>
      <c r="CU36" s="626"/>
      <c r="CV36" s="626"/>
      <c r="CW36" s="626"/>
      <c r="CX36" s="626"/>
      <c r="CY36" s="627"/>
      <c r="CZ36" s="628">
        <v>
7.3</v>
      </c>
      <c r="DA36" s="657"/>
      <c r="DB36" s="657"/>
      <c r="DC36" s="658"/>
      <c r="DD36" s="631">
        <v>
2574267</v>
      </c>
      <c r="DE36" s="626"/>
      <c r="DF36" s="626"/>
      <c r="DG36" s="626"/>
      <c r="DH36" s="626"/>
      <c r="DI36" s="626"/>
      <c r="DJ36" s="626"/>
      <c r="DK36" s="627"/>
      <c r="DL36" s="631">
        <v>
2147186</v>
      </c>
      <c r="DM36" s="626"/>
      <c r="DN36" s="626"/>
      <c r="DO36" s="626"/>
      <c r="DP36" s="626"/>
      <c r="DQ36" s="626"/>
      <c r="DR36" s="626"/>
      <c r="DS36" s="626"/>
      <c r="DT36" s="626"/>
      <c r="DU36" s="626"/>
      <c r="DV36" s="627"/>
      <c r="DW36" s="628">
        <v>
9.5</v>
      </c>
      <c r="DX36" s="657"/>
      <c r="DY36" s="657"/>
      <c r="DZ36" s="657"/>
      <c r="EA36" s="657"/>
      <c r="EB36" s="657"/>
      <c r="EC36" s="659"/>
    </row>
    <row r="37" spans="2:133" ht="11.25" customHeight="1" x14ac:dyDescent="0.15">
      <c r="B37" s="620" t="s">
        <v>
331</v>
      </c>
      <c r="C37" s="621"/>
      <c r="D37" s="621"/>
      <c r="E37" s="621"/>
      <c r="F37" s="621"/>
      <c r="G37" s="621"/>
      <c r="H37" s="621"/>
      <c r="I37" s="621"/>
      <c r="J37" s="621"/>
      <c r="K37" s="621"/>
      <c r="L37" s="621"/>
      <c r="M37" s="621"/>
      <c r="N37" s="621"/>
      <c r="O37" s="621"/>
      <c r="P37" s="621"/>
      <c r="Q37" s="622"/>
      <c r="R37" s="623">
        <v>
933500</v>
      </c>
      <c r="S37" s="626"/>
      <c r="T37" s="626"/>
      <c r="U37" s="626"/>
      <c r="V37" s="626"/>
      <c r="W37" s="626"/>
      <c r="X37" s="626"/>
      <c r="Y37" s="627"/>
      <c r="Z37" s="685">
        <v>
2.1</v>
      </c>
      <c r="AA37" s="685"/>
      <c r="AB37" s="685"/>
      <c r="AC37" s="685"/>
      <c r="AD37" s="686" t="s">
        <v>
126</v>
      </c>
      <c r="AE37" s="686"/>
      <c r="AF37" s="686"/>
      <c r="AG37" s="686"/>
      <c r="AH37" s="686"/>
      <c r="AI37" s="686"/>
      <c r="AJ37" s="686"/>
      <c r="AK37" s="686"/>
      <c r="AL37" s="628" t="s">
        <v>
126</v>
      </c>
      <c r="AM37" s="629"/>
      <c r="AN37" s="629"/>
      <c r="AO37" s="687"/>
      <c r="AQ37" s="660" t="s">
        <v>
332</v>
      </c>
      <c r="AR37" s="661"/>
      <c r="AS37" s="661"/>
      <c r="AT37" s="661"/>
      <c r="AU37" s="661"/>
      <c r="AV37" s="661"/>
      <c r="AW37" s="661"/>
      <c r="AX37" s="661"/>
      <c r="AY37" s="662"/>
      <c r="AZ37" s="623">
        <v>
308360</v>
      </c>
      <c r="BA37" s="626"/>
      <c r="BB37" s="626"/>
      <c r="BC37" s="626"/>
      <c r="BD37" s="624"/>
      <c r="BE37" s="624"/>
      <c r="BF37" s="663"/>
      <c r="BG37" s="667" t="s">
        <v>
333</v>
      </c>
      <c r="BH37" s="664"/>
      <c r="BI37" s="664"/>
      <c r="BJ37" s="664"/>
      <c r="BK37" s="664"/>
      <c r="BL37" s="664"/>
      <c r="BM37" s="664"/>
      <c r="BN37" s="664"/>
      <c r="BO37" s="664"/>
      <c r="BP37" s="664"/>
      <c r="BQ37" s="664"/>
      <c r="BR37" s="664"/>
      <c r="BS37" s="664"/>
      <c r="BT37" s="664"/>
      <c r="BU37" s="665"/>
      <c r="BV37" s="623">
        <v>
16534</v>
      </c>
      <c r="BW37" s="626"/>
      <c r="BX37" s="626"/>
      <c r="BY37" s="626"/>
      <c r="BZ37" s="626"/>
      <c r="CA37" s="626"/>
      <c r="CB37" s="666"/>
      <c r="CD37" s="667" t="s">
        <v>
334</v>
      </c>
      <c r="CE37" s="664"/>
      <c r="CF37" s="664"/>
      <c r="CG37" s="664"/>
      <c r="CH37" s="664"/>
      <c r="CI37" s="664"/>
      <c r="CJ37" s="664"/>
      <c r="CK37" s="664"/>
      <c r="CL37" s="664"/>
      <c r="CM37" s="664"/>
      <c r="CN37" s="664"/>
      <c r="CO37" s="664"/>
      <c r="CP37" s="664"/>
      <c r="CQ37" s="665"/>
      <c r="CR37" s="623">
        <v>
330326</v>
      </c>
      <c r="CS37" s="624"/>
      <c r="CT37" s="624"/>
      <c r="CU37" s="624"/>
      <c r="CV37" s="624"/>
      <c r="CW37" s="624"/>
      <c r="CX37" s="624"/>
      <c r="CY37" s="625"/>
      <c r="CZ37" s="628">
        <v>
0.8</v>
      </c>
      <c r="DA37" s="657"/>
      <c r="DB37" s="657"/>
      <c r="DC37" s="658"/>
      <c r="DD37" s="631">
        <v>
330326</v>
      </c>
      <c r="DE37" s="624"/>
      <c r="DF37" s="624"/>
      <c r="DG37" s="624"/>
      <c r="DH37" s="624"/>
      <c r="DI37" s="624"/>
      <c r="DJ37" s="624"/>
      <c r="DK37" s="625"/>
      <c r="DL37" s="631">
        <v>
301741</v>
      </c>
      <c r="DM37" s="624"/>
      <c r="DN37" s="624"/>
      <c r="DO37" s="624"/>
      <c r="DP37" s="624"/>
      <c r="DQ37" s="624"/>
      <c r="DR37" s="624"/>
      <c r="DS37" s="624"/>
      <c r="DT37" s="624"/>
      <c r="DU37" s="624"/>
      <c r="DV37" s="625"/>
      <c r="DW37" s="628">
        <v>
1.3</v>
      </c>
      <c r="DX37" s="657"/>
      <c r="DY37" s="657"/>
      <c r="DZ37" s="657"/>
      <c r="EA37" s="657"/>
      <c r="EB37" s="657"/>
      <c r="EC37" s="659"/>
    </row>
    <row r="38" spans="2:133" ht="11.25" customHeight="1" x14ac:dyDescent="0.15">
      <c r="B38" s="635" t="s">
        <v>
335</v>
      </c>
      <c r="C38" s="636"/>
      <c r="D38" s="636"/>
      <c r="E38" s="636"/>
      <c r="F38" s="636"/>
      <c r="G38" s="636"/>
      <c r="H38" s="636"/>
      <c r="I38" s="636"/>
      <c r="J38" s="636"/>
      <c r="K38" s="636"/>
      <c r="L38" s="636"/>
      <c r="M38" s="636"/>
      <c r="N38" s="636"/>
      <c r="O38" s="636"/>
      <c r="P38" s="636"/>
      <c r="Q38" s="637"/>
      <c r="R38" s="638">
        <v>
44767718</v>
      </c>
      <c r="S38" s="675"/>
      <c r="T38" s="675"/>
      <c r="U38" s="675"/>
      <c r="V38" s="675"/>
      <c r="W38" s="675"/>
      <c r="X38" s="675"/>
      <c r="Y38" s="680"/>
      <c r="Z38" s="681">
        <v>
100</v>
      </c>
      <c r="AA38" s="681"/>
      <c r="AB38" s="681"/>
      <c r="AC38" s="681"/>
      <c r="AD38" s="682">
        <v>
21553858</v>
      </c>
      <c r="AE38" s="682"/>
      <c r="AF38" s="682"/>
      <c r="AG38" s="682"/>
      <c r="AH38" s="682"/>
      <c r="AI38" s="682"/>
      <c r="AJ38" s="682"/>
      <c r="AK38" s="682"/>
      <c r="AL38" s="641">
        <v>
100</v>
      </c>
      <c r="AM38" s="683"/>
      <c r="AN38" s="683"/>
      <c r="AO38" s="684"/>
      <c r="AQ38" s="660" t="s">
        <v>
336</v>
      </c>
      <c r="AR38" s="661"/>
      <c r="AS38" s="661"/>
      <c r="AT38" s="661"/>
      <c r="AU38" s="661"/>
      <c r="AV38" s="661"/>
      <c r="AW38" s="661"/>
      <c r="AX38" s="661"/>
      <c r="AY38" s="662"/>
      <c r="AZ38" s="623">
        <v>
29848</v>
      </c>
      <c r="BA38" s="626"/>
      <c r="BB38" s="626"/>
      <c r="BC38" s="626"/>
      <c r="BD38" s="624"/>
      <c r="BE38" s="624"/>
      <c r="BF38" s="663"/>
      <c r="BG38" s="667" t="s">
        <v>
337</v>
      </c>
      <c r="BH38" s="664"/>
      <c r="BI38" s="664"/>
      <c r="BJ38" s="664"/>
      <c r="BK38" s="664"/>
      <c r="BL38" s="664"/>
      <c r="BM38" s="664"/>
      <c r="BN38" s="664"/>
      <c r="BO38" s="664"/>
      <c r="BP38" s="664"/>
      <c r="BQ38" s="664"/>
      <c r="BR38" s="664"/>
      <c r="BS38" s="664"/>
      <c r="BT38" s="664"/>
      <c r="BU38" s="665"/>
      <c r="BV38" s="623">
        <v>
25260</v>
      </c>
      <c r="BW38" s="626"/>
      <c r="BX38" s="626"/>
      <c r="BY38" s="626"/>
      <c r="BZ38" s="626"/>
      <c r="CA38" s="626"/>
      <c r="CB38" s="666"/>
      <c r="CD38" s="667" t="s">
        <v>
338</v>
      </c>
      <c r="CE38" s="664"/>
      <c r="CF38" s="664"/>
      <c r="CG38" s="664"/>
      <c r="CH38" s="664"/>
      <c r="CI38" s="664"/>
      <c r="CJ38" s="664"/>
      <c r="CK38" s="664"/>
      <c r="CL38" s="664"/>
      <c r="CM38" s="664"/>
      <c r="CN38" s="664"/>
      <c r="CO38" s="664"/>
      <c r="CP38" s="664"/>
      <c r="CQ38" s="665"/>
      <c r="CR38" s="623">
        <v>
4622733</v>
      </c>
      <c r="CS38" s="626"/>
      <c r="CT38" s="626"/>
      <c r="CU38" s="626"/>
      <c r="CV38" s="626"/>
      <c r="CW38" s="626"/>
      <c r="CX38" s="626"/>
      <c r="CY38" s="627"/>
      <c r="CZ38" s="628">
        <v>
10.8</v>
      </c>
      <c r="DA38" s="657"/>
      <c r="DB38" s="657"/>
      <c r="DC38" s="658"/>
      <c r="DD38" s="631">
        <v>
4119062</v>
      </c>
      <c r="DE38" s="626"/>
      <c r="DF38" s="626"/>
      <c r="DG38" s="626"/>
      <c r="DH38" s="626"/>
      <c r="DI38" s="626"/>
      <c r="DJ38" s="626"/>
      <c r="DK38" s="627"/>
      <c r="DL38" s="631">
        <v>
3010869</v>
      </c>
      <c r="DM38" s="626"/>
      <c r="DN38" s="626"/>
      <c r="DO38" s="626"/>
      <c r="DP38" s="626"/>
      <c r="DQ38" s="626"/>
      <c r="DR38" s="626"/>
      <c r="DS38" s="626"/>
      <c r="DT38" s="626"/>
      <c r="DU38" s="626"/>
      <c r="DV38" s="627"/>
      <c r="DW38" s="628">
        <v>
13.4</v>
      </c>
      <c r="DX38" s="657"/>
      <c r="DY38" s="657"/>
      <c r="DZ38" s="657"/>
      <c r="EA38" s="657"/>
      <c r="EB38" s="657"/>
      <c r="EC38" s="659"/>
    </row>
    <row r="39" spans="2:133" ht="11.25" customHeight="1" x14ac:dyDescent="0.15">
      <c r="AQ39" s="660" t="s">
        <v>
339</v>
      </c>
      <c r="AR39" s="661"/>
      <c r="AS39" s="661"/>
      <c r="AT39" s="661"/>
      <c r="AU39" s="661"/>
      <c r="AV39" s="661"/>
      <c r="AW39" s="661"/>
      <c r="AX39" s="661"/>
      <c r="AY39" s="662"/>
      <c r="AZ39" s="623" t="s">
        <v>
126</v>
      </c>
      <c r="BA39" s="626"/>
      <c r="BB39" s="626"/>
      <c r="BC39" s="626"/>
      <c r="BD39" s="624"/>
      <c r="BE39" s="624"/>
      <c r="BF39" s="663"/>
      <c r="BG39" s="668" t="s">
        <v>
340</v>
      </c>
      <c r="BH39" s="669"/>
      <c r="BI39" s="669"/>
      <c r="BJ39" s="669"/>
      <c r="BK39" s="669"/>
      <c r="BL39" s="235"/>
      <c r="BM39" s="664" t="s">
        <v>
341</v>
      </c>
      <c r="BN39" s="664"/>
      <c r="BO39" s="664"/>
      <c r="BP39" s="664"/>
      <c r="BQ39" s="664"/>
      <c r="BR39" s="664"/>
      <c r="BS39" s="664"/>
      <c r="BT39" s="664"/>
      <c r="BU39" s="665"/>
      <c r="BV39" s="623">
        <v>
92</v>
      </c>
      <c r="BW39" s="626"/>
      <c r="BX39" s="626"/>
      <c r="BY39" s="626"/>
      <c r="BZ39" s="626"/>
      <c r="CA39" s="626"/>
      <c r="CB39" s="666"/>
      <c r="CD39" s="667" t="s">
        <v>
342</v>
      </c>
      <c r="CE39" s="664"/>
      <c r="CF39" s="664"/>
      <c r="CG39" s="664"/>
      <c r="CH39" s="664"/>
      <c r="CI39" s="664"/>
      <c r="CJ39" s="664"/>
      <c r="CK39" s="664"/>
      <c r="CL39" s="664"/>
      <c r="CM39" s="664"/>
      <c r="CN39" s="664"/>
      <c r="CO39" s="664"/>
      <c r="CP39" s="664"/>
      <c r="CQ39" s="665"/>
      <c r="CR39" s="623">
        <v>
1604098</v>
      </c>
      <c r="CS39" s="624"/>
      <c r="CT39" s="624"/>
      <c r="CU39" s="624"/>
      <c r="CV39" s="624"/>
      <c r="CW39" s="624"/>
      <c r="CX39" s="624"/>
      <c r="CY39" s="625"/>
      <c r="CZ39" s="628">
        <v>
3.7</v>
      </c>
      <c r="DA39" s="657"/>
      <c r="DB39" s="657"/>
      <c r="DC39" s="658"/>
      <c r="DD39" s="631">
        <v>
1598364</v>
      </c>
      <c r="DE39" s="624"/>
      <c r="DF39" s="624"/>
      <c r="DG39" s="624"/>
      <c r="DH39" s="624"/>
      <c r="DI39" s="624"/>
      <c r="DJ39" s="624"/>
      <c r="DK39" s="625"/>
      <c r="DL39" s="631" t="s">
        <v>
126</v>
      </c>
      <c r="DM39" s="624"/>
      <c r="DN39" s="624"/>
      <c r="DO39" s="624"/>
      <c r="DP39" s="624"/>
      <c r="DQ39" s="624"/>
      <c r="DR39" s="624"/>
      <c r="DS39" s="624"/>
      <c r="DT39" s="624"/>
      <c r="DU39" s="624"/>
      <c r="DV39" s="625"/>
      <c r="DW39" s="628" t="s">
        <v>
126</v>
      </c>
      <c r="DX39" s="657"/>
      <c r="DY39" s="657"/>
      <c r="DZ39" s="657"/>
      <c r="EA39" s="657"/>
      <c r="EB39" s="657"/>
      <c r="EC39" s="659"/>
    </row>
    <row r="40" spans="2:133" ht="11.25" customHeight="1" x14ac:dyDescent="0.15">
      <c r="AQ40" s="660" t="s">
        <v>
343</v>
      </c>
      <c r="AR40" s="661"/>
      <c r="AS40" s="661"/>
      <c r="AT40" s="661"/>
      <c r="AU40" s="661"/>
      <c r="AV40" s="661"/>
      <c r="AW40" s="661"/>
      <c r="AX40" s="661"/>
      <c r="AY40" s="662"/>
      <c r="AZ40" s="623">
        <v>
1274875</v>
      </c>
      <c r="BA40" s="626"/>
      <c r="BB40" s="626"/>
      <c r="BC40" s="626"/>
      <c r="BD40" s="624"/>
      <c r="BE40" s="624"/>
      <c r="BF40" s="663"/>
      <c r="BG40" s="668"/>
      <c r="BH40" s="669"/>
      <c r="BI40" s="669"/>
      <c r="BJ40" s="669"/>
      <c r="BK40" s="669"/>
      <c r="BL40" s="235"/>
      <c r="BM40" s="664" t="s">
        <v>
344</v>
      </c>
      <c r="BN40" s="664"/>
      <c r="BO40" s="664"/>
      <c r="BP40" s="664"/>
      <c r="BQ40" s="664"/>
      <c r="BR40" s="664"/>
      <c r="BS40" s="664"/>
      <c r="BT40" s="664"/>
      <c r="BU40" s="665"/>
      <c r="BV40" s="623" t="s">
        <v>
126</v>
      </c>
      <c r="BW40" s="626"/>
      <c r="BX40" s="626"/>
      <c r="BY40" s="626"/>
      <c r="BZ40" s="626"/>
      <c r="CA40" s="626"/>
      <c r="CB40" s="666"/>
      <c r="CD40" s="667" t="s">
        <v>
345</v>
      </c>
      <c r="CE40" s="664"/>
      <c r="CF40" s="664"/>
      <c r="CG40" s="664"/>
      <c r="CH40" s="664"/>
      <c r="CI40" s="664"/>
      <c r="CJ40" s="664"/>
      <c r="CK40" s="664"/>
      <c r="CL40" s="664"/>
      <c r="CM40" s="664"/>
      <c r="CN40" s="664"/>
      <c r="CO40" s="664"/>
      <c r="CP40" s="664"/>
      <c r="CQ40" s="665"/>
      <c r="CR40" s="623">
        <v>
6000</v>
      </c>
      <c r="CS40" s="626"/>
      <c r="CT40" s="626"/>
      <c r="CU40" s="626"/>
      <c r="CV40" s="626"/>
      <c r="CW40" s="626"/>
      <c r="CX40" s="626"/>
      <c r="CY40" s="627"/>
      <c r="CZ40" s="628">
        <v>
0</v>
      </c>
      <c r="DA40" s="657"/>
      <c r="DB40" s="657"/>
      <c r="DC40" s="658"/>
      <c r="DD40" s="631" t="s">
        <v>
126</v>
      </c>
      <c r="DE40" s="626"/>
      <c r="DF40" s="626"/>
      <c r="DG40" s="626"/>
      <c r="DH40" s="626"/>
      <c r="DI40" s="626"/>
      <c r="DJ40" s="626"/>
      <c r="DK40" s="627"/>
      <c r="DL40" s="631" t="s">
        <v>
126</v>
      </c>
      <c r="DM40" s="626"/>
      <c r="DN40" s="626"/>
      <c r="DO40" s="626"/>
      <c r="DP40" s="626"/>
      <c r="DQ40" s="626"/>
      <c r="DR40" s="626"/>
      <c r="DS40" s="626"/>
      <c r="DT40" s="626"/>
      <c r="DU40" s="626"/>
      <c r="DV40" s="627"/>
      <c r="DW40" s="628" t="s">
        <v>
126</v>
      </c>
      <c r="DX40" s="657"/>
      <c r="DY40" s="657"/>
      <c r="DZ40" s="657"/>
      <c r="EA40" s="657"/>
      <c r="EB40" s="657"/>
      <c r="EC40" s="659"/>
    </row>
    <row r="41" spans="2:133" ht="11.25" customHeight="1" x14ac:dyDescent="0.15">
      <c r="AQ41" s="672" t="s">
        <v>
346</v>
      </c>
      <c r="AR41" s="673"/>
      <c r="AS41" s="673"/>
      <c r="AT41" s="673"/>
      <c r="AU41" s="673"/>
      <c r="AV41" s="673"/>
      <c r="AW41" s="673"/>
      <c r="AX41" s="673"/>
      <c r="AY41" s="674"/>
      <c r="AZ41" s="638">
        <v>
2578302</v>
      </c>
      <c r="BA41" s="675"/>
      <c r="BB41" s="675"/>
      <c r="BC41" s="675"/>
      <c r="BD41" s="639"/>
      <c r="BE41" s="639"/>
      <c r="BF41" s="676"/>
      <c r="BG41" s="670"/>
      <c r="BH41" s="671"/>
      <c r="BI41" s="671"/>
      <c r="BJ41" s="671"/>
      <c r="BK41" s="671"/>
      <c r="BL41" s="236"/>
      <c r="BM41" s="677" t="s">
        <v>
347</v>
      </c>
      <c r="BN41" s="677"/>
      <c r="BO41" s="677"/>
      <c r="BP41" s="677"/>
      <c r="BQ41" s="677"/>
      <c r="BR41" s="677"/>
      <c r="BS41" s="677"/>
      <c r="BT41" s="677"/>
      <c r="BU41" s="678"/>
      <c r="BV41" s="638">
        <v>
309</v>
      </c>
      <c r="BW41" s="675"/>
      <c r="BX41" s="675"/>
      <c r="BY41" s="675"/>
      <c r="BZ41" s="675"/>
      <c r="CA41" s="675"/>
      <c r="CB41" s="679"/>
      <c r="CD41" s="667" t="s">
        <v>
348</v>
      </c>
      <c r="CE41" s="664"/>
      <c r="CF41" s="664"/>
      <c r="CG41" s="664"/>
      <c r="CH41" s="664"/>
      <c r="CI41" s="664"/>
      <c r="CJ41" s="664"/>
      <c r="CK41" s="664"/>
      <c r="CL41" s="664"/>
      <c r="CM41" s="664"/>
      <c r="CN41" s="664"/>
      <c r="CO41" s="664"/>
      <c r="CP41" s="664"/>
      <c r="CQ41" s="665"/>
      <c r="CR41" s="623" t="s">
        <v>
126</v>
      </c>
      <c r="CS41" s="624"/>
      <c r="CT41" s="624"/>
      <c r="CU41" s="624"/>
      <c r="CV41" s="624"/>
      <c r="CW41" s="624"/>
      <c r="CX41" s="624"/>
      <c r="CY41" s="625"/>
      <c r="CZ41" s="628" t="s">
        <v>
126</v>
      </c>
      <c r="DA41" s="657"/>
      <c r="DB41" s="657"/>
      <c r="DC41" s="658"/>
      <c r="DD41" s="631" t="s">
        <v>
181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
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
350</v>
      </c>
      <c r="CE42" s="621"/>
      <c r="CF42" s="621"/>
      <c r="CG42" s="621"/>
      <c r="CH42" s="621"/>
      <c r="CI42" s="621"/>
      <c r="CJ42" s="621"/>
      <c r="CK42" s="621"/>
      <c r="CL42" s="621"/>
      <c r="CM42" s="621"/>
      <c r="CN42" s="621"/>
      <c r="CO42" s="621"/>
      <c r="CP42" s="621"/>
      <c r="CQ42" s="622"/>
      <c r="CR42" s="623">
        <v>
4453730</v>
      </c>
      <c r="CS42" s="626"/>
      <c r="CT42" s="626"/>
      <c r="CU42" s="626"/>
      <c r="CV42" s="626"/>
      <c r="CW42" s="626"/>
      <c r="CX42" s="626"/>
      <c r="CY42" s="627"/>
      <c r="CZ42" s="628">
        <v>
10.4</v>
      </c>
      <c r="DA42" s="629"/>
      <c r="DB42" s="629"/>
      <c r="DC42" s="630"/>
      <c r="DD42" s="631">
        <v>
596102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
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
352</v>
      </c>
      <c r="CE43" s="621"/>
      <c r="CF43" s="621"/>
      <c r="CG43" s="621"/>
      <c r="CH43" s="621"/>
      <c r="CI43" s="621"/>
      <c r="CJ43" s="621"/>
      <c r="CK43" s="621"/>
      <c r="CL43" s="621"/>
      <c r="CM43" s="621"/>
      <c r="CN43" s="621"/>
      <c r="CO43" s="621"/>
      <c r="CP43" s="621"/>
      <c r="CQ43" s="622"/>
      <c r="CR43" s="623">
        <v>
125321</v>
      </c>
      <c r="CS43" s="624"/>
      <c r="CT43" s="624"/>
      <c r="CU43" s="624"/>
      <c r="CV43" s="624"/>
      <c r="CW43" s="624"/>
      <c r="CX43" s="624"/>
      <c r="CY43" s="625"/>
      <c r="CZ43" s="628">
        <v>
0.3</v>
      </c>
      <c r="DA43" s="657"/>
      <c r="DB43" s="657"/>
      <c r="DC43" s="658"/>
      <c r="DD43" s="631">
        <v>
125321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
353</v>
      </c>
      <c r="CD44" s="651" t="s">
        <v>
305</v>
      </c>
      <c r="CE44" s="652"/>
      <c r="CF44" s="620" t="s">
        <v>
354</v>
      </c>
      <c r="CG44" s="621"/>
      <c r="CH44" s="621"/>
      <c r="CI44" s="621"/>
      <c r="CJ44" s="621"/>
      <c r="CK44" s="621"/>
      <c r="CL44" s="621"/>
      <c r="CM44" s="621"/>
      <c r="CN44" s="621"/>
      <c r="CO44" s="621"/>
      <c r="CP44" s="621"/>
      <c r="CQ44" s="622"/>
      <c r="CR44" s="623">
        <v>
4373381</v>
      </c>
      <c r="CS44" s="626"/>
      <c r="CT44" s="626"/>
      <c r="CU44" s="626"/>
      <c r="CV44" s="626"/>
      <c r="CW44" s="626"/>
      <c r="CX44" s="626"/>
      <c r="CY44" s="627"/>
      <c r="CZ44" s="628">
        <v>
10.199999999999999</v>
      </c>
      <c r="DA44" s="629"/>
      <c r="DB44" s="629"/>
      <c r="DC44" s="630"/>
      <c r="DD44" s="631">
        <v>
571945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
355</v>
      </c>
      <c r="CG45" s="621"/>
      <c r="CH45" s="621"/>
      <c r="CI45" s="621"/>
      <c r="CJ45" s="621"/>
      <c r="CK45" s="621"/>
      <c r="CL45" s="621"/>
      <c r="CM45" s="621"/>
      <c r="CN45" s="621"/>
      <c r="CO45" s="621"/>
      <c r="CP45" s="621"/>
      <c r="CQ45" s="622"/>
      <c r="CR45" s="623">
        <v>
1898677</v>
      </c>
      <c r="CS45" s="624"/>
      <c r="CT45" s="624"/>
      <c r="CU45" s="624"/>
      <c r="CV45" s="624"/>
      <c r="CW45" s="624"/>
      <c r="CX45" s="624"/>
      <c r="CY45" s="625"/>
      <c r="CZ45" s="628">
        <v>
4.4000000000000004</v>
      </c>
      <c r="DA45" s="657"/>
      <c r="DB45" s="657"/>
      <c r="DC45" s="658"/>
      <c r="DD45" s="631">
        <v>
14518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
356</v>
      </c>
      <c r="CG46" s="621"/>
      <c r="CH46" s="621"/>
      <c r="CI46" s="621"/>
      <c r="CJ46" s="621"/>
      <c r="CK46" s="621"/>
      <c r="CL46" s="621"/>
      <c r="CM46" s="621"/>
      <c r="CN46" s="621"/>
      <c r="CO46" s="621"/>
      <c r="CP46" s="621"/>
      <c r="CQ46" s="622"/>
      <c r="CR46" s="623">
        <v>
2474704</v>
      </c>
      <c r="CS46" s="626"/>
      <c r="CT46" s="626"/>
      <c r="CU46" s="626"/>
      <c r="CV46" s="626"/>
      <c r="CW46" s="626"/>
      <c r="CX46" s="626"/>
      <c r="CY46" s="627"/>
      <c r="CZ46" s="628">
        <v>
5.8</v>
      </c>
      <c r="DA46" s="629"/>
      <c r="DB46" s="629"/>
      <c r="DC46" s="630"/>
      <c r="DD46" s="631">
        <v>
557427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
357</v>
      </c>
      <c r="CG47" s="621"/>
      <c r="CH47" s="621"/>
      <c r="CI47" s="621"/>
      <c r="CJ47" s="621"/>
      <c r="CK47" s="621"/>
      <c r="CL47" s="621"/>
      <c r="CM47" s="621"/>
      <c r="CN47" s="621"/>
      <c r="CO47" s="621"/>
      <c r="CP47" s="621"/>
      <c r="CQ47" s="622"/>
      <c r="CR47" s="623">
        <v>
80349</v>
      </c>
      <c r="CS47" s="624"/>
      <c r="CT47" s="624"/>
      <c r="CU47" s="624"/>
      <c r="CV47" s="624"/>
      <c r="CW47" s="624"/>
      <c r="CX47" s="624"/>
      <c r="CY47" s="625"/>
      <c r="CZ47" s="628">
        <v>
0.2</v>
      </c>
      <c r="DA47" s="657"/>
      <c r="DB47" s="657"/>
      <c r="DC47" s="658"/>
      <c r="DD47" s="631">
        <v>
24157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
358</v>
      </c>
      <c r="CG48" s="621"/>
      <c r="CH48" s="621"/>
      <c r="CI48" s="621"/>
      <c r="CJ48" s="621"/>
      <c r="CK48" s="621"/>
      <c r="CL48" s="621"/>
      <c r="CM48" s="621"/>
      <c r="CN48" s="621"/>
      <c r="CO48" s="621"/>
      <c r="CP48" s="621"/>
      <c r="CQ48" s="622"/>
      <c r="CR48" s="623" t="s">
        <v>
126</v>
      </c>
      <c r="CS48" s="626"/>
      <c r="CT48" s="626"/>
      <c r="CU48" s="626"/>
      <c r="CV48" s="626"/>
      <c r="CW48" s="626"/>
      <c r="CX48" s="626"/>
      <c r="CY48" s="627"/>
      <c r="CZ48" s="628" t="s">
        <v>
126</v>
      </c>
      <c r="DA48" s="629"/>
      <c r="DB48" s="629"/>
      <c r="DC48" s="630"/>
      <c r="DD48" s="631" t="s">
        <v>
250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
359</v>
      </c>
      <c r="CE49" s="636"/>
      <c r="CF49" s="636"/>
      <c r="CG49" s="636"/>
      <c r="CH49" s="636"/>
      <c r="CI49" s="636"/>
      <c r="CJ49" s="636"/>
      <c r="CK49" s="636"/>
      <c r="CL49" s="636"/>
      <c r="CM49" s="636"/>
      <c r="CN49" s="636"/>
      <c r="CO49" s="636"/>
      <c r="CP49" s="636"/>
      <c r="CQ49" s="637"/>
      <c r="CR49" s="638">
        <v>
42856013</v>
      </c>
      <c r="CS49" s="639"/>
      <c r="CT49" s="639"/>
      <c r="CU49" s="639"/>
      <c r="CV49" s="639"/>
      <c r="CW49" s="639"/>
      <c r="CX49" s="639"/>
      <c r="CY49" s="640"/>
      <c r="CZ49" s="641">
        <v>
100</v>
      </c>
      <c r="DA49" s="642"/>
      <c r="DB49" s="642"/>
      <c r="DC49" s="643"/>
      <c r="DD49" s="644">
        <v>
25042437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RSqMhTkKX+k82ShVmxeiaHA+pa/zTI8EyyTYZvbupRqeOTWGercLn8+urAyFkFM46doWioA4vvwVQ6LwCTrww==" saltValue="S0cahWgBTNQ0D0+D+SGT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
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
361</v>
      </c>
      <c r="DK2" s="1162"/>
      <c r="DL2" s="1162"/>
      <c r="DM2" s="1162"/>
      <c r="DN2" s="1162"/>
      <c r="DO2" s="1163"/>
      <c r="DP2" s="249"/>
      <c r="DQ2" s="1161" t="s">
        <v>
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
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
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
365</v>
      </c>
      <c r="B5" s="1047"/>
      <c r="C5" s="1047"/>
      <c r="D5" s="1047"/>
      <c r="E5" s="1047"/>
      <c r="F5" s="1047"/>
      <c r="G5" s="1047"/>
      <c r="H5" s="1047"/>
      <c r="I5" s="1047"/>
      <c r="J5" s="1047"/>
      <c r="K5" s="1047"/>
      <c r="L5" s="1047"/>
      <c r="M5" s="1047"/>
      <c r="N5" s="1047"/>
      <c r="O5" s="1047"/>
      <c r="P5" s="1048"/>
      <c r="Q5" s="1052" t="s">
        <v>
366</v>
      </c>
      <c r="R5" s="1053"/>
      <c r="S5" s="1053"/>
      <c r="T5" s="1053"/>
      <c r="U5" s="1054"/>
      <c r="V5" s="1052" t="s">
        <v>
367</v>
      </c>
      <c r="W5" s="1053"/>
      <c r="X5" s="1053"/>
      <c r="Y5" s="1053"/>
      <c r="Z5" s="1054"/>
      <c r="AA5" s="1052" t="s">
        <v>
368</v>
      </c>
      <c r="AB5" s="1053"/>
      <c r="AC5" s="1053"/>
      <c r="AD5" s="1053"/>
      <c r="AE5" s="1053"/>
      <c r="AF5" s="1164" t="s">
        <v>
369</v>
      </c>
      <c r="AG5" s="1053"/>
      <c r="AH5" s="1053"/>
      <c r="AI5" s="1053"/>
      <c r="AJ5" s="1068"/>
      <c r="AK5" s="1053" t="s">
        <v>
370</v>
      </c>
      <c r="AL5" s="1053"/>
      <c r="AM5" s="1053"/>
      <c r="AN5" s="1053"/>
      <c r="AO5" s="1054"/>
      <c r="AP5" s="1052" t="s">
        <v>
371</v>
      </c>
      <c r="AQ5" s="1053"/>
      <c r="AR5" s="1053"/>
      <c r="AS5" s="1053"/>
      <c r="AT5" s="1054"/>
      <c r="AU5" s="1052" t="s">
        <v>
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
373</v>
      </c>
      <c r="BR5" s="1047"/>
      <c r="BS5" s="1047"/>
      <c r="BT5" s="1047"/>
      <c r="BU5" s="1047"/>
      <c r="BV5" s="1047"/>
      <c r="BW5" s="1047"/>
      <c r="BX5" s="1047"/>
      <c r="BY5" s="1047"/>
      <c r="BZ5" s="1047"/>
      <c r="CA5" s="1047"/>
      <c r="CB5" s="1047"/>
      <c r="CC5" s="1047"/>
      <c r="CD5" s="1047"/>
      <c r="CE5" s="1047"/>
      <c r="CF5" s="1047"/>
      <c r="CG5" s="1048"/>
      <c r="CH5" s="1052" t="s">
        <v>
374</v>
      </c>
      <c r="CI5" s="1053"/>
      <c r="CJ5" s="1053"/>
      <c r="CK5" s="1053"/>
      <c r="CL5" s="1054"/>
      <c r="CM5" s="1052" t="s">
        <v>
375</v>
      </c>
      <c r="CN5" s="1053"/>
      <c r="CO5" s="1053"/>
      <c r="CP5" s="1053"/>
      <c r="CQ5" s="1054"/>
      <c r="CR5" s="1052" t="s">
        <v>
376</v>
      </c>
      <c r="CS5" s="1053"/>
      <c r="CT5" s="1053"/>
      <c r="CU5" s="1053"/>
      <c r="CV5" s="1054"/>
      <c r="CW5" s="1052" t="s">
        <v>
377</v>
      </c>
      <c r="CX5" s="1053"/>
      <c r="CY5" s="1053"/>
      <c r="CZ5" s="1053"/>
      <c r="DA5" s="1054"/>
      <c r="DB5" s="1052" t="s">
        <v>
378</v>
      </c>
      <c r="DC5" s="1053"/>
      <c r="DD5" s="1053"/>
      <c r="DE5" s="1053"/>
      <c r="DF5" s="1054"/>
      <c r="DG5" s="1149" t="s">
        <v>
379</v>
      </c>
      <c r="DH5" s="1150"/>
      <c r="DI5" s="1150"/>
      <c r="DJ5" s="1150"/>
      <c r="DK5" s="1151"/>
      <c r="DL5" s="1149" t="s">
        <v>
380</v>
      </c>
      <c r="DM5" s="1150"/>
      <c r="DN5" s="1150"/>
      <c r="DO5" s="1150"/>
      <c r="DP5" s="1151"/>
      <c r="DQ5" s="1052" t="s">
        <v>
381</v>
      </c>
      <c r="DR5" s="1053"/>
      <c r="DS5" s="1053"/>
      <c r="DT5" s="1053"/>
      <c r="DU5" s="1054"/>
      <c r="DV5" s="1052" t="s">
        <v>
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
1</v>
      </c>
      <c r="B7" s="1101" t="s">
        <v>
382</v>
      </c>
      <c r="C7" s="1102"/>
      <c r="D7" s="1102"/>
      <c r="E7" s="1102"/>
      <c r="F7" s="1102"/>
      <c r="G7" s="1102"/>
      <c r="H7" s="1102"/>
      <c r="I7" s="1102"/>
      <c r="J7" s="1102"/>
      <c r="K7" s="1102"/>
      <c r="L7" s="1102"/>
      <c r="M7" s="1102"/>
      <c r="N7" s="1102"/>
      <c r="O7" s="1102"/>
      <c r="P7" s="1103"/>
      <c r="Q7" s="1155">
        <v>
44768</v>
      </c>
      <c r="R7" s="1156"/>
      <c r="S7" s="1156"/>
      <c r="T7" s="1156"/>
      <c r="U7" s="1156"/>
      <c r="V7" s="1156">
        <v>
42856</v>
      </c>
      <c r="W7" s="1156"/>
      <c r="X7" s="1156"/>
      <c r="Y7" s="1156"/>
      <c r="Z7" s="1156"/>
      <c r="AA7" s="1156">
        <v>
1912</v>
      </c>
      <c r="AB7" s="1156"/>
      <c r="AC7" s="1156"/>
      <c r="AD7" s="1156"/>
      <c r="AE7" s="1157"/>
      <c r="AF7" s="1158">
        <v>
1910</v>
      </c>
      <c r="AG7" s="1159"/>
      <c r="AH7" s="1159"/>
      <c r="AI7" s="1159"/>
      <c r="AJ7" s="1160"/>
      <c r="AK7" s="1142">
        <v>
1488</v>
      </c>
      <c r="AL7" s="1143"/>
      <c r="AM7" s="1143"/>
      <c r="AN7" s="1143"/>
      <c r="AO7" s="1143"/>
      <c r="AP7" s="1143">
        <v>
20288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
1</v>
      </c>
      <c r="BR7" s="260" t="s">
        <v>
594</v>
      </c>
      <c r="BS7" s="1146" t="s">
        <v>
582</v>
      </c>
      <c r="BT7" s="1147"/>
      <c r="BU7" s="1147"/>
      <c r="BV7" s="1147"/>
      <c r="BW7" s="1147"/>
      <c r="BX7" s="1147"/>
      <c r="BY7" s="1147"/>
      <c r="BZ7" s="1147"/>
      <c r="CA7" s="1147"/>
      <c r="CB7" s="1147"/>
      <c r="CC7" s="1147"/>
      <c r="CD7" s="1147"/>
      <c r="CE7" s="1147"/>
      <c r="CF7" s="1147"/>
      <c r="CG7" s="1148"/>
      <c r="CH7" s="1139">
        <v>
0</v>
      </c>
      <c r="CI7" s="1140"/>
      <c r="CJ7" s="1140"/>
      <c r="CK7" s="1140"/>
      <c r="CL7" s="1141"/>
      <c r="CM7" s="1139">
        <v>
15</v>
      </c>
      <c r="CN7" s="1140"/>
      <c r="CO7" s="1140"/>
      <c r="CP7" s="1140"/>
      <c r="CQ7" s="1141"/>
      <c r="CR7" s="1139">
        <v>
5</v>
      </c>
      <c r="CS7" s="1140"/>
      <c r="CT7" s="1140"/>
      <c r="CU7" s="1140"/>
      <c r="CV7" s="1141"/>
      <c r="CW7" s="1139" t="s">
        <v>
588</v>
      </c>
      <c r="CX7" s="1140"/>
      <c r="CY7" s="1140"/>
      <c r="CZ7" s="1140"/>
      <c r="DA7" s="1141"/>
      <c r="DB7" s="1139" t="s">
        <v>
584</v>
      </c>
      <c r="DC7" s="1140"/>
      <c r="DD7" s="1140"/>
      <c r="DE7" s="1140"/>
      <c r="DF7" s="1141"/>
      <c r="DG7" s="1139" t="s">
        <v>
588</v>
      </c>
      <c r="DH7" s="1140"/>
      <c r="DI7" s="1140"/>
      <c r="DJ7" s="1140"/>
      <c r="DK7" s="1141"/>
      <c r="DL7" s="1139" t="s">
        <v>
588</v>
      </c>
      <c r="DM7" s="1140"/>
      <c r="DN7" s="1140"/>
      <c r="DO7" s="1140"/>
      <c r="DP7" s="1141"/>
      <c r="DQ7" s="1139" t="s">
        <v>
584</v>
      </c>
      <c r="DR7" s="1140"/>
      <c r="DS7" s="1140"/>
      <c r="DT7" s="1140"/>
      <c r="DU7" s="1141"/>
      <c r="DV7" s="1166"/>
      <c r="DW7" s="1167"/>
      <c r="DX7" s="1167"/>
      <c r="DY7" s="1167"/>
      <c r="DZ7" s="1168"/>
      <c r="EA7" s="254"/>
    </row>
    <row r="8" spans="1:131" s="255" customFormat="1" ht="26.25" customHeight="1" x14ac:dyDescent="0.15">
      <c r="A8" s="261">
        <v>
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
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
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
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
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
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
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
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
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
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
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
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
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
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
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
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
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
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
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
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
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
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
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
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
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
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
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
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
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
383</v>
      </c>
      <c r="BA22" s="1086"/>
      <c r="BB22" s="1086"/>
      <c r="BC22" s="1086"/>
      <c r="BD22" s="1087"/>
      <c r="BE22" s="253"/>
      <c r="BF22" s="253"/>
      <c r="BG22" s="253"/>
      <c r="BH22" s="253"/>
      <c r="BI22" s="253"/>
      <c r="BJ22" s="253"/>
      <c r="BK22" s="253"/>
      <c r="BL22" s="253"/>
      <c r="BM22" s="253"/>
      <c r="BN22" s="253"/>
      <c r="BO22" s="253"/>
      <c r="BP22" s="253"/>
      <c r="BQ22" s="262">
        <v>
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
384</v>
      </c>
      <c r="B23" s="995" t="s">
        <v>
385</v>
      </c>
      <c r="C23" s="996"/>
      <c r="D23" s="996"/>
      <c r="E23" s="996"/>
      <c r="F23" s="996"/>
      <c r="G23" s="996"/>
      <c r="H23" s="996"/>
      <c r="I23" s="996"/>
      <c r="J23" s="996"/>
      <c r="K23" s="996"/>
      <c r="L23" s="996"/>
      <c r="M23" s="996"/>
      <c r="N23" s="996"/>
      <c r="O23" s="996"/>
      <c r="P23" s="997"/>
      <c r="Q23" s="1119">
        <v>
44768</v>
      </c>
      <c r="R23" s="1120"/>
      <c r="S23" s="1120"/>
      <c r="T23" s="1120"/>
      <c r="U23" s="1120"/>
      <c r="V23" s="1120">
        <v>
42856</v>
      </c>
      <c r="W23" s="1120"/>
      <c r="X23" s="1120"/>
      <c r="Y23" s="1120"/>
      <c r="Z23" s="1120"/>
      <c r="AA23" s="1120">
        <v>
1912</v>
      </c>
      <c r="AB23" s="1120"/>
      <c r="AC23" s="1120"/>
      <c r="AD23" s="1120"/>
      <c r="AE23" s="1121"/>
      <c r="AF23" s="1122">
        <v>
1910</v>
      </c>
      <c r="AG23" s="1120"/>
      <c r="AH23" s="1120"/>
      <c r="AI23" s="1120"/>
      <c r="AJ23" s="1123"/>
      <c r="AK23" s="1124"/>
      <c r="AL23" s="1125"/>
      <c r="AM23" s="1125"/>
      <c r="AN23" s="1125"/>
      <c r="AO23" s="1125"/>
      <c r="AP23" s="1120">
        <v>
20288</v>
      </c>
      <c r="AQ23" s="1120"/>
      <c r="AR23" s="1120"/>
      <c r="AS23" s="1120"/>
      <c r="AT23" s="1120"/>
      <c r="AU23" s="1126"/>
      <c r="AV23" s="1126"/>
      <c r="AW23" s="1126"/>
      <c r="AX23" s="1126"/>
      <c r="AY23" s="1127"/>
      <c r="AZ23" s="1116" t="s">
        <v>
126</v>
      </c>
      <c r="BA23" s="1117"/>
      <c r="BB23" s="1117"/>
      <c r="BC23" s="1117"/>
      <c r="BD23" s="1118"/>
      <c r="BE23" s="253"/>
      <c r="BF23" s="253"/>
      <c r="BG23" s="253"/>
      <c r="BH23" s="253"/>
      <c r="BI23" s="253"/>
      <c r="BJ23" s="253"/>
      <c r="BK23" s="253"/>
      <c r="BL23" s="253"/>
      <c r="BM23" s="253"/>
      <c r="BN23" s="253"/>
      <c r="BO23" s="253"/>
      <c r="BP23" s="253"/>
      <c r="BQ23" s="262">
        <v>
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
386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
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
387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
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
365</v>
      </c>
      <c r="B26" s="1047"/>
      <c r="C26" s="1047"/>
      <c r="D26" s="1047"/>
      <c r="E26" s="1047"/>
      <c r="F26" s="1047"/>
      <c r="G26" s="1047"/>
      <c r="H26" s="1047"/>
      <c r="I26" s="1047"/>
      <c r="J26" s="1047"/>
      <c r="K26" s="1047"/>
      <c r="L26" s="1047"/>
      <c r="M26" s="1047"/>
      <c r="N26" s="1047"/>
      <c r="O26" s="1047"/>
      <c r="P26" s="1048"/>
      <c r="Q26" s="1052" t="s">
        <v>
388</v>
      </c>
      <c r="R26" s="1053"/>
      <c r="S26" s="1053"/>
      <c r="T26" s="1053"/>
      <c r="U26" s="1054"/>
      <c r="V26" s="1052" t="s">
        <v>
389</v>
      </c>
      <c r="W26" s="1053"/>
      <c r="X26" s="1053"/>
      <c r="Y26" s="1053"/>
      <c r="Z26" s="1054"/>
      <c r="AA26" s="1052" t="s">
        <v>
390</v>
      </c>
      <c r="AB26" s="1053"/>
      <c r="AC26" s="1053"/>
      <c r="AD26" s="1053"/>
      <c r="AE26" s="1053"/>
      <c r="AF26" s="1110" t="s">
        <v>
391</v>
      </c>
      <c r="AG26" s="1059"/>
      <c r="AH26" s="1059"/>
      <c r="AI26" s="1059"/>
      <c r="AJ26" s="1111"/>
      <c r="AK26" s="1053" t="s">
        <v>
392</v>
      </c>
      <c r="AL26" s="1053"/>
      <c r="AM26" s="1053"/>
      <c r="AN26" s="1053"/>
      <c r="AO26" s="1054"/>
      <c r="AP26" s="1052" t="s">
        <v>
393</v>
      </c>
      <c r="AQ26" s="1053"/>
      <c r="AR26" s="1053"/>
      <c r="AS26" s="1053"/>
      <c r="AT26" s="1054"/>
      <c r="AU26" s="1052" t="s">
        <v>
394</v>
      </c>
      <c r="AV26" s="1053"/>
      <c r="AW26" s="1053"/>
      <c r="AX26" s="1053"/>
      <c r="AY26" s="1054"/>
      <c r="AZ26" s="1052" t="s">
        <v>
395</v>
      </c>
      <c r="BA26" s="1053"/>
      <c r="BB26" s="1053"/>
      <c r="BC26" s="1053"/>
      <c r="BD26" s="1054"/>
      <c r="BE26" s="1052" t="s">
        <v>
372</v>
      </c>
      <c r="BF26" s="1053"/>
      <c r="BG26" s="1053"/>
      <c r="BH26" s="1053"/>
      <c r="BI26" s="1068"/>
      <c r="BJ26" s="252"/>
      <c r="BK26" s="252"/>
      <c r="BL26" s="252"/>
      <c r="BM26" s="252"/>
      <c r="BN26" s="252"/>
      <c r="BO26" s="265"/>
      <c r="BP26" s="265"/>
      <c r="BQ26" s="262">
        <v>
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
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
1</v>
      </c>
      <c r="B28" s="1101" t="s">
        <v>
396</v>
      </c>
      <c r="C28" s="1102"/>
      <c r="D28" s="1102"/>
      <c r="E28" s="1102"/>
      <c r="F28" s="1102"/>
      <c r="G28" s="1102"/>
      <c r="H28" s="1102"/>
      <c r="I28" s="1102"/>
      <c r="J28" s="1102"/>
      <c r="K28" s="1102"/>
      <c r="L28" s="1102"/>
      <c r="M28" s="1102"/>
      <c r="N28" s="1102"/>
      <c r="O28" s="1102"/>
      <c r="P28" s="1103"/>
      <c r="Q28" s="1104">
        <v>
12267</v>
      </c>
      <c r="R28" s="1105"/>
      <c r="S28" s="1105"/>
      <c r="T28" s="1105"/>
      <c r="U28" s="1105"/>
      <c r="V28" s="1105">
        <v>
11939</v>
      </c>
      <c r="W28" s="1105"/>
      <c r="X28" s="1105"/>
      <c r="Y28" s="1105"/>
      <c r="Z28" s="1105"/>
      <c r="AA28" s="1105">
        <v>
329</v>
      </c>
      <c r="AB28" s="1105"/>
      <c r="AC28" s="1105"/>
      <c r="AD28" s="1105"/>
      <c r="AE28" s="1106"/>
      <c r="AF28" s="1107">
        <v>
329</v>
      </c>
      <c r="AG28" s="1105"/>
      <c r="AH28" s="1105"/>
      <c r="AI28" s="1105"/>
      <c r="AJ28" s="1108"/>
      <c r="AK28" s="1109">
        <v>
1275</v>
      </c>
      <c r="AL28" s="1097"/>
      <c r="AM28" s="1097"/>
      <c r="AN28" s="1097"/>
      <c r="AO28" s="1097"/>
      <c r="AP28" s="1097" t="s">
        <v>
583</v>
      </c>
      <c r="AQ28" s="1097"/>
      <c r="AR28" s="1097"/>
      <c r="AS28" s="1097"/>
      <c r="AT28" s="1097"/>
      <c r="AU28" s="1097" t="s">
        <v>
584</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
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
2</v>
      </c>
      <c r="B29" s="1088" t="s">
        <v>
397</v>
      </c>
      <c r="C29" s="1089"/>
      <c r="D29" s="1089"/>
      <c r="E29" s="1089"/>
      <c r="F29" s="1089"/>
      <c r="G29" s="1089"/>
      <c r="H29" s="1089"/>
      <c r="I29" s="1089"/>
      <c r="J29" s="1089"/>
      <c r="K29" s="1089"/>
      <c r="L29" s="1089"/>
      <c r="M29" s="1089"/>
      <c r="N29" s="1089"/>
      <c r="O29" s="1089"/>
      <c r="P29" s="1090"/>
      <c r="Q29" s="1094">
        <v>
8899</v>
      </c>
      <c r="R29" s="1095"/>
      <c r="S29" s="1095"/>
      <c r="T29" s="1095"/>
      <c r="U29" s="1095"/>
      <c r="V29" s="1095">
        <v>
8737</v>
      </c>
      <c r="W29" s="1095"/>
      <c r="X29" s="1095"/>
      <c r="Y29" s="1095"/>
      <c r="Z29" s="1095"/>
      <c r="AA29" s="1095">
        <v>
162</v>
      </c>
      <c r="AB29" s="1095"/>
      <c r="AC29" s="1095"/>
      <c r="AD29" s="1095"/>
      <c r="AE29" s="1096"/>
      <c r="AF29" s="1070">
        <v>
162</v>
      </c>
      <c r="AG29" s="1071"/>
      <c r="AH29" s="1071"/>
      <c r="AI29" s="1071"/>
      <c r="AJ29" s="1072"/>
      <c r="AK29" s="1031">
        <v>
1422</v>
      </c>
      <c r="AL29" s="1022"/>
      <c r="AM29" s="1022"/>
      <c r="AN29" s="1022"/>
      <c r="AO29" s="1022"/>
      <c r="AP29" s="1022" t="s">
        <v>
584</v>
      </c>
      <c r="AQ29" s="1022"/>
      <c r="AR29" s="1022"/>
      <c r="AS29" s="1022"/>
      <c r="AT29" s="1022"/>
      <c r="AU29" s="1022" t="s">
        <v>
584</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
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
3</v>
      </c>
      <c r="B30" s="1088" t="s">
        <v>
398</v>
      </c>
      <c r="C30" s="1089"/>
      <c r="D30" s="1089"/>
      <c r="E30" s="1089"/>
      <c r="F30" s="1089"/>
      <c r="G30" s="1089"/>
      <c r="H30" s="1089"/>
      <c r="I30" s="1089"/>
      <c r="J30" s="1089"/>
      <c r="K30" s="1089"/>
      <c r="L30" s="1089"/>
      <c r="M30" s="1089"/>
      <c r="N30" s="1089"/>
      <c r="O30" s="1089"/>
      <c r="P30" s="1090"/>
      <c r="Q30" s="1094">
        <v>
2444</v>
      </c>
      <c r="R30" s="1095"/>
      <c r="S30" s="1095"/>
      <c r="T30" s="1095"/>
      <c r="U30" s="1095"/>
      <c r="V30" s="1095">
        <v>
2410</v>
      </c>
      <c r="W30" s="1095"/>
      <c r="X30" s="1095"/>
      <c r="Y30" s="1095"/>
      <c r="Z30" s="1095"/>
      <c r="AA30" s="1095">
        <v>
34</v>
      </c>
      <c r="AB30" s="1095"/>
      <c r="AC30" s="1095"/>
      <c r="AD30" s="1095"/>
      <c r="AE30" s="1096"/>
      <c r="AF30" s="1070">
        <v>
34</v>
      </c>
      <c r="AG30" s="1071"/>
      <c r="AH30" s="1071"/>
      <c r="AI30" s="1071"/>
      <c r="AJ30" s="1072"/>
      <c r="AK30" s="1031">
        <v>
1265</v>
      </c>
      <c r="AL30" s="1022"/>
      <c r="AM30" s="1022"/>
      <c r="AN30" s="1022"/>
      <c r="AO30" s="1022"/>
      <c r="AP30" s="1022" t="s">
        <v>
584</v>
      </c>
      <c r="AQ30" s="1022"/>
      <c r="AR30" s="1022"/>
      <c r="AS30" s="1022"/>
      <c r="AT30" s="1022"/>
      <c r="AU30" s="1022" t="s">
        <v>
584</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
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
4</v>
      </c>
      <c r="B31" s="1088" t="s">
        <v>
399</v>
      </c>
      <c r="C31" s="1089"/>
      <c r="D31" s="1089"/>
      <c r="E31" s="1089"/>
      <c r="F31" s="1089"/>
      <c r="G31" s="1089"/>
      <c r="H31" s="1089"/>
      <c r="I31" s="1089"/>
      <c r="J31" s="1089"/>
      <c r="K31" s="1089"/>
      <c r="L31" s="1089"/>
      <c r="M31" s="1089"/>
      <c r="N31" s="1089"/>
      <c r="O31" s="1089"/>
      <c r="P31" s="1090"/>
      <c r="Q31" s="1094">
        <v>
1809</v>
      </c>
      <c r="R31" s="1095"/>
      <c r="S31" s="1095"/>
      <c r="T31" s="1095"/>
      <c r="U31" s="1095"/>
      <c r="V31" s="1095">
        <v>
1325</v>
      </c>
      <c r="W31" s="1095"/>
      <c r="X31" s="1095"/>
      <c r="Y31" s="1095"/>
      <c r="Z31" s="1095"/>
      <c r="AA31" s="1095">
        <v>
483</v>
      </c>
      <c r="AB31" s="1095"/>
      <c r="AC31" s="1095"/>
      <c r="AD31" s="1095"/>
      <c r="AE31" s="1096"/>
      <c r="AF31" s="1070">
        <v>
2315</v>
      </c>
      <c r="AG31" s="1071"/>
      <c r="AH31" s="1071"/>
      <c r="AI31" s="1071"/>
      <c r="AJ31" s="1072"/>
      <c r="AK31" s="1031">
        <v>
14</v>
      </c>
      <c r="AL31" s="1022"/>
      <c r="AM31" s="1022"/>
      <c r="AN31" s="1022"/>
      <c r="AO31" s="1022"/>
      <c r="AP31" s="1022">
        <v>
43</v>
      </c>
      <c r="AQ31" s="1022"/>
      <c r="AR31" s="1022"/>
      <c r="AS31" s="1022"/>
      <c r="AT31" s="1022"/>
      <c r="AU31" s="1022">
        <v>
0</v>
      </c>
      <c r="AV31" s="1022"/>
      <c r="AW31" s="1022"/>
      <c r="AX31" s="1022"/>
      <c r="AY31" s="1022"/>
      <c r="AZ31" s="1093" t="s">
        <v>
584</v>
      </c>
      <c r="BA31" s="1093"/>
      <c r="BB31" s="1093"/>
      <c r="BC31" s="1093"/>
      <c r="BD31" s="1093"/>
      <c r="BE31" s="1083" t="s">
        <v>
400</v>
      </c>
      <c r="BF31" s="1083"/>
      <c r="BG31" s="1083"/>
      <c r="BH31" s="1083"/>
      <c r="BI31" s="1084"/>
      <c r="BJ31" s="252"/>
      <c r="BK31" s="252"/>
      <c r="BL31" s="252"/>
      <c r="BM31" s="252"/>
      <c r="BN31" s="252"/>
      <c r="BO31" s="265"/>
      <c r="BP31" s="265"/>
      <c r="BQ31" s="262">
        <v>
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
5</v>
      </c>
      <c r="B32" s="1088" t="s">
        <v>
401</v>
      </c>
      <c r="C32" s="1089"/>
      <c r="D32" s="1089"/>
      <c r="E32" s="1089"/>
      <c r="F32" s="1089"/>
      <c r="G32" s="1089"/>
      <c r="H32" s="1089"/>
      <c r="I32" s="1089"/>
      <c r="J32" s="1089"/>
      <c r="K32" s="1089"/>
      <c r="L32" s="1089"/>
      <c r="M32" s="1089"/>
      <c r="N32" s="1089"/>
      <c r="O32" s="1089"/>
      <c r="P32" s="1090"/>
      <c r="Q32" s="1094">
        <v>
3185</v>
      </c>
      <c r="R32" s="1095"/>
      <c r="S32" s="1095"/>
      <c r="T32" s="1095"/>
      <c r="U32" s="1095"/>
      <c r="V32" s="1095">
        <v>
2936</v>
      </c>
      <c r="W32" s="1095"/>
      <c r="X32" s="1095"/>
      <c r="Y32" s="1095"/>
      <c r="Z32" s="1095"/>
      <c r="AA32" s="1095">
        <v>
249</v>
      </c>
      <c r="AB32" s="1095"/>
      <c r="AC32" s="1095"/>
      <c r="AD32" s="1095"/>
      <c r="AE32" s="1096"/>
      <c r="AF32" s="1070">
        <v>
248</v>
      </c>
      <c r="AG32" s="1071"/>
      <c r="AH32" s="1071"/>
      <c r="AI32" s="1071"/>
      <c r="AJ32" s="1072"/>
      <c r="AK32" s="1031">
        <v>
461</v>
      </c>
      <c r="AL32" s="1022"/>
      <c r="AM32" s="1022"/>
      <c r="AN32" s="1022"/>
      <c r="AO32" s="1022"/>
      <c r="AP32" s="1022">
        <v>
4933</v>
      </c>
      <c r="AQ32" s="1022"/>
      <c r="AR32" s="1022"/>
      <c r="AS32" s="1022"/>
      <c r="AT32" s="1022"/>
      <c r="AU32" s="1022">
        <v>
3147</v>
      </c>
      <c r="AV32" s="1022"/>
      <c r="AW32" s="1022"/>
      <c r="AX32" s="1022"/>
      <c r="AY32" s="1022"/>
      <c r="AZ32" s="1093" t="s">
        <v>
584</v>
      </c>
      <c r="BA32" s="1093"/>
      <c r="BB32" s="1093"/>
      <c r="BC32" s="1093"/>
      <c r="BD32" s="1093"/>
      <c r="BE32" s="1083" t="s">
        <v>
402</v>
      </c>
      <c r="BF32" s="1083"/>
      <c r="BG32" s="1083"/>
      <c r="BH32" s="1083"/>
      <c r="BI32" s="1084"/>
      <c r="BJ32" s="252"/>
      <c r="BK32" s="252"/>
      <c r="BL32" s="252"/>
      <c r="BM32" s="252"/>
      <c r="BN32" s="252"/>
      <c r="BO32" s="265"/>
      <c r="BP32" s="265"/>
      <c r="BQ32" s="262">
        <v>
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
6</v>
      </c>
      <c r="B33" s="1088" t="s">
        <v>
403</v>
      </c>
      <c r="C33" s="1089"/>
      <c r="D33" s="1089"/>
      <c r="E33" s="1089"/>
      <c r="F33" s="1089"/>
      <c r="G33" s="1089"/>
      <c r="H33" s="1089"/>
      <c r="I33" s="1089"/>
      <c r="J33" s="1089"/>
      <c r="K33" s="1089"/>
      <c r="L33" s="1089"/>
      <c r="M33" s="1089"/>
      <c r="N33" s="1089"/>
      <c r="O33" s="1089"/>
      <c r="P33" s="1090"/>
      <c r="Q33" s="1094">
        <v>
323</v>
      </c>
      <c r="R33" s="1095"/>
      <c r="S33" s="1095"/>
      <c r="T33" s="1095"/>
      <c r="U33" s="1095"/>
      <c r="V33" s="1095">
        <v>
322</v>
      </c>
      <c r="W33" s="1095"/>
      <c r="X33" s="1095"/>
      <c r="Y33" s="1095"/>
      <c r="Z33" s="1095"/>
      <c r="AA33" s="1095">
        <v>
1</v>
      </c>
      <c r="AB33" s="1095"/>
      <c r="AC33" s="1095"/>
      <c r="AD33" s="1095"/>
      <c r="AE33" s="1096"/>
      <c r="AF33" s="1070">
        <v>
47</v>
      </c>
      <c r="AG33" s="1071"/>
      <c r="AH33" s="1071"/>
      <c r="AI33" s="1071"/>
      <c r="AJ33" s="1072"/>
      <c r="AK33" s="1031">
        <v>
308</v>
      </c>
      <c r="AL33" s="1022"/>
      <c r="AM33" s="1022"/>
      <c r="AN33" s="1022"/>
      <c r="AO33" s="1022"/>
      <c r="AP33" s="1022" t="s">
        <v>
585</v>
      </c>
      <c r="AQ33" s="1022"/>
      <c r="AR33" s="1022"/>
      <c r="AS33" s="1022"/>
      <c r="AT33" s="1022"/>
      <c r="AU33" s="1022" t="s">
        <v>
584</v>
      </c>
      <c r="AV33" s="1022"/>
      <c r="AW33" s="1022"/>
      <c r="AX33" s="1022"/>
      <c r="AY33" s="1022"/>
      <c r="AZ33" s="1093" t="s">
        <v>
584</v>
      </c>
      <c r="BA33" s="1093"/>
      <c r="BB33" s="1093"/>
      <c r="BC33" s="1093"/>
      <c r="BD33" s="1093"/>
      <c r="BE33" s="1083" t="s">
        <v>
404</v>
      </c>
      <c r="BF33" s="1083"/>
      <c r="BG33" s="1083"/>
      <c r="BH33" s="1083"/>
      <c r="BI33" s="1084"/>
      <c r="BJ33" s="252"/>
      <c r="BK33" s="252"/>
      <c r="BL33" s="252"/>
      <c r="BM33" s="252"/>
      <c r="BN33" s="252"/>
      <c r="BO33" s="265"/>
      <c r="BP33" s="265"/>
      <c r="BQ33" s="262">
        <v>
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
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
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
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
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
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
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
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
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
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
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
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
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
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
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
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
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
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
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
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
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
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
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
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
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
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
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
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
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
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
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
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
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
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
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
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
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
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
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
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
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
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
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
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
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
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
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
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
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
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
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
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
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
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
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
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
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
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
405</v>
      </c>
      <c r="BK62" s="1086"/>
      <c r="BL62" s="1086"/>
      <c r="BM62" s="1086"/>
      <c r="BN62" s="1087"/>
      <c r="BO62" s="265"/>
      <c r="BP62" s="265"/>
      <c r="BQ62" s="262">
        <v>
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
384</v>
      </c>
      <c r="B63" s="995" t="s">
        <v>
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
3135</v>
      </c>
      <c r="AG63" s="1010"/>
      <c r="AH63" s="1010"/>
      <c r="AI63" s="1010"/>
      <c r="AJ63" s="1081"/>
      <c r="AK63" s="1082"/>
      <c r="AL63" s="1014"/>
      <c r="AM63" s="1014"/>
      <c r="AN63" s="1014"/>
      <c r="AO63" s="1014"/>
      <c r="AP63" s="1010">
        <v>
4976</v>
      </c>
      <c r="AQ63" s="1010"/>
      <c r="AR63" s="1010"/>
      <c r="AS63" s="1010"/>
      <c r="AT63" s="1010"/>
      <c r="AU63" s="1010">
        <v>
3148</v>
      </c>
      <c r="AV63" s="1010"/>
      <c r="AW63" s="1010"/>
      <c r="AX63" s="1010"/>
      <c r="AY63" s="1010"/>
      <c r="AZ63" s="1076"/>
      <c r="BA63" s="1076"/>
      <c r="BB63" s="1076"/>
      <c r="BC63" s="1076"/>
      <c r="BD63" s="1076"/>
      <c r="BE63" s="1011"/>
      <c r="BF63" s="1011"/>
      <c r="BG63" s="1011"/>
      <c r="BH63" s="1011"/>
      <c r="BI63" s="1012"/>
      <c r="BJ63" s="1077" t="s">
        <v>
126</v>
      </c>
      <c r="BK63" s="1002"/>
      <c r="BL63" s="1002"/>
      <c r="BM63" s="1002"/>
      <c r="BN63" s="1078"/>
      <c r="BO63" s="265"/>
      <c r="BP63" s="265"/>
      <c r="BQ63" s="262">
        <v>
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
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
408</v>
      </c>
      <c r="B66" s="1047"/>
      <c r="C66" s="1047"/>
      <c r="D66" s="1047"/>
      <c r="E66" s="1047"/>
      <c r="F66" s="1047"/>
      <c r="G66" s="1047"/>
      <c r="H66" s="1047"/>
      <c r="I66" s="1047"/>
      <c r="J66" s="1047"/>
      <c r="K66" s="1047"/>
      <c r="L66" s="1047"/>
      <c r="M66" s="1047"/>
      <c r="N66" s="1047"/>
      <c r="O66" s="1047"/>
      <c r="P66" s="1048"/>
      <c r="Q66" s="1052" t="s">
        <v>
409</v>
      </c>
      <c r="R66" s="1053"/>
      <c r="S66" s="1053"/>
      <c r="T66" s="1053"/>
      <c r="U66" s="1054"/>
      <c r="V66" s="1052" t="s">
        <v>
389</v>
      </c>
      <c r="W66" s="1053"/>
      <c r="X66" s="1053"/>
      <c r="Y66" s="1053"/>
      <c r="Z66" s="1054"/>
      <c r="AA66" s="1052" t="s">
        <v>
390</v>
      </c>
      <c r="AB66" s="1053"/>
      <c r="AC66" s="1053"/>
      <c r="AD66" s="1053"/>
      <c r="AE66" s="1054"/>
      <c r="AF66" s="1058" t="s">
        <v>
410</v>
      </c>
      <c r="AG66" s="1059"/>
      <c r="AH66" s="1059"/>
      <c r="AI66" s="1059"/>
      <c r="AJ66" s="1060"/>
      <c r="AK66" s="1052" t="s">
        <v>
411</v>
      </c>
      <c r="AL66" s="1047"/>
      <c r="AM66" s="1047"/>
      <c r="AN66" s="1047"/>
      <c r="AO66" s="1048"/>
      <c r="AP66" s="1052" t="s">
        <v>
393</v>
      </c>
      <c r="AQ66" s="1053"/>
      <c r="AR66" s="1053"/>
      <c r="AS66" s="1053"/>
      <c r="AT66" s="1054"/>
      <c r="AU66" s="1052" t="s">
        <v>
412</v>
      </c>
      <c r="AV66" s="1053"/>
      <c r="AW66" s="1053"/>
      <c r="AX66" s="1053"/>
      <c r="AY66" s="1054"/>
      <c r="AZ66" s="1052" t="s">
        <v>
372</v>
      </c>
      <c r="BA66" s="1053"/>
      <c r="BB66" s="1053"/>
      <c r="BC66" s="1053"/>
      <c r="BD66" s="1068"/>
      <c r="BE66" s="265"/>
      <c r="BF66" s="265"/>
      <c r="BG66" s="265"/>
      <c r="BH66" s="265"/>
      <c r="BI66" s="265"/>
      <c r="BJ66" s="265"/>
      <c r="BK66" s="265"/>
      <c r="BL66" s="265"/>
      <c r="BM66" s="265"/>
      <c r="BN66" s="265"/>
      <c r="BO66" s="265"/>
      <c r="BP66" s="265"/>
      <c r="BQ66" s="262">
        <v>
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
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
1</v>
      </c>
      <c r="B68" s="1036" t="s">
        <v>
574</v>
      </c>
      <c r="C68" s="1037"/>
      <c r="D68" s="1037"/>
      <c r="E68" s="1037"/>
      <c r="F68" s="1037"/>
      <c r="G68" s="1037"/>
      <c r="H68" s="1037"/>
      <c r="I68" s="1037"/>
      <c r="J68" s="1037"/>
      <c r="K68" s="1037"/>
      <c r="L68" s="1037"/>
      <c r="M68" s="1037"/>
      <c r="N68" s="1037"/>
      <c r="O68" s="1037"/>
      <c r="P68" s="1038"/>
      <c r="Q68" s="1039">
        <v>
10980</v>
      </c>
      <c r="R68" s="1033"/>
      <c r="S68" s="1033"/>
      <c r="T68" s="1033"/>
      <c r="U68" s="1033"/>
      <c r="V68" s="1033">
        <v>
10267</v>
      </c>
      <c r="W68" s="1033"/>
      <c r="X68" s="1033"/>
      <c r="Y68" s="1033"/>
      <c r="Z68" s="1033"/>
      <c r="AA68" s="1033">
        <v>
713</v>
      </c>
      <c r="AB68" s="1033"/>
      <c r="AC68" s="1033"/>
      <c r="AD68" s="1033"/>
      <c r="AE68" s="1033"/>
      <c r="AF68" s="1033">
        <v>
713</v>
      </c>
      <c r="AG68" s="1033"/>
      <c r="AH68" s="1033"/>
      <c r="AI68" s="1033"/>
      <c r="AJ68" s="1033"/>
      <c r="AK68" s="1033" t="s">
        <v>
584</v>
      </c>
      <c r="AL68" s="1033"/>
      <c r="AM68" s="1033"/>
      <c r="AN68" s="1033"/>
      <c r="AO68" s="1033"/>
      <c r="AP68" s="1033">
        <v>
2124</v>
      </c>
      <c r="AQ68" s="1033"/>
      <c r="AR68" s="1033"/>
      <c r="AS68" s="1033"/>
      <c r="AT68" s="1033"/>
      <c r="AU68" s="1033">
        <v>
59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
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
2</v>
      </c>
      <c r="B69" s="1025" t="s">
        <v>
575</v>
      </c>
      <c r="C69" s="1026"/>
      <c r="D69" s="1026"/>
      <c r="E69" s="1026"/>
      <c r="F69" s="1026"/>
      <c r="G69" s="1026"/>
      <c r="H69" s="1026"/>
      <c r="I69" s="1026"/>
      <c r="J69" s="1026"/>
      <c r="K69" s="1026"/>
      <c r="L69" s="1026"/>
      <c r="M69" s="1026"/>
      <c r="N69" s="1026"/>
      <c r="O69" s="1026"/>
      <c r="P69" s="1027"/>
      <c r="Q69" s="1028">
        <v>
17108</v>
      </c>
      <c r="R69" s="1022"/>
      <c r="S69" s="1022"/>
      <c r="T69" s="1022"/>
      <c r="U69" s="1022"/>
      <c r="V69" s="1022">
        <v>
16805</v>
      </c>
      <c r="W69" s="1022"/>
      <c r="X69" s="1022"/>
      <c r="Y69" s="1022"/>
      <c r="Z69" s="1022"/>
      <c r="AA69" s="1022">
        <v>
212</v>
      </c>
      <c r="AB69" s="1022"/>
      <c r="AC69" s="1022"/>
      <c r="AD69" s="1022"/>
      <c r="AE69" s="1022"/>
      <c r="AF69" s="1022">
        <v>
212</v>
      </c>
      <c r="AG69" s="1022"/>
      <c r="AH69" s="1022"/>
      <c r="AI69" s="1022"/>
      <c r="AJ69" s="1022"/>
      <c r="AK69" s="1022">
        <v>
197</v>
      </c>
      <c r="AL69" s="1022"/>
      <c r="AM69" s="1022"/>
      <c r="AN69" s="1022"/>
      <c r="AO69" s="1022"/>
      <c r="AP69" s="1022" t="s">
        <v>
584</v>
      </c>
      <c r="AQ69" s="1022"/>
      <c r="AR69" s="1022"/>
      <c r="AS69" s="1022"/>
      <c r="AT69" s="1022"/>
      <c r="AU69" s="1022" t="s">
        <v>
584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
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
3</v>
      </c>
      <c r="B70" s="1025" t="s">
        <v>
576</v>
      </c>
      <c r="C70" s="1026"/>
      <c r="D70" s="1026"/>
      <c r="E70" s="1026"/>
      <c r="F70" s="1026"/>
      <c r="G70" s="1026"/>
      <c r="H70" s="1026"/>
      <c r="I70" s="1026"/>
      <c r="J70" s="1026"/>
      <c r="K70" s="1026"/>
      <c r="L70" s="1026"/>
      <c r="M70" s="1026"/>
      <c r="N70" s="1026"/>
      <c r="O70" s="1026"/>
      <c r="P70" s="1027"/>
      <c r="Q70" s="1028">
        <v>
35428</v>
      </c>
      <c r="R70" s="1022"/>
      <c r="S70" s="1022"/>
      <c r="T70" s="1022"/>
      <c r="U70" s="1022"/>
      <c r="V70" s="1022">
        <v>
34530</v>
      </c>
      <c r="W70" s="1022"/>
      <c r="X70" s="1022"/>
      <c r="Y70" s="1022"/>
      <c r="Z70" s="1022"/>
      <c r="AA70" s="1022">
        <v>
897</v>
      </c>
      <c r="AB70" s="1022"/>
      <c r="AC70" s="1022"/>
      <c r="AD70" s="1022"/>
      <c r="AE70" s="1022"/>
      <c r="AF70" s="1022">
        <v>
897</v>
      </c>
      <c r="AG70" s="1022"/>
      <c r="AH70" s="1022"/>
      <c r="AI70" s="1022"/>
      <c r="AJ70" s="1022"/>
      <c r="AK70" s="1022" t="s">
        <v>
586</v>
      </c>
      <c r="AL70" s="1022"/>
      <c r="AM70" s="1022"/>
      <c r="AN70" s="1022"/>
      <c r="AO70" s="1022"/>
      <c r="AP70" s="1022" t="s">
        <v>
584</v>
      </c>
      <c r="AQ70" s="1022"/>
      <c r="AR70" s="1022"/>
      <c r="AS70" s="1022"/>
      <c r="AT70" s="1022"/>
      <c r="AU70" s="1022" t="s">
        <v>
584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
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
4</v>
      </c>
      <c r="B71" s="1025" t="s">
        <v>
577</v>
      </c>
      <c r="C71" s="1026"/>
      <c r="D71" s="1026"/>
      <c r="E71" s="1026"/>
      <c r="F71" s="1026"/>
      <c r="G71" s="1026"/>
      <c r="H71" s="1026"/>
      <c r="I71" s="1026"/>
      <c r="J71" s="1026"/>
      <c r="K71" s="1026"/>
      <c r="L71" s="1026"/>
      <c r="M71" s="1026"/>
      <c r="N71" s="1026"/>
      <c r="O71" s="1026"/>
      <c r="P71" s="1027"/>
      <c r="Q71" s="1028">
        <v>
859</v>
      </c>
      <c r="R71" s="1022"/>
      <c r="S71" s="1022"/>
      <c r="T71" s="1022"/>
      <c r="U71" s="1022"/>
      <c r="V71" s="1022">
        <v>
837</v>
      </c>
      <c r="W71" s="1022"/>
      <c r="X71" s="1022"/>
      <c r="Y71" s="1022"/>
      <c r="Z71" s="1022"/>
      <c r="AA71" s="1022">
        <v>
22</v>
      </c>
      <c r="AB71" s="1022"/>
      <c r="AC71" s="1022"/>
      <c r="AD71" s="1022"/>
      <c r="AE71" s="1022"/>
      <c r="AF71" s="1022">
        <v>
22</v>
      </c>
      <c r="AG71" s="1022"/>
      <c r="AH71" s="1022"/>
      <c r="AI71" s="1022"/>
      <c r="AJ71" s="1022"/>
      <c r="AK71" s="1022">
        <v>
23</v>
      </c>
      <c r="AL71" s="1022"/>
      <c r="AM71" s="1022"/>
      <c r="AN71" s="1022"/>
      <c r="AO71" s="1022"/>
      <c r="AP71" s="1022" t="s">
        <v>
584</v>
      </c>
      <c r="AQ71" s="1022"/>
      <c r="AR71" s="1022"/>
      <c r="AS71" s="1022"/>
      <c r="AT71" s="1022"/>
      <c r="AU71" s="1022" t="s">
        <v>
584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
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
5</v>
      </c>
      <c r="B72" s="1025" t="s">
        <v>
578</v>
      </c>
      <c r="C72" s="1026"/>
      <c r="D72" s="1026"/>
      <c r="E72" s="1026"/>
      <c r="F72" s="1026"/>
      <c r="G72" s="1026"/>
      <c r="H72" s="1026"/>
      <c r="I72" s="1026"/>
      <c r="J72" s="1026"/>
      <c r="K72" s="1026"/>
      <c r="L72" s="1026"/>
      <c r="M72" s="1026"/>
      <c r="N72" s="1026"/>
      <c r="O72" s="1026"/>
      <c r="P72" s="1027"/>
      <c r="Q72" s="1028">
        <v>
299</v>
      </c>
      <c r="R72" s="1022"/>
      <c r="S72" s="1022"/>
      <c r="T72" s="1022"/>
      <c r="U72" s="1022"/>
      <c r="V72" s="1022">
        <v>
244</v>
      </c>
      <c r="W72" s="1022"/>
      <c r="X72" s="1022"/>
      <c r="Y72" s="1022"/>
      <c r="Z72" s="1022"/>
      <c r="AA72" s="1022">
        <v>
55</v>
      </c>
      <c r="AB72" s="1022"/>
      <c r="AC72" s="1022"/>
      <c r="AD72" s="1022"/>
      <c r="AE72" s="1022"/>
      <c r="AF72" s="1022">
        <v>
55</v>
      </c>
      <c r="AG72" s="1022"/>
      <c r="AH72" s="1022"/>
      <c r="AI72" s="1022"/>
      <c r="AJ72" s="1022"/>
      <c r="AK72" s="1022" t="s">
        <v>
587</v>
      </c>
      <c r="AL72" s="1022"/>
      <c r="AM72" s="1022"/>
      <c r="AN72" s="1022"/>
      <c r="AO72" s="1022"/>
      <c r="AP72" s="1022" t="s">
        <v>
584</v>
      </c>
      <c r="AQ72" s="1022"/>
      <c r="AR72" s="1022"/>
      <c r="AS72" s="1022"/>
      <c r="AT72" s="1022"/>
      <c r="AU72" s="1022" t="s">
        <v>
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
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
6</v>
      </c>
      <c r="B73" s="1025" t="s">
        <v>
579</v>
      </c>
      <c r="C73" s="1026"/>
      <c r="D73" s="1026"/>
      <c r="E73" s="1026"/>
      <c r="F73" s="1026"/>
      <c r="G73" s="1026"/>
      <c r="H73" s="1026"/>
      <c r="I73" s="1026"/>
      <c r="J73" s="1026"/>
      <c r="K73" s="1026"/>
      <c r="L73" s="1026"/>
      <c r="M73" s="1026"/>
      <c r="N73" s="1026"/>
      <c r="O73" s="1026"/>
      <c r="P73" s="1027"/>
      <c r="Q73" s="1028">
        <v>
305</v>
      </c>
      <c r="R73" s="1022"/>
      <c r="S73" s="1022"/>
      <c r="T73" s="1022"/>
      <c r="U73" s="1022"/>
      <c r="V73" s="1022">
        <v>
277</v>
      </c>
      <c r="W73" s="1022"/>
      <c r="X73" s="1022"/>
      <c r="Y73" s="1022"/>
      <c r="Z73" s="1022"/>
      <c r="AA73" s="1022">
        <v>
28</v>
      </c>
      <c r="AB73" s="1022"/>
      <c r="AC73" s="1022"/>
      <c r="AD73" s="1022"/>
      <c r="AE73" s="1022"/>
      <c r="AF73" s="1022">
        <v>
28</v>
      </c>
      <c r="AG73" s="1022"/>
      <c r="AH73" s="1022"/>
      <c r="AI73" s="1022"/>
      <c r="AJ73" s="1022"/>
      <c r="AK73" s="1022" t="s">
        <v>
584</v>
      </c>
      <c r="AL73" s="1022"/>
      <c r="AM73" s="1022"/>
      <c r="AN73" s="1022"/>
      <c r="AO73" s="1022"/>
      <c r="AP73" s="1022" t="s">
        <v>
584</v>
      </c>
      <c r="AQ73" s="1022"/>
      <c r="AR73" s="1022"/>
      <c r="AS73" s="1022"/>
      <c r="AT73" s="1022"/>
      <c r="AU73" s="1022" t="s">
        <v>
584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
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
7</v>
      </c>
      <c r="B74" s="1025" t="s">
        <v>
580</v>
      </c>
      <c r="C74" s="1026"/>
      <c r="D74" s="1026"/>
      <c r="E74" s="1026"/>
      <c r="F74" s="1026"/>
      <c r="G74" s="1026"/>
      <c r="H74" s="1026"/>
      <c r="I74" s="1026"/>
      <c r="J74" s="1026"/>
      <c r="K74" s="1026"/>
      <c r="L74" s="1026"/>
      <c r="M74" s="1026"/>
      <c r="N74" s="1026"/>
      <c r="O74" s="1026"/>
      <c r="P74" s="1027"/>
      <c r="Q74" s="1028">
        <v>
6933</v>
      </c>
      <c r="R74" s="1022"/>
      <c r="S74" s="1022"/>
      <c r="T74" s="1022"/>
      <c r="U74" s="1022"/>
      <c r="V74" s="1022">
        <v>
6850</v>
      </c>
      <c r="W74" s="1022"/>
      <c r="X74" s="1022"/>
      <c r="Y74" s="1022"/>
      <c r="Z74" s="1022"/>
      <c r="AA74" s="1022">
        <v>
82</v>
      </c>
      <c r="AB74" s="1022"/>
      <c r="AC74" s="1022"/>
      <c r="AD74" s="1022"/>
      <c r="AE74" s="1022"/>
      <c r="AF74" s="1022">
        <v>
82</v>
      </c>
      <c r="AG74" s="1022"/>
      <c r="AH74" s="1022"/>
      <c r="AI74" s="1022"/>
      <c r="AJ74" s="1022"/>
      <c r="AK74" s="1022">
        <v>
2485</v>
      </c>
      <c r="AL74" s="1022"/>
      <c r="AM74" s="1022"/>
      <c r="AN74" s="1022"/>
      <c r="AO74" s="1022"/>
      <c r="AP74" s="1022" t="s">
        <v>
584</v>
      </c>
      <c r="AQ74" s="1022"/>
      <c r="AR74" s="1022"/>
      <c r="AS74" s="1022"/>
      <c r="AT74" s="1022"/>
      <c r="AU74" s="1022" t="s">
        <v>
584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
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
8</v>
      </c>
      <c r="B75" s="1025" t="s">
        <v>
581</v>
      </c>
      <c r="C75" s="1026"/>
      <c r="D75" s="1026"/>
      <c r="E75" s="1026"/>
      <c r="F75" s="1026"/>
      <c r="G75" s="1026"/>
      <c r="H75" s="1026"/>
      <c r="I75" s="1026"/>
      <c r="J75" s="1026"/>
      <c r="K75" s="1026"/>
      <c r="L75" s="1026"/>
      <c r="M75" s="1026"/>
      <c r="N75" s="1026"/>
      <c r="O75" s="1026"/>
      <c r="P75" s="1027"/>
      <c r="Q75" s="1029">
        <v>
1385861</v>
      </c>
      <c r="R75" s="1030"/>
      <c r="S75" s="1030"/>
      <c r="T75" s="1030"/>
      <c r="U75" s="1031"/>
      <c r="V75" s="1032">
        <v>
1346246</v>
      </c>
      <c r="W75" s="1030"/>
      <c r="X75" s="1030"/>
      <c r="Y75" s="1030"/>
      <c r="Z75" s="1031"/>
      <c r="AA75" s="1032">
        <v>
39615</v>
      </c>
      <c r="AB75" s="1030"/>
      <c r="AC75" s="1030"/>
      <c r="AD75" s="1030"/>
      <c r="AE75" s="1031"/>
      <c r="AF75" s="1032">
        <v>
39615</v>
      </c>
      <c r="AG75" s="1030"/>
      <c r="AH75" s="1030"/>
      <c r="AI75" s="1030"/>
      <c r="AJ75" s="1031"/>
      <c r="AK75" s="1032">
        <v>
13582</v>
      </c>
      <c r="AL75" s="1030"/>
      <c r="AM75" s="1030"/>
      <c r="AN75" s="1030"/>
      <c r="AO75" s="1031"/>
      <c r="AP75" s="1032" t="s">
        <v>
584</v>
      </c>
      <c r="AQ75" s="1030"/>
      <c r="AR75" s="1030"/>
      <c r="AS75" s="1030"/>
      <c r="AT75" s="1031"/>
      <c r="AU75" s="1032" t="s">
        <v>
584</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
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
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
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
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
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
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
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
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
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
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
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
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
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
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
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
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
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
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
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
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
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
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
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
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
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
384</v>
      </c>
      <c r="B88" s="995" t="s">
        <v>
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
41625</v>
      </c>
      <c r="AG88" s="1010"/>
      <c r="AH88" s="1010"/>
      <c r="AI88" s="1010"/>
      <c r="AJ88" s="1010"/>
      <c r="AK88" s="1014"/>
      <c r="AL88" s="1014"/>
      <c r="AM88" s="1014"/>
      <c r="AN88" s="1014"/>
      <c r="AO88" s="1014"/>
      <c r="AP88" s="1010">
        <v>
2124</v>
      </c>
      <c r="AQ88" s="1010"/>
      <c r="AR88" s="1010"/>
      <c r="AS88" s="1010"/>
      <c r="AT88" s="1010"/>
      <c r="AU88" s="1010">
        <v>
59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
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384</v>
      </c>
      <c r="BR102" s="995" t="s">
        <v>
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
5</v>
      </c>
      <c r="CS102" s="1002"/>
      <c r="CT102" s="1002"/>
      <c r="CU102" s="1002"/>
      <c r="CV102" s="1003"/>
      <c r="CW102" s="1001" t="s">
        <v>
595</v>
      </c>
      <c r="CX102" s="1002"/>
      <c r="CY102" s="1002"/>
      <c r="CZ102" s="1002"/>
      <c r="DA102" s="1003"/>
      <c r="DB102" s="1001" t="s">
        <v>
595</v>
      </c>
      <c r="DC102" s="1002"/>
      <c r="DD102" s="1002"/>
      <c r="DE102" s="1002"/>
      <c r="DF102" s="1003"/>
      <c r="DG102" s="1001" t="s">
        <v>
595</v>
      </c>
      <c r="DH102" s="1002"/>
      <c r="DI102" s="1002"/>
      <c r="DJ102" s="1002"/>
      <c r="DK102" s="1003"/>
      <c r="DL102" s="1001" t="s">
        <v>
596</v>
      </c>
      <c r="DM102" s="1002"/>
      <c r="DN102" s="1002"/>
      <c r="DO102" s="1002"/>
      <c r="DP102" s="1003"/>
      <c r="DQ102" s="1001" t="s">
        <v>
595</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
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
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
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
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
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
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
422</v>
      </c>
      <c r="AB109" s="945"/>
      <c r="AC109" s="945"/>
      <c r="AD109" s="945"/>
      <c r="AE109" s="946"/>
      <c r="AF109" s="947" t="s">
        <v>
304</v>
      </c>
      <c r="AG109" s="945"/>
      <c r="AH109" s="945"/>
      <c r="AI109" s="945"/>
      <c r="AJ109" s="946"/>
      <c r="AK109" s="947" t="s">
        <v>
303</v>
      </c>
      <c r="AL109" s="945"/>
      <c r="AM109" s="945"/>
      <c r="AN109" s="945"/>
      <c r="AO109" s="946"/>
      <c r="AP109" s="947" t="s">
        <v>
423</v>
      </c>
      <c r="AQ109" s="945"/>
      <c r="AR109" s="945"/>
      <c r="AS109" s="945"/>
      <c r="AT109" s="976"/>
      <c r="AU109" s="944" t="s">
        <v>
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
422</v>
      </c>
      <c r="BR109" s="945"/>
      <c r="BS109" s="945"/>
      <c r="BT109" s="945"/>
      <c r="BU109" s="946"/>
      <c r="BV109" s="947" t="s">
        <v>
304</v>
      </c>
      <c r="BW109" s="945"/>
      <c r="BX109" s="945"/>
      <c r="BY109" s="945"/>
      <c r="BZ109" s="946"/>
      <c r="CA109" s="947" t="s">
        <v>
303</v>
      </c>
      <c r="CB109" s="945"/>
      <c r="CC109" s="945"/>
      <c r="CD109" s="945"/>
      <c r="CE109" s="946"/>
      <c r="CF109" s="983" t="s">
        <v>
423</v>
      </c>
      <c r="CG109" s="983"/>
      <c r="CH109" s="983"/>
      <c r="CI109" s="983"/>
      <c r="CJ109" s="983"/>
      <c r="CK109" s="947" t="s">
        <v>
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
422</v>
      </c>
      <c r="DH109" s="945"/>
      <c r="DI109" s="945"/>
      <c r="DJ109" s="945"/>
      <c r="DK109" s="946"/>
      <c r="DL109" s="947" t="s">
        <v>
304</v>
      </c>
      <c r="DM109" s="945"/>
      <c r="DN109" s="945"/>
      <c r="DO109" s="945"/>
      <c r="DP109" s="946"/>
      <c r="DQ109" s="947" t="s">
        <v>
303</v>
      </c>
      <c r="DR109" s="945"/>
      <c r="DS109" s="945"/>
      <c r="DT109" s="945"/>
      <c r="DU109" s="946"/>
      <c r="DV109" s="947" t="s">
        <v>
423</v>
      </c>
      <c r="DW109" s="945"/>
      <c r="DX109" s="945"/>
      <c r="DY109" s="945"/>
      <c r="DZ109" s="976"/>
    </row>
    <row r="110" spans="1:131" s="246" customFormat="1" ht="26.25" customHeight="1" x14ac:dyDescent="0.15">
      <c r="A110" s="847" t="s">
        <v>
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
2095171</v>
      </c>
      <c r="AB110" s="938"/>
      <c r="AC110" s="938"/>
      <c r="AD110" s="938"/>
      <c r="AE110" s="939"/>
      <c r="AF110" s="940">
        <v>
2125805</v>
      </c>
      <c r="AG110" s="938"/>
      <c r="AH110" s="938"/>
      <c r="AI110" s="938"/>
      <c r="AJ110" s="939"/>
      <c r="AK110" s="940">
        <v>
2178741</v>
      </c>
      <c r="AL110" s="938"/>
      <c r="AM110" s="938"/>
      <c r="AN110" s="938"/>
      <c r="AO110" s="939"/>
      <c r="AP110" s="941">
        <v>
11</v>
      </c>
      <c r="AQ110" s="942"/>
      <c r="AR110" s="942"/>
      <c r="AS110" s="942"/>
      <c r="AT110" s="943"/>
      <c r="AU110" s="977" t="s">
        <v>
73</v>
      </c>
      <c r="AV110" s="978"/>
      <c r="AW110" s="978"/>
      <c r="AX110" s="978"/>
      <c r="AY110" s="978"/>
      <c r="AZ110" s="903" t="s">
        <v>
426</v>
      </c>
      <c r="BA110" s="848"/>
      <c r="BB110" s="848"/>
      <c r="BC110" s="848"/>
      <c r="BD110" s="848"/>
      <c r="BE110" s="848"/>
      <c r="BF110" s="848"/>
      <c r="BG110" s="848"/>
      <c r="BH110" s="848"/>
      <c r="BI110" s="848"/>
      <c r="BJ110" s="848"/>
      <c r="BK110" s="848"/>
      <c r="BL110" s="848"/>
      <c r="BM110" s="848"/>
      <c r="BN110" s="848"/>
      <c r="BO110" s="848"/>
      <c r="BP110" s="849"/>
      <c r="BQ110" s="904">
        <v>
21522773</v>
      </c>
      <c r="BR110" s="885"/>
      <c r="BS110" s="885"/>
      <c r="BT110" s="885"/>
      <c r="BU110" s="885"/>
      <c r="BV110" s="885">
        <v>
20885293</v>
      </c>
      <c r="BW110" s="885"/>
      <c r="BX110" s="885"/>
      <c r="BY110" s="885"/>
      <c r="BZ110" s="885"/>
      <c r="CA110" s="885">
        <v>
20288091</v>
      </c>
      <c r="CB110" s="885"/>
      <c r="CC110" s="885"/>
      <c r="CD110" s="885"/>
      <c r="CE110" s="885"/>
      <c r="CF110" s="909">
        <v>
102.6</v>
      </c>
      <c r="CG110" s="910"/>
      <c r="CH110" s="910"/>
      <c r="CI110" s="910"/>
      <c r="CJ110" s="910"/>
      <c r="CK110" s="973" t="s">
        <v>
427</v>
      </c>
      <c r="CL110" s="859"/>
      <c r="CM110" s="934" t="s">
        <v>
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
429</v>
      </c>
      <c r="DH110" s="885"/>
      <c r="DI110" s="885"/>
      <c r="DJ110" s="885"/>
      <c r="DK110" s="885"/>
      <c r="DL110" s="885" t="s">
        <v>
429</v>
      </c>
      <c r="DM110" s="885"/>
      <c r="DN110" s="885"/>
      <c r="DO110" s="885"/>
      <c r="DP110" s="885"/>
      <c r="DQ110" s="885" t="s">
        <v>
429</v>
      </c>
      <c r="DR110" s="885"/>
      <c r="DS110" s="885"/>
      <c r="DT110" s="885"/>
      <c r="DU110" s="885"/>
      <c r="DV110" s="886" t="s">
        <v>
126</v>
      </c>
      <c r="DW110" s="886"/>
      <c r="DX110" s="886"/>
      <c r="DY110" s="886"/>
      <c r="DZ110" s="887"/>
    </row>
    <row r="111" spans="1:131" s="246" customFormat="1" ht="26.25" customHeight="1" x14ac:dyDescent="0.15">
      <c r="A111" s="814" t="s">
        <v>
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
431</v>
      </c>
      <c r="AB111" s="966"/>
      <c r="AC111" s="966"/>
      <c r="AD111" s="966"/>
      <c r="AE111" s="967"/>
      <c r="AF111" s="968" t="s">
        <v>
431</v>
      </c>
      <c r="AG111" s="966"/>
      <c r="AH111" s="966"/>
      <c r="AI111" s="966"/>
      <c r="AJ111" s="967"/>
      <c r="AK111" s="968" t="s">
        <v>
431</v>
      </c>
      <c r="AL111" s="966"/>
      <c r="AM111" s="966"/>
      <c r="AN111" s="966"/>
      <c r="AO111" s="967"/>
      <c r="AP111" s="969" t="s">
        <v>
431</v>
      </c>
      <c r="AQ111" s="970"/>
      <c r="AR111" s="970"/>
      <c r="AS111" s="970"/>
      <c r="AT111" s="971"/>
      <c r="AU111" s="979"/>
      <c r="AV111" s="980"/>
      <c r="AW111" s="980"/>
      <c r="AX111" s="980"/>
      <c r="AY111" s="980"/>
      <c r="AZ111" s="855" t="s">
        <v>
432</v>
      </c>
      <c r="BA111" s="790"/>
      <c r="BB111" s="790"/>
      <c r="BC111" s="790"/>
      <c r="BD111" s="790"/>
      <c r="BE111" s="790"/>
      <c r="BF111" s="790"/>
      <c r="BG111" s="790"/>
      <c r="BH111" s="790"/>
      <c r="BI111" s="790"/>
      <c r="BJ111" s="790"/>
      <c r="BK111" s="790"/>
      <c r="BL111" s="790"/>
      <c r="BM111" s="790"/>
      <c r="BN111" s="790"/>
      <c r="BO111" s="790"/>
      <c r="BP111" s="791"/>
      <c r="BQ111" s="856">
        <v>
82558</v>
      </c>
      <c r="BR111" s="857"/>
      <c r="BS111" s="857"/>
      <c r="BT111" s="857"/>
      <c r="BU111" s="857"/>
      <c r="BV111" s="857">
        <v>
32101</v>
      </c>
      <c r="BW111" s="857"/>
      <c r="BX111" s="857"/>
      <c r="BY111" s="857"/>
      <c r="BZ111" s="857"/>
      <c r="CA111" s="857">
        <v>
23931</v>
      </c>
      <c r="CB111" s="857"/>
      <c r="CC111" s="857"/>
      <c r="CD111" s="857"/>
      <c r="CE111" s="857"/>
      <c r="CF111" s="918">
        <v>
0.1</v>
      </c>
      <c r="CG111" s="919"/>
      <c r="CH111" s="919"/>
      <c r="CI111" s="919"/>
      <c r="CJ111" s="919"/>
      <c r="CK111" s="974"/>
      <c r="CL111" s="861"/>
      <c r="CM111" s="864" t="s">
        <v>
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
429</v>
      </c>
      <c r="DH111" s="857"/>
      <c r="DI111" s="857"/>
      <c r="DJ111" s="857"/>
      <c r="DK111" s="857"/>
      <c r="DL111" s="857" t="s">
        <v>
429</v>
      </c>
      <c r="DM111" s="857"/>
      <c r="DN111" s="857"/>
      <c r="DO111" s="857"/>
      <c r="DP111" s="857"/>
      <c r="DQ111" s="857" t="s">
        <v>
429</v>
      </c>
      <c r="DR111" s="857"/>
      <c r="DS111" s="857"/>
      <c r="DT111" s="857"/>
      <c r="DU111" s="857"/>
      <c r="DV111" s="834" t="s">
        <v>
429</v>
      </c>
      <c r="DW111" s="834"/>
      <c r="DX111" s="834"/>
      <c r="DY111" s="834"/>
      <c r="DZ111" s="835"/>
    </row>
    <row r="112" spans="1:131" s="246" customFormat="1" ht="26.25" customHeight="1" x14ac:dyDescent="0.15">
      <c r="A112" s="959" t="s">
        <v>
434</v>
      </c>
      <c r="B112" s="960"/>
      <c r="C112" s="790" t="s">
        <v>
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
436</v>
      </c>
      <c r="AB112" s="820"/>
      <c r="AC112" s="820"/>
      <c r="AD112" s="820"/>
      <c r="AE112" s="821"/>
      <c r="AF112" s="822" t="s">
        <v>
436</v>
      </c>
      <c r="AG112" s="820"/>
      <c r="AH112" s="820"/>
      <c r="AI112" s="820"/>
      <c r="AJ112" s="821"/>
      <c r="AK112" s="822" t="s">
        <v>
436</v>
      </c>
      <c r="AL112" s="820"/>
      <c r="AM112" s="820"/>
      <c r="AN112" s="820"/>
      <c r="AO112" s="821"/>
      <c r="AP112" s="867" t="s">
        <v>
436</v>
      </c>
      <c r="AQ112" s="868"/>
      <c r="AR112" s="868"/>
      <c r="AS112" s="868"/>
      <c r="AT112" s="869"/>
      <c r="AU112" s="979"/>
      <c r="AV112" s="980"/>
      <c r="AW112" s="980"/>
      <c r="AX112" s="980"/>
      <c r="AY112" s="980"/>
      <c r="AZ112" s="855" t="s">
        <v>
437</v>
      </c>
      <c r="BA112" s="790"/>
      <c r="BB112" s="790"/>
      <c r="BC112" s="790"/>
      <c r="BD112" s="790"/>
      <c r="BE112" s="790"/>
      <c r="BF112" s="790"/>
      <c r="BG112" s="790"/>
      <c r="BH112" s="790"/>
      <c r="BI112" s="790"/>
      <c r="BJ112" s="790"/>
      <c r="BK112" s="790"/>
      <c r="BL112" s="790"/>
      <c r="BM112" s="790"/>
      <c r="BN112" s="790"/>
      <c r="BO112" s="790"/>
      <c r="BP112" s="791"/>
      <c r="BQ112" s="856">
        <v>
3130126</v>
      </c>
      <c r="BR112" s="857"/>
      <c r="BS112" s="857"/>
      <c r="BT112" s="857"/>
      <c r="BU112" s="857"/>
      <c r="BV112" s="857">
        <v>
3089520</v>
      </c>
      <c r="BW112" s="857"/>
      <c r="BX112" s="857"/>
      <c r="BY112" s="857"/>
      <c r="BZ112" s="857"/>
      <c r="CA112" s="857">
        <v>
3147877</v>
      </c>
      <c r="CB112" s="857"/>
      <c r="CC112" s="857"/>
      <c r="CD112" s="857"/>
      <c r="CE112" s="857"/>
      <c r="CF112" s="918">
        <v>
15.9</v>
      </c>
      <c r="CG112" s="919"/>
      <c r="CH112" s="919"/>
      <c r="CI112" s="919"/>
      <c r="CJ112" s="919"/>
      <c r="CK112" s="974"/>
      <c r="CL112" s="861"/>
      <c r="CM112" s="864" t="s">
        <v>
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
436</v>
      </c>
      <c r="DH112" s="857"/>
      <c r="DI112" s="857"/>
      <c r="DJ112" s="857"/>
      <c r="DK112" s="857"/>
      <c r="DL112" s="857" t="s">
        <v>
436</v>
      </c>
      <c r="DM112" s="857"/>
      <c r="DN112" s="857"/>
      <c r="DO112" s="857"/>
      <c r="DP112" s="857"/>
      <c r="DQ112" s="857" t="s">
        <v>
436</v>
      </c>
      <c r="DR112" s="857"/>
      <c r="DS112" s="857"/>
      <c r="DT112" s="857"/>
      <c r="DU112" s="857"/>
      <c r="DV112" s="834" t="s">
        <v>
436</v>
      </c>
      <c r="DW112" s="834"/>
      <c r="DX112" s="834"/>
      <c r="DY112" s="834"/>
      <c r="DZ112" s="835"/>
    </row>
    <row r="113" spans="1:130" s="246" customFormat="1" ht="26.25" customHeight="1" x14ac:dyDescent="0.15">
      <c r="A113" s="961"/>
      <c r="B113" s="962"/>
      <c r="C113" s="790" t="s">
        <v>
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
435567</v>
      </c>
      <c r="AB113" s="966"/>
      <c r="AC113" s="966"/>
      <c r="AD113" s="966"/>
      <c r="AE113" s="967"/>
      <c r="AF113" s="968">
        <v>
430623</v>
      </c>
      <c r="AG113" s="966"/>
      <c r="AH113" s="966"/>
      <c r="AI113" s="966"/>
      <c r="AJ113" s="967"/>
      <c r="AK113" s="968">
        <v>
423687</v>
      </c>
      <c r="AL113" s="966"/>
      <c r="AM113" s="966"/>
      <c r="AN113" s="966"/>
      <c r="AO113" s="967"/>
      <c r="AP113" s="969">
        <v>
2.1</v>
      </c>
      <c r="AQ113" s="970"/>
      <c r="AR113" s="970"/>
      <c r="AS113" s="970"/>
      <c r="AT113" s="971"/>
      <c r="AU113" s="979"/>
      <c r="AV113" s="980"/>
      <c r="AW113" s="980"/>
      <c r="AX113" s="980"/>
      <c r="AY113" s="980"/>
      <c r="AZ113" s="855" t="s">
        <v>
440</v>
      </c>
      <c r="BA113" s="790"/>
      <c r="BB113" s="790"/>
      <c r="BC113" s="790"/>
      <c r="BD113" s="790"/>
      <c r="BE113" s="790"/>
      <c r="BF113" s="790"/>
      <c r="BG113" s="790"/>
      <c r="BH113" s="790"/>
      <c r="BI113" s="790"/>
      <c r="BJ113" s="790"/>
      <c r="BK113" s="790"/>
      <c r="BL113" s="790"/>
      <c r="BM113" s="790"/>
      <c r="BN113" s="790"/>
      <c r="BO113" s="790"/>
      <c r="BP113" s="791"/>
      <c r="BQ113" s="856">
        <v>
169444</v>
      </c>
      <c r="BR113" s="857"/>
      <c r="BS113" s="857"/>
      <c r="BT113" s="857"/>
      <c r="BU113" s="857"/>
      <c r="BV113" s="857">
        <v>
109275</v>
      </c>
      <c r="BW113" s="857"/>
      <c r="BX113" s="857"/>
      <c r="BY113" s="857"/>
      <c r="BZ113" s="857"/>
      <c r="CA113" s="857">
        <v>
59480</v>
      </c>
      <c r="CB113" s="857"/>
      <c r="CC113" s="857"/>
      <c r="CD113" s="857"/>
      <c r="CE113" s="857"/>
      <c r="CF113" s="918">
        <v>
0.3</v>
      </c>
      <c r="CG113" s="919"/>
      <c r="CH113" s="919"/>
      <c r="CI113" s="919"/>
      <c r="CJ113" s="919"/>
      <c r="CK113" s="974"/>
      <c r="CL113" s="861"/>
      <c r="CM113" s="864" t="s">
        <v>
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
436</v>
      </c>
      <c r="DH113" s="820"/>
      <c r="DI113" s="820"/>
      <c r="DJ113" s="820"/>
      <c r="DK113" s="821"/>
      <c r="DL113" s="822" t="s">
        <v>
436</v>
      </c>
      <c r="DM113" s="820"/>
      <c r="DN113" s="820"/>
      <c r="DO113" s="820"/>
      <c r="DP113" s="821"/>
      <c r="DQ113" s="822" t="s">
        <v>
436</v>
      </c>
      <c r="DR113" s="820"/>
      <c r="DS113" s="820"/>
      <c r="DT113" s="820"/>
      <c r="DU113" s="821"/>
      <c r="DV113" s="867" t="s">
        <v>
436</v>
      </c>
      <c r="DW113" s="868"/>
      <c r="DX113" s="868"/>
      <c r="DY113" s="868"/>
      <c r="DZ113" s="869"/>
    </row>
    <row r="114" spans="1:130" s="246" customFormat="1" ht="26.25" customHeight="1" x14ac:dyDescent="0.15">
      <c r="A114" s="961"/>
      <c r="B114" s="962"/>
      <c r="C114" s="790" t="s">
        <v>
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
70463</v>
      </c>
      <c r="AB114" s="820"/>
      <c r="AC114" s="820"/>
      <c r="AD114" s="820"/>
      <c r="AE114" s="821"/>
      <c r="AF114" s="822">
        <v>
57977</v>
      </c>
      <c r="AG114" s="820"/>
      <c r="AH114" s="820"/>
      <c r="AI114" s="820"/>
      <c r="AJ114" s="821"/>
      <c r="AK114" s="822">
        <v>
50173</v>
      </c>
      <c r="AL114" s="820"/>
      <c r="AM114" s="820"/>
      <c r="AN114" s="820"/>
      <c r="AO114" s="821"/>
      <c r="AP114" s="867">
        <v>
0.3</v>
      </c>
      <c r="AQ114" s="868"/>
      <c r="AR114" s="868"/>
      <c r="AS114" s="868"/>
      <c r="AT114" s="869"/>
      <c r="AU114" s="979"/>
      <c r="AV114" s="980"/>
      <c r="AW114" s="980"/>
      <c r="AX114" s="980"/>
      <c r="AY114" s="980"/>
      <c r="AZ114" s="855" t="s">
        <v>
443</v>
      </c>
      <c r="BA114" s="790"/>
      <c r="BB114" s="790"/>
      <c r="BC114" s="790"/>
      <c r="BD114" s="790"/>
      <c r="BE114" s="790"/>
      <c r="BF114" s="790"/>
      <c r="BG114" s="790"/>
      <c r="BH114" s="790"/>
      <c r="BI114" s="790"/>
      <c r="BJ114" s="790"/>
      <c r="BK114" s="790"/>
      <c r="BL114" s="790"/>
      <c r="BM114" s="790"/>
      <c r="BN114" s="790"/>
      <c r="BO114" s="790"/>
      <c r="BP114" s="791"/>
      <c r="BQ114" s="856">
        <v>
5986395</v>
      </c>
      <c r="BR114" s="857"/>
      <c r="BS114" s="857"/>
      <c r="BT114" s="857"/>
      <c r="BU114" s="857"/>
      <c r="BV114" s="857">
        <v>
5767619</v>
      </c>
      <c r="BW114" s="857"/>
      <c r="BX114" s="857"/>
      <c r="BY114" s="857"/>
      <c r="BZ114" s="857"/>
      <c r="CA114" s="857">
        <v>
5468310</v>
      </c>
      <c r="CB114" s="857"/>
      <c r="CC114" s="857"/>
      <c r="CD114" s="857"/>
      <c r="CE114" s="857"/>
      <c r="CF114" s="918">
        <v>
27.7</v>
      </c>
      <c r="CG114" s="919"/>
      <c r="CH114" s="919"/>
      <c r="CI114" s="919"/>
      <c r="CJ114" s="919"/>
      <c r="CK114" s="974"/>
      <c r="CL114" s="861"/>
      <c r="CM114" s="864" t="s">
        <v>
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
436</v>
      </c>
      <c r="DH114" s="820"/>
      <c r="DI114" s="820"/>
      <c r="DJ114" s="820"/>
      <c r="DK114" s="821"/>
      <c r="DL114" s="822" t="s">
        <v>
436</v>
      </c>
      <c r="DM114" s="820"/>
      <c r="DN114" s="820"/>
      <c r="DO114" s="820"/>
      <c r="DP114" s="821"/>
      <c r="DQ114" s="822" t="s">
        <v>
429</v>
      </c>
      <c r="DR114" s="820"/>
      <c r="DS114" s="820"/>
      <c r="DT114" s="820"/>
      <c r="DU114" s="821"/>
      <c r="DV114" s="867" t="s">
        <v>
436</v>
      </c>
      <c r="DW114" s="868"/>
      <c r="DX114" s="868"/>
      <c r="DY114" s="868"/>
      <c r="DZ114" s="869"/>
    </row>
    <row r="115" spans="1:130" s="246" customFormat="1" ht="26.25" customHeight="1" x14ac:dyDescent="0.15">
      <c r="A115" s="961"/>
      <c r="B115" s="962"/>
      <c r="C115" s="790" t="s">
        <v>
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
8170</v>
      </c>
      <c r="AB115" s="966"/>
      <c r="AC115" s="966"/>
      <c r="AD115" s="966"/>
      <c r="AE115" s="967"/>
      <c r="AF115" s="968">
        <v>
8170</v>
      </c>
      <c r="AG115" s="966"/>
      <c r="AH115" s="966"/>
      <c r="AI115" s="966"/>
      <c r="AJ115" s="967"/>
      <c r="AK115" s="968">
        <v>
8170</v>
      </c>
      <c r="AL115" s="966"/>
      <c r="AM115" s="966"/>
      <c r="AN115" s="966"/>
      <c r="AO115" s="967"/>
      <c r="AP115" s="969">
        <v>
0</v>
      </c>
      <c r="AQ115" s="970"/>
      <c r="AR115" s="970"/>
      <c r="AS115" s="970"/>
      <c r="AT115" s="971"/>
      <c r="AU115" s="979"/>
      <c r="AV115" s="980"/>
      <c r="AW115" s="980"/>
      <c r="AX115" s="980"/>
      <c r="AY115" s="980"/>
      <c r="AZ115" s="855" t="s">
        <v>
446</v>
      </c>
      <c r="BA115" s="790"/>
      <c r="BB115" s="790"/>
      <c r="BC115" s="790"/>
      <c r="BD115" s="790"/>
      <c r="BE115" s="790"/>
      <c r="BF115" s="790"/>
      <c r="BG115" s="790"/>
      <c r="BH115" s="790"/>
      <c r="BI115" s="790"/>
      <c r="BJ115" s="790"/>
      <c r="BK115" s="790"/>
      <c r="BL115" s="790"/>
      <c r="BM115" s="790"/>
      <c r="BN115" s="790"/>
      <c r="BO115" s="790"/>
      <c r="BP115" s="791"/>
      <c r="BQ115" s="856" t="s">
        <v>
436</v>
      </c>
      <c r="BR115" s="857"/>
      <c r="BS115" s="857"/>
      <c r="BT115" s="857"/>
      <c r="BU115" s="857"/>
      <c r="BV115" s="857" t="s">
        <v>
436</v>
      </c>
      <c r="BW115" s="857"/>
      <c r="BX115" s="857"/>
      <c r="BY115" s="857"/>
      <c r="BZ115" s="857"/>
      <c r="CA115" s="857" t="s">
        <v>
436</v>
      </c>
      <c r="CB115" s="857"/>
      <c r="CC115" s="857"/>
      <c r="CD115" s="857"/>
      <c r="CE115" s="857"/>
      <c r="CF115" s="918" t="s">
        <v>
436</v>
      </c>
      <c r="CG115" s="919"/>
      <c r="CH115" s="919"/>
      <c r="CI115" s="919"/>
      <c r="CJ115" s="919"/>
      <c r="CK115" s="974"/>
      <c r="CL115" s="861"/>
      <c r="CM115" s="855" t="s">
        <v>
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
42287</v>
      </c>
      <c r="DH115" s="820"/>
      <c r="DI115" s="820"/>
      <c r="DJ115" s="820"/>
      <c r="DK115" s="821"/>
      <c r="DL115" s="822" t="s">
        <v>
436</v>
      </c>
      <c r="DM115" s="820"/>
      <c r="DN115" s="820"/>
      <c r="DO115" s="820"/>
      <c r="DP115" s="821"/>
      <c r="DQ115" s="822" t="s">
        <v>
436</v>
      </c>
      <c r="DR115" s="820"/>
      <c r="DS115" s="820"/>
      <c r="DT115" s="820"/>
      <c r="DU115" s="821"/>
      <c r="DV115" s="867" t="s">
        <v>
436</v>
      </c>
      <c r="DW115" s="868"/>
      <c r="DX115" s="868"/>
      <c r="DY115" s="868"/>
      <c r="DZ115" s="869"/>
    </row>
    <row r="116" spans="1:130" s="246" customFormat="1" ht="26.25" customHeight="1" x14ac:dyDescent="0.15">
      <c r="A116" s="963"/>
      <c r="B116" s="964"/>
      <c r="C116" s="923" t="s">
        <v>
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
436</v>
      </c>
      <c r="AB116" s="820"/>
      <c r="AC116" s="820"/>
      <c r="AD116" s="820"/>
      <c r="AE116" s="821"/>
      <c r="AF116" s="822" t="s">
        <v>
436</v>
      </c>
      <c r="AG116" s="820"/>
      <c r="AH116" s="820"/>
      <c r="AI116" s="820"/>
      <c r="AJ116" s="821"/>
      <c r="AK116" s="822" t="s">
        <v>
436</v>
      </c>
      <c r="AL116" s="820"/>
      <c r="AM116" s="820"/>
      <c r="AN116" s="820"/>
      <c r="AO116" s="821"/>
      <c r="AP116" s="867" t="s">
        <v>
436</v>
      </c>
      <c r="AQ116" s="868"/>
      <c r="AR116" s="868"/>
      <c r="AS116" s="868"/>
      <c r="AT116" s="869"/>
      <c r="AU116" s="979"/>
      <c r="AV116" s="980"/>
      <c r="AW116" s="980"/>
      <c r="AX116" s="980"/>
      <c r="AY116" s="980"/>
      <c r="AZ116" s="906" t="s">
        <v>
449</v>
      </c>
      <c r="BA116" s="907"/>
      <c r="BB116" s="907"/>
      <c r="BC116" s="907"/>
      <c r="BD116" s="907"/>
      <c r="BE116" s="907"/>
      <c r="BF116" s="907"/>
      <c r="BG116" s="907"/>
      <c r="BH116" s="907"/>
      <c r="BI116" s="907"/>
      <c r="BJ116" s="907"/>
      <c r="BK116" s="907"/>
      <c r="BL116" s="907"/>
      <c r="BM116" s="907"/>
      <c r="BN116" s="907"/>
      <c r="BO116" s="907"/>
      <c r="BP116" s="908"/>
      <c r="BQ116" s="856" t="s">
        <v>
436</v>
      </c>
      <c r="BR116" s="857"/>
      <c r="BS116" s="857"/>
      <c r="BT116" s="857"/>
      <c r="BU116" s="857"/>
      <c r="BV116" s="857" t="s">
        <v>
436</v>
      </c>
      <c r="BW116" s="857"/>
      <c r="BX116" s="857"/>
      <c r="BY116" s="857"/>
      <c r="BZ116" s="857"/>
      <c r="CA116" s="857" t="s">
        <v>
436</v>
      </c>
      <c r="CB116" s="857"/>
      <c r="CC116" s="857"/>
      <c r="CD116" s="857"/>
      <c r="CE116" s="857"/>
      <c r="CF116" s="918" t="s">
        <v>
436</v>
      </c>
      <c r="CG116" s="919"/>
      <c r="CH116" s="919"/>
      <c r="CI116" s="919"/>
      <c r="CJ116" s="919"/>
      <c r="CK116" s="974"/>
      <c r="CL116" s="861"/>
      <c r="CM116" s="864" t="s">
        <v>
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
40271</v>
      </c>
      <c r="DH116" s="820"/>
      <c r="DI116" s="820"/>
      <c r="DJ116" s="820"/>
      <c r="DK116" s="821"/>
      <c r="DL116" s="822">
        <v>
32101</v>
      </c>
      <c r="DM116" s="820"/>
      <c r="DN116" s="820"/>
      <c r="DO116" s="820"/>
      <c r="DP116" s="821"/>
      <c r="DQ116" s="822">
        <v>
23931</v>
      </c>
      <c r="DR116" s="820"/>
      <c r="DS116" s="820"/>
      <c r="DT116" s="820"/>
      <c r="DU116" s="821"/>
      <c r="DV116" s="867">
        <v>
0.1</v>
      </c>
      <c r="DW116" s="868"/>
      <c r="DX116" s="868"/>
      <c r="DY116" s="868"/>
      <c r="DZ116" s="869"/>
    </row>
    <row r="117" spans="1:130" s="246" customFormat="1" ht="26.25" customHeight="1" x14ac:dyDescent="0.15">
      <c r="A117" s="944" t="s">
        <v>
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
451</v>
      </c>
      <c r="Z117" s="946"/>
      <c r="AA117" s="951">
        <v>
2609371</v>
      </c>
      <c r="AB117" s="952"/>
      <c r="AC117" s="952"/>
      <c r="AD117" s="952"/>
      <c r="AE117" s="953"/>
      <c r="AF117" s="954">
        <v>
2622575</v>
      </c>
      <c r="AG117" s="952"/>
      <c r="AH117" s="952"/>
      <c r="AI117" s="952"/>
      <c r="AJ117" s="953"/>
      <c r="AK117" s="954">
        <v>
2660771</v>
      </c>
      <c r="AL117" s="952"/>
      <c r="AM117" s="952"/>
      <c r="AN117" s="952"/>
      <c r="AO117" s="953"/>
      <c r="AP117" s="955"/>
      <c r="AQ117" s="956"/>
      <c r="AR117" s="956"/>
      <c r="AS117" s="956"/>
      <c r="AT117" s="957"/>
      <c r="AU117" s="979"/>
      <c r="AV117" s="980"/>
      <c r="AW117" s="980"/>
      <c r="AX117" s="980"/>
      <c r="AY117" s="980"/>
      <c r="AZ117" s="906" t="s">
        <v>
452</v>
      </c>
      <c r="BA117" s="907"/>
      <c r="BB117" s="907"/>
      <c r="BC117" s="907"/>
      <c r="BD117" s="907"/>
      <c r="BE117" s="907"/>
      <c r="BF117" s="907"/>
      <c r="BG117" s="907"/>
      <c r="BH117" s="907"/>
      <c r="BI117" s="907"/>
      <c r="BJ117" s="907"/>
      <c r="BK117" s="907"/>
      <c r="BL117" s="907"/>
      <c r="BM117" s="907"/>
      <c r="BN117" s="907"/>
      <c r="BO117" s="907"/>
      <c r="BP117" s="908"/>
      <c r="BQ117" s="856" t="s">
        <v>
453</v>
      </c>
      <c r="BR117" s="857"/>
      <c r="BS117" s="857"/>
      <c r="BT117" s="857"/>
      <c r="BU117" s="857"/>
      <c r="BV117" s="857" t="s">
        <v>
453</v>
      </c>
      <c r="BW117" s="857"/>
      <c r="BX117" s="857"/>
      <c r="BY117" s="857"/>
      <c r="BZ117" s="857"/>
      <c r="CA117" s="857" t="s">
        <v>
453</v>
      </c>
      <c r="CB117" s="857"/>
      <c r="CC117" s="857"/>
      <c r="CD117" s="857"/>
      <c r="CE117" s="857"/>
      <c r="CF117" s="918" t="s">
        <v>
454</v>
      </c>
      <c r="CG117" s="919"/>
      <c r="CH117" s="919"/>
      <c r="CI117" s="919"/>
      <c r="CJ117" s="919"/>
      <c r="CK117" s="974"/>
      <c r="CL117" s="861"/>
      <c r="CM117" s="864" t="s">
        <v>
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
453</v>
      </c>
      <c r="DH117" s="820"/>
      <c r="DI117" s="820"/>
      <c r="DJ117" s="820"/>
      <c r="DK117" s="821"/>
      <c r="DL117" s="822" t="s">
        <v>
431</v>
      </c>
      <c r="DM117" s="820"/>
      <c r="DN117" s="820"/>
      <c r="DO117" s="820"/>
      <c r="DP117" s="821"/>
      <c r="DQ117" s="822" t="s">
        <v>
453</v>
      </c>
      <c r="DR117" s="820"/>
      <c r="DS117" s="820"/>
      <c r="DT117" s="820"/>
      <c r="DU117" s="821"/>
      <c r="DV117" s="867" t="s">
        <v>
431</v>
      </c>
      <c r="DW117" s="868"/>
      <c r="DX117" s="868"/>
      <c r="DY117" s="868"/>
      <c r="DZ117" s="869"/>
    </row>
    <row r="118" spans="1:130" s="246" customFormat="1" ht="26.25" customHeight="1" x14ac:dyDescent="0.15">
      <c r="A118" s="944" t="s">
        <v>
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
422</v>
      </c>
      <c r="AB118" s="945"/>
      <c r="AC118" s="945"/>
      <c r="AD118" s="945"/>
      <c r="AE118" s="946"/>
      <c r="AF118" s="947" t="s">
        <v>
304</v>
      </c>
      <c r="AG118" s="945"/>
      <c r="AH118" s="945"/>
      <c r="AI118" s="945"/>
      <c r="AJ118" s="946"/>
      <c r="AK118" s="947" t="s">
        <v>
303</v>
      </c>
      <c r="AL118" s="945"/>
      <c r="AM118" s="945"/>
      <c r="AN118" s="945"/>
      <c r="AO118" s="946"/>
      <c r="AP118" s="948" t="s">
        <v>
423</v>
      </c>
      <c r="AQ118" s="949"/>
      <c r="AR118" s="949"/>
      <c r="AS118" s="949"/>
      <c r="AT118" s="950"/>
      <c r="AU118" s="979"/>
      <c r="AV118" s="980"/>
      <c r="AW118" s="980"/>
      <c r="AX118" s="980"/>
      <c r="AY118" s="980"/>
      <c r="AZ118" s="922" t="s">
        <v>
456</v>
      </c>
      <c r="BA118" s="923"/>
      <c r="BB118" s="923"/>
      <c r="BC118" s="923"/>
      <c r="BD118" s="923"/>
      <c r="BE118" s="923"/>
      <c r="BF118" s="923"/>
      <c r="BG118" s="923"/>
      <c r="BH118" s="923"/>
      <c r="BI118" s="923"/>
      <c r="BJ118" s="923"/>
      <c r="BK118" s="923"/>
      <c r="BL118" s="923"/>
      <c r="BM118" s="923"/>
      <c r="BN118" s="923"/>
      <c r="BO118" s="923"/>
      <c r="BP118" s="924"/>
      <c r="BQ118" s="925" t="s">
        <v>
431</v>
      </c>
      <c r="BR118" s="888"/>
      <c r="BS118" s="888"/>
      <c r="BT118" s="888"/>
      <c r="BU118" s="888"/>
      <c r="BV118" s="888" t="s">
        <v>
457</v>
      </c>
      <c r="BW118" s="888"/>
      <c r="BX118" s="888"/>
      <c r="BY118" s="888"/>
      <c r="BZ118" s="888"/>
      <c r="CA118" s="888" t="s">
        <v>
431</v>
      </c>
      <c r="CB118" s="888"/>
      <c r="CC118" s="888"/>
      <c r="CD118" s="888"/>
      <c r="CE118" s="888"/>
      <c r="CF118" s="918" t="s">
        <v>
454</v>
      </c>
      <c r="CG118" s="919"/>
      <c r="CH118" s="919"/>
      <c r="CI118" s="919"/>
      <c r="CJ118" s="919"/>
      <c r="CK118" s="974"/>
      <c r="CL118" s="861"/>
      <c r="CM118" s="864" t="s">
        <v>
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
453</v>
      </c>
      <c r="DH118" s="820"/>
      <c r="DI118" s="820"/>
      <c r="DJ118" s="820"/>
      <c r="DK118" s="821"/>
      <c r="DL118" s="822" t="s">
        <v>
454</v>
      </c>
      <c r="DM118" s="820"/>
      <c r="DN118" s="820"/>
      <c r="DO118" s="820"/>
      <c r="DP118" s="821"/>
      <c r="DQ118" s="822" t="s">
        <v>
457</v>
      </c>
      <c r="DR118" s="820"/>
      <c r="DS118" s="820"/>
      <c r="DT118" s="820"/>
      <c r="DU118" s="821"/>
      <c r="DV118" s="867" t="s">
        <v>
453</v>
      </c>
      <c r="DW118" s="868"/>
      <c r="DX118" s="868"/>
      <c r="DY118" s="868"/>
      <c r="DZ118" s="869"/>
    </row>
    <row r="119" spans="1:130" s="246" customFormat="1" ht="26.25" customHeight="1" x14ac:dyDescent="0.15">
      <c r="A119" s="858" t="s">
        <v>
427</v>
      </c>
      <c r="B119" s="859"/>
      <c r="C119" s="934" t="s">
        <v>
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
454</v>
      </c>
      <c r="AB119" s="938"/>
      <c r="AC119" s="938"/>
      <c r="AD119" s="938"/>
      <c r="AE119" s="939"/>
      <c r="AF119" s="940" t="s">
        <v>
431</v>
      </c>
      <c r="AG119" s="938"/>
      <c r="AH119" s="938"/>
      <c r="AI119" s="938"/>
      <c r="AJ119" s="939"/>
      <c r="AK119" s="940" t="s">
        <v>
431</v>
      </c>
      <c r="AL119" s="938"/>
      <c r="AM119" s="938"/>
      <c r="AN119" s="938"/>
      <c r="AO119" s="939"/>
      <c r="AP119" s="941" t="s">
        <v>
457</v>
      </c>
      <c r="AQ119" s="942"/>
      <c r="AR119" s="942"/>
      <c r="AS119" s="942"/>
      <c r="AT119" s="943"/>
      <c r="AU119" s="981"/>
      <c r="AV119" s="982"/>
      <c r="AW119" s="982"/>
      <c r="AX119" s="982"/>
      <c r="AY119" s="982"/>
      <c r="AZ119" s="277" t="s">
        <v>
186</v>
      </c>
      <c r="BA119" s="277"/>
      <c r="BB119" s="277"/>
      <c r="BC119" s="277"/>
      <c r="BD119" s="277"/>
      <c r="BE119" s="277"/>
      <c r="BF119" s="277"/>
      <c r="BG119" s="277"/>
      <c r="BH119" s="277"/>
      <c r="BI119" s="277"/>
      <c r="BJ119" s="277"/>
      <c r="BK119" s="277"/>
      <c r="BL119" s="277"/>
      <c r="BM119" s="277"/>
      <c r="BN119" s="277"/>
      <c r="BO119" s="920" t="s">
        <v>
459</v>
      </c>
      <c r="BP119" s="921"/>
      <c r="BQ119" s="925">
        <v>
30891296</v>
      </c>
      <c r="BR119" s="888"/>
      <c r="BS119" s="888"/>
      <c r="BT119" s="888"/>
      <c r="BU119" s="888"/>
      <c r="BV119" s="888">
        <v>
29883808</v>
      </c>
      <c r="BW119" s="888"/>
      <c r="BX119" s="888"/>
      <c r="BY119" s="888"/>
      <c r="BZ119" s="888"/>
      <c r="CA119" s="888">
        <v>
28987689</v>
      </c>
      <c r="CB119" s="888"/>
      <c r="CC119" s="888"/>
      <c r="CD119" s="888"/>
      <c r="CE119" s="888"/>
      <c r="CF119" s="786"/>
      <c r="CG119" s="787"/>
      <c r="CH119" s="787"/>
      <c r="CI119" s="787"/>
      <c r="CJ119" s="877"/>
      <c r="CK119" s="975"/>
      <c r="CL119" s="863"/>
      <c r="CM119" s="881" t="s">
        <v>
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
454</v>
      </c>
      <c r="DH119" s="803"/>
      <c r="DI119" s="803"/>
      <c r="DJ119" s="803"/>
      <c r="DK119" s="804"/>
      <c r="DL119" s="805" t="s">
        <v>
457</v>
      </c>
      <c r="DM119" s="803"/>
      <c r="DN119" s="803"/>
      <c r="DO119" s="803"/>
      <c r="DP119" s="804"/>
      <c r="DQ119" s="805" t="s">
        <v>
454</v>
      </c>
      <c r="DR119" s="803"/>
      <c r="DS119" s="803"/>
      <c r="DT119" s="803"/>
      <c r="DU119" s="804"/>
      <c r="DV119" s="891" t="s">
        <v>
454</v>
      </c>
      <c r="DW119" s="892"/>
      <c r="DX119" s="892"/>
      <c r="DY119" s="892"/>
      <c r="DZ119" s="893"/>
    </row>
    <row r="120" spans="1:130" s="246" customFormat="1" ht="26.25" customHeight="1" x14ac:dyDescent="0.15">
      <c r="A120" s="860"/>
      <c r="B120" s="861"/>
      <c r="C120" s="864" t="s">
        <v>
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
457</v>
      </c>
      <c r="AB120" s="820"/>
      <c r="AC120" s="820"/>
      <c r="AD120" s="820"/>
      <c r="AE120" s="821"/>
      <c r="AF120" s="822" t="s">
        <v>
457</v>
      </c>
      <c r="AG120" s="820"/>
      <c r="AH120" s="820"/>
      <c r="AI120" s="820"/>
      <c r="AJ120" s="821"/>
      <c r="AK120" s="822" t="s">
        <v>
457</v>
      </c>
      <c r="AL120" s="820"/>
      <c r="AM120" s="820"/>
      <c r="AN120" s="820"/>
      <c r="AO120" s="821"/>
      <c r="AP120" s="867" t="s">
        <v>
457</v>
      </c>
      <c r="AQ120" s="868"/>
      <c r="AR120" s="868"/>
      <c r="AS120" s="868"/>
      <c r="AT120" s="869"/>
      <c r="AU120" s="926" t="s">
        <v>
461</v>
      </c>
      <c r="AV120" s="927"/>
      <c r="AW120" s="927"/>
      <c r="AX120" s="927"/>
      <c r="AY120" s="928"/>
      <c r="AZ120" s="903" t="s">
        <v>
462</v>
      </c>
      <c r="BA120" s="848"/>
      <c r="BB120" s="848"/>
      <c r="BC120" s="848"/>
      <c r="BD120" s="848"/>
      <c r="BE120" s="848"/>
      <c r="BF120" s="848"/>
      <c r="BG120" s="848"/>
      <c r="BH120" s="848"/>
      <c r="BI120" s="848"/>
      <c r="BJ120" s="848"/>
      <c r="BK120" s="848"/>
      <c r="BL120" s="848"/>
      <c r="BM120" s="848"/>
      <c r="BN120" s="848"/>
      <c r="BO120" s="848"/>
      <c r="BP120" s="849"/>
      <c r="BQ120" s="904">
        <v>
9571264</v>
      </c>
      <c r="BR120" s="885"/>
      <c r="BS120" s="885"/>
      <c r="BT120" s="885"/>
      <c r="BU120" s="885"/>
      <c r="BV120" s="885">
        <v>
10540765</v>
      </c>
      <c r="BW120" s="885"/>
      <c r="BX120" s="885"/>
      <c r="BY120" s="885"/>
      <c r="BZ120" s="885"/>
      <c r="CA120" s="885">
        <v>
11548891</v>
      </c>
      <c r="CB120" s="885"/>
      <c r="CC120" s="885"/>
      <c r="CD120" s="885"/>
      <c r="CE120" s="885"/>
      <c r="CF120" s="909">
        <v>
58.4</v>
      </c>
      <c r="CG120" s="910"/>
      <c r="CH120" s="910"/>
      <c r="CI120" s="910"/>
      <c r="CJ120" s="910"/>
      <c r="CK120" s="911" t="s">
        <v>
463</v>
      </c>
      <c r="CL120" s="895"/>
      <c r="CM120" s="895"/>
      <c r="CN120" s="895"/>
      <c r="CO120" s="896"/>
      <c r="CP120" s="915" t="s">
        <v>
464</v>
      </c>
      <c r="CQ120" s="916"/>
      <c r="CR120" s="916"/>
      <c r="CS120" s="916"/>
      <c r="CT120" s="916"/>
      <c r="CU120" s="916"/>
      <c r="CV120" s="916"/>
      <c r="CW120" s="916"/>
      <c r="CX120" s="916"/>
      <c r="CY120" s="916"/>
      <c r="CZ120" s="916"/>
      <c r="DA120" s="916"/>
      <c r="DB120" s="916"/>
      <c r="DC120" s="916"/>
      <c r="DD120" s="916"/>
      <c r="DE120" s="916"/>
      <c r="DF120" s="917"/>
      <c r="DG120" s="904">
        <v>
3128932</v>
      </c>
      <c r="DH120" s="885"/>
      <c r="DI120" s="885"/>
      <c r="DJ120" s="885"/>
      <c r="DK120" s="885"/>
      <c r="DL120" s="885">
        <v>
3088907</v>
      </c>
      <c r="DM120" s="885"/>
      <c r="DN120" s="885"/>
      <c r="DO120" s="885"/>
      <c r="DP120" s="885"/>
      <c r="DQ120" s="885">
        <v>
3147491</v>
      </c>
      <c r="DR120" s="885"/>
      <c r="DS120" s="885"/>
      <c r="DT120" s="885"/>
      <c r="DU120" s="885"/>
      <c r="DV120" s="886">
        <v>
15.9</v>
      </c>
      <c r="DW120" s="886"/>
      <c r="DX120" s="886"/>
      <c r="DY120" s="886"/>
      <c r="DZ120" s="887"/>
    </row>
    <row r="121" spans="1:130" s="246" customFormat="1" ht="26.25" customHeight="1" x14ac:dyDescent="0.15">
      <c r="A121" s="860"/>
      <c r="B121" s="861"/>
      <c r="C121" s="906" t="s">
        <v>
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
454</v>
      </c>
      <c r="AB121" s="820"/>
      <c r="AC121" s="820"/>
      <c r="AD121" s="820"/>
      <c r="AE121" s="821"/>
      <c r="AF121" s="822" t="s">
        <v>
457</v>
      </c>
      <c r="AG121" s="820"/>
      <c r="AH121" s="820"/>
      <c r="AI121" s="820"/>
      <c r="AJ121" s="821"/>
      <c r="AK121" s="822" t="s">
        <v>
457</v>
      </c>
      <c r="AL121" s="820"/>
      <c r="AM121" s="820"/>
      <c r="AN121" s="820"/>
      <c r="AO121" s="821"/>
      <c r="AP121" s="867" t="s">
        <v>
457</v>
      </c>
      <c r="AQ121" s="868"/>
      <c r="AR121" s="868"/>
      <c r="AS121" s="868"/>
      <c r="AT121" s="869"/>
      <c r="AU121" s="929"/>
      <c r="AV121" s="930"/>
      <c r="AW121" s="930"/>
      <c r="AX121" s="930"/>
      <c r="AY121" s="931"/>
      <c r="AZ121" s="855" t="s">
        <v>
466</v>
      </c>
      <c r="BA121" s="790"/>
      <c r="BB121" s="790"/>
      <c r="BC121" s="790"/>
      <c r="BD121" s="790"/>
      <c r="BE121" s="790"/>
      <c r="BF121" s="790"/>
      <c r="BG121" s="790"/>
      <c r="BH121" s="790"/>
      <c r="BI121" s="790"/>
      <c r="BJ121" s="790"/>
      <c r="BK121" s="790"/>
      <c r="BL121" s="790"/>
      <c r="BM121" s="790"/>
      <c r="BN121" s="790"/>
      <c r="BO121" s="790"/>
      <c r="BP121" s="791"/>
      <c r="BQ121" s="856">
        <v>
6495045</v>
      </c>
      <c r="BR121" s="857"/>
      <c r="BS121" s="857"/>
      <c r="BT121" s="857"/>
      <c r="BU121" s="857"/>
      <c r="BV121" s="857">
        <v>
6281209</v>
      </c>
      <c r="BW121" s="857"/>
      <c r="BX121" s="857"/>
      <c r="BY121" s="857"/>
      <c r="BZ121" s="857"/>
      <c r="CA121" s="857">
        <v>
6331884</v>
      </c>
      <c r="CB121" s="857"/>
      <c r="CC121" s="857"/>
      <c r="CD121" s="857"/>
      <c r="CE121" s="857"/>
      <c r="CF121" s="918">
        <v>
32</v>
      </c>
      <c r="CG121" s="919"/>
      <c r="CH121" s="919"/>
      <c r="CI121" s="919"/>
      <c r="CJ121" s="919"/>
      <c r="CK121" s="912"/>
      <c r="CL121" s="898"/>
      <c r="CM121" s="898"/>
      <c r="CN121" s="898"/>
      <c r="CO121" s="899"/>
      <c r="CP121" s="878" t="s">
        <v>
467</v>
      </c>
      <c r="CQ121" s="879"/>
      <c r="CR121" s="879"/>
      <c r="CS121" s="879"/>
      <c r="CT121" s="879"/>
      <c r="CU121" s="879"/>
      <c r="CV121" s="879"/>
      <c r="CW121" s="879"/>
      <c r="CX121" s="879"/>
      <c r="CY121" s="879"/>
      <c r="CZ121" s="879"/>
      <c r="DA121" s="879"/>
      <c r="DB121" s="879"/>
      <c r="DC121" s="879"/>
      <c r="DD121" s="879"/>
      <c r="DE121" s="879"/>
      <c r="DF121" s="880"/>
      <c r="DG121" s="856">
        <v>
1194</v>
      </c>
      <c r="DH121" s="857"/>
      <c r="DI121" s="857"/>
      <c r="DJ121" s="857"/>
      <c r="DK121" s="857"/>
      <c r="DL121" s="857">
        <v>
613</v>
      </c>
      <c r="DM121" s="857"/>
      <c r="DN121" s="857"/>
      <c r="DO121" s="857"/>
      <c r="DP121" s="857"/>
      <c r="DQ121" s="857">
        <v>
386</v>
      </c>
      <c r="DR121" s="857"/>
      <c r="DS121" s="857"/>
      <c r="DT121" s="857"/>
      <c r="DU121" s="857"/>
      <c r="DV121" s="834">
        <v>
0</v>
      </c>
      <c r="DW121" s="834"/>
      <c r="DX121" s="834"/>
      <c r="DY121" s="834"/>
      <c r="DZ121" s="835"/>
    </row>
    <row r="122" spans="1:130" s="246" customFormat="1" ht="26.25" customHeight="1" x14ac:dyDescent="0.15">
      <c r="A122" s="860"/>
      <c r="B122" s="861"/>
      <c r="C122" s="864" t="s">
        <v>
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
457</v>
      </c>
      <c r="AB122" s="820"/>
      <c r="AC122" s="820"/>
      <c r="AD122" s="820"/>
      <c r="AE122" s="821"/>
      <c r="AF122" s="822" t="s">
        <v>
457</v>
      </c>
      <c r="AG122" s="820"/>
      <c r="AH122" s="820"/>
      <c r="AI122" s="820"/>
      <c r="AJ122" s="821"/>
      <c r="AK122" s="822" t="s">
        <v>
457</v>
      </c>
      <c r="AL122" s="820"/>
      <c r="AM122" s="820"/>
      <c r="AN122" s="820"/>
      <c r="AO122" s="821"/>
      <c r="AP122" s="867" t="s">
        <v>
454</v>
      </c>
      <c r="AQ122" s="868"/>
      <c r="AR122" s="868"/>
      <c r="AS122" s="868"/>
      <c r="AT122" s="869"/>
      <c r="AU122" s="929"/>
      <c r="AV122" s="930"/>
      <c r="AW122" s="930"/>
      <c r="AX122" s="930"/>
      <c r="AY122" s="931"/>
      <c r="AZ122" s="922" t="s">
        <v>
468</v>
      </c>
      <c r="BA122" s="923"/>
      <c r="BB122" s="923"/>
      <c r="BC122" s="923"/>
      <c r="BD122" s="923"/>
      <c r="BE122" s="923"/>
      <c r="BF122" s="923"/>
      <c r="BG122" s="923"/>
      <c r="BH122" s="923"/>
      <c r="BI122" s="923"/>
      <c r="BJ122" s="923"/>
      <c r="BK122" s="923"/>
      <c r="BL122" s="923"/>
      <c r="BM122" s="923"/>
      <c r="BN122" s="923"/>
      <c r="BO122" s="923"/>
      <c r="BP122" s="924"/>
      <c r="BQ122" s="925">
        <v>
17691229</v>
      </c>
      <c r="BR122" s="888"/>
      <c r="BS122" s="888"/>
      <c r="BT122" s="888"/>
      <c r="BU122" s="888"/>
      <c r="BV122" s="888">
        <v>
16871351</v>
      </c>
      <c r="BW122" s="888"/>
      <c r="BX122" s="888"/>
      <c r="BY122" s="888"/>
      <c r="BZ122" s="888"/>
      <c r="CA122" s="888">
        <v>
16332306</v>
      </c>
      <c r="CB122" s="888"/>
      <c r="CC122" s="888"/>
      <c r="CD122" s="888"/>
      <c r="CE122" s="888"/>
      <c r="CF122" s="889">
        <v>
82.6</v>
      </c>
      <c r="CG122" s="890"/>
      <c r="CH122" s="890"/>
      <c r="CI122" s="890"/>
      <c r="CJ122" s="890"/>
      <c r="CK122" s="912"/>
      <c r="CL122" s="898"/>
      <c r="CM122" s="898"/>
      <c r="CN122" s="898"/>
      <c r="CO122" s="899"/>
      <c r="CP122" s="878" t="s">
        <v>
469</v>
      </c>
      <c r="CQ122" s="879"/>
      <c r="CR122" s="879"/>
      <c r="CS122" s="879"/>
      <c r="CT122" s="879"/>
      <c r="CU122" s="879"/>
      <c r="CV122" s="879"/>
      <c r="CW122" s="879"/>
      <c r="CX122" s="879"/>
      <c r="CY122" s="879"/>
      <c r="CZ122" s="879"/>
      <c r="DA122" s="879"/>
      <c r="DB122" s="879"/>
      <c r="DC122" s="879"/>
      <c r="DD122" s="879"/>
      <c r="DE122" s="879"/>
      <c r="DF122" s="880"/>
      <c r="DG122" s="856" t="s">
        <v>
453</v>
      </c>
      <c r="DH122" s="857"/>
      <c r="DI122" s="857"/>
      <c r="DJ122" s="857"/>
      <c r="DK122" s="857"/>
      <c r="DL122" s="857" t="s">
        <v>
457</v>
      </c>
      <c r="DM122" s="857"/>
      <c r="DN122" s="857"/>
      <c r="DO122" s="857"/>
      <c r="DP122" s="857"/>
      <c r="DQ122" s="857" t="s">
        <v>
457</v>
      </c>
      <c r="DR122" s="857"/>
      <c r="DS122" s="857"/>
      <c r="DT122" s="857"/>
      <c r="DU122" s="857"/>
      <c r="DV122" s="834" t="s">
        <v>
453</v>
      </c>
      <c r="DW122" s="834"/>
      <c r="DX122" s="834"/>
      <c r="DY122" s="834"/>
      <c r="DZ122" s="835"/>
    </row>
    <row r="123" spans="1:130" s="246" customFormat="1" ht="26.25" customHeight="1" x14ac:dyDescent="0.15">
      <c r="A123" s="860"/>
      <c r="B123" s="861"/>
      <c r="C123" s="864" t="s">
        <v>
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
8170</v>
      </c>
      <c r="AB123" s="820"/>
      <c r="AC123" s="820"/>
      <c r="AD123" s="820"/>
      <c r="AE123" s="821"/>
      <c r="AF123" s="822">
        <v>
8170</v>
      </c>
      <c r="AG123" s="820"/>
      <c r="AH123" s="820"/>
      <c r="AI123" s="820"/>
      <c r="AJ123" s="821"/>
      <c r="AK123" s="822">
        <v>
8170</v>
      </c>
      <c r="AL123" s="820"/>
      <c r="AM123" s="820"/>
      <c r="AN123" s="820"/>
      <c r="AO123" s="821"/>
      <c r="AP123" s="867">
        <v>
0</v>
      </c>
      <c r="AQ123" s="868"/>
      <c r="AR123" s="868"/>
      <c r="AS123" s="868"/>
      <c r="AT123" s="869"/>
      <c r="AU123" s="932"/>
      <c r="AV123" s="933"/>
      <c r="AW123" s="933"/>
      <c r="AX123" s="933"/>
      <c r="AY123" s="933"/>
      <c r="AZ123" s="277" t="s">
        <v>
186</v>
      </c>
      <c r="BA123" s="277"/>
      <c r="BB123" s="277"/>
      <c r="BC123" s="277"/>
      <c r="BD123" s="277"/>
      <c r="BE123" s="277"/>
      <c r="BF123" s="277"/>
      <c r="BG123" s="277"/>
      <c r="BH123" s="277"/>
      <c r="BI123" s="277"/>
      <c r="BJ123" s="277"/>
      <c r="BK123" s="277"/>
      <c r="BL123" s="277"/>
      <c r="BM123" s="277"/>
      <c r="BN123" s="277"/>
      <c r="BO123" s="920" t="s">
        <v>
470</v>
      </c>
      <c r="BP123" s="921"/>
      <c r="BQ123" s="875">
        <v>
33757538</v>
      </c>
      <c r="BR123" s="876"/>
      <c r="BS123" s="876"/>
      <c r="BT123" s="876"/>
      <c r="BU123" s="876"/>
      <c r="BV123" s="876">
        <v>
33693325</v>
      </c>
      <c r="BW123" s="876"/>
      <c r="BX123" s="876"/>
      <c r="BY123" s="876"/>
      <c r="BZ123" s="876"/>
      <c r="CA123" s="876">
        <v>
34213081</v>
      </c>
      <c r="CB123" s="876"/>
      <c r="CC123" s="876"/>
      <c r="CD123" s="876"/>
      <c r="CE123" s="876"/>
      <c r="CF123" s="786"/>
      <c r="CG123" s="787"/>
      <c r="CH123" s="787"/>
      <c r="CI123" s="787"/>
      <c r="CJ123" s="877"/>
      <c r="CK123" s="912"/>
      <c r="CL123" s="898"/>
      <c r="CM123" s="898"/>
      <c r="CN123" s="898"/>
      <c r="CO123" s="899"/>
      <c r="CP123" s="878" t="s">
        <v>
471</v>
      </c>
      <c r="CQ123" s="879"/>
      <c r="CR123" s="879"/>
      <c r="CS123" s="879"/>
      <c r="CT123" s="879"/>
      <c r="CU123" s="879"/>
      <c r="CV123" s="879"/>
      <c r="CW123" s="879"/>
      <c r="CX123" s="879"/>
      <c r="CY123" s="879"/>
      <c r="CZ123" s="879"/>
      <c r="DA123" s="879"/>
      <c r="DB123" s="879"/>
      <c r="DC123" s="879"/>
      <c r="DD123" s="879"/>
      <c r="DE123" s="879"/>
      <c r="DF123" s="880"/>
      <c r="DG123" s="819" t="s">
        <v>
457</v>
      </c>
      <c r="DH123" s="820"/>
      <c r="DI123" s="820"/>
      <c r="DJ123" s="820"/>
      <c r="DK123" s="821"/>
      <c r="DL123" s="822" t="s">
        <v>
457</v>
      </c>
      <c r="DM123" s="820"/>
      <c r="DN123" s="820"/>
      <c r="DO123" s="820"/>
      <c r="DP123" s="821"/>
      <c r="DQ123" s="822" t="s">
        <v>
453</v>
      </c>
      <c r="DR123" s="820"/>
      <c r="DS123" s="820"/>
      <c r="DT123" s="820"/>
      <c r="DU123" s="821"/>
      <c r="DV123" s="867" t="s">
        <v>
457</v>
      </c>
      <c r="DW123" s="868"/>
      <c r="DX123" s="868"/>
      <c r="DY123" s="868"/>
      <c r="DZ123" s="869"/>
    </row>
    <row r="124" spans="1:130" s="246" customFormat="1" ht="26.25" customHeight="1" thickBot="1" x14ac:dyDescent="0.2">
      <c r="A124" s="860"/>
      <c r="B124" s="861"/>
      <c r="C124" s="864" t="s">
        <v>
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
457</v>
      </c>
      <c r="AB124" s="820"/>
      <c r="AC124" s="820"/>
      <c r="AD124" s="820"/>
      <c r="AE124" s="821"/>
      <c r="AF124" s="822" t="s">
        <v>
457</v>
      </c>
      <c r="AG124" s="820"/>
      <c r="AH124" s="820"/>
      <c r="AI124" s="820"/>
      <c r="AJ124" s="821"/>
      <c r="AK124" s="822" t="s">
        <v>
453</v>
      </c>
      <c r="AL124" s="820"/>
      <c r="AM124" s="820"/>
      <c r="AN124" s="820"/>
      <c r="AO124" s="821"/>
      <c r="AP124" s="867" t="s">
        <v>
457</v>
      </c>
      <c r="AQ124" s="868"/>
      <c r="AR124" s="868"/>
      <c r="AS124" s="868"/>
      <c r="AT124" s="869"/>
      <c r="AU124" s="870" t="s">
        <v>
472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
457</v>
      </c>
      <c r="BR124" s="874"/>
      <c r="BS124" s="874"/>
      <c r="BT124" s="874"/>
      <c r="BU124" s="874"/>
      <c r="BV124" s="874" t="s">
        <v>
457</v>
      </c>
      <c r="BW124" s="874"/>
      <c r="BX124" s="874"/>
      <c r="BY124" s="874"/>
      <c r="BZ124" s="874"/>
      <c r="CA124" s="874" t="s">
        <v>
457</v>
      </c>
      <c r="CB124" s="874"/>
      <c r="CC124" s="874"/>
      <c r="CD124" s="874"/>
      <c r="CE124" s="874"/>
      <c r="CF124" s="764"/>
      <c r="CG124" s="765"/>
      <c r="CH124" s="765"/>
      <c r="CI124" s="765"/>
      <c r="CJ124" s="905"/>
      <c r="CK124" s="913"/>
      <c r="CL124" s="913"/>
      <c r="CM124" s="913"/>
      <c r="CN124" s="913"/>
      <c r="CO124" s="914"/>
      <c r="CP124" s="878" t="s">
        <v>
473</v>
      </c>
      <c r="CQ124" s="879"/>
      <c r="CR124" s="879"/>
      <c r="CS124" s="879"/>
      <c r="CT124" s="879"/>
      <c r="CU124" s="879"/>
      <c r="CV124" s="879"/>
      <c r="CW124" s="879"/>
      <c r="CX124" s="879"/>
      <c r="CY124" s="879"/>
      <c r="CZ124" s="879"/>
      <c r="DA124" s="879"/>
      <c r="DB124" s="879"/>
      <c r="DC124" s="879"/>
      <c r="DD124" s="879"/>
      <c r="DE124" s="879"/>
      <c r="DF124" s="880"/>
      <c r="DG124" s="802" t="s">
        <v>
126</v>
      </c>
      <c r="DH124" s="803"/>
      <c r="DI124" s="803"/>
      <c r="DJ124" s="803"/>
      <c r="DK124" s="804"/>
      <c r="DL124" s="805" t="s">
        <v>
126</v>
      </c>
      <c r="DM124" s="803"/>
      <c r="DN124" s="803"/>
      <c r="DO124" s="803"/>
      <c r="DP124" s="804"/>
      <c r="DQ124" s="805" t="s">
        <v>
474</v>
      </c>
      <c r="DR124" s="803"/>
      <c r="DS124" s="803"/>
      <c r="DT124" s="803"/>
      <c r="DU124" s="804"/>
      <c r="DV124" s="891" t="s">
        <v>
474</v>
      </c>
      <c r="DW124" s="892"/>
      <c r="DX124" s="892"/>
      <c r="DY124" s="892"/>
      <c r="DZ124" s="893"/>
    </row>
    <row r="125" spans="1:130" s="246" customFormat="1" ht="26.25" customHeight="1" x14ac:dyDescent="0.15">
      <c r="A125" s="860"/>
      <c r="B125" s="861"/>
      <c r="C125" s="864" t="s">
        <v>
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
126</v>
      </c>
      <c r="AB125" s="820"/>
      <c r="AC125" s="820"/>
      <c r="AD125" s="820"/>
      <c r="AE125" s="821"/>
      <c r="AF125" s="822" t="s">
        <v>
126</v>
      </c>
      <c r="AG125" s="820"/>
      <c r="AH125" s="820"/>
      <c r="AI125" s="820"/>
      <c r="AJ125" s="821"/>
      <c r="AK125" s="822" t="s">
        <v>
126</v>
      </c>
      <c r="AL125" s="820"/>
      <c r="AM125" s="820"/>
      <c r="AN125" s="820"/>
      <c r="AO125" s="821"/>
      <c r="AP125" s="867" t="s">
        <v>
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
475</v>
      </c>
      <c r="CL125" s="895"/>
      <c r="CM125" s="895"/>
      <c r="CN125" s="895"/>
      <c r="CO125" s="896"/>
      <c r="CP125" s="903" t="s">
        <v>
476</v>
      </c>
      <c r="CQ125" s="848"/>
      <c r="CR125" s="848"/>
      <c r="CS125" s="848"/>
      <c r="CT125" s="848"/>
      <c r="CU125" s="848"/>
      <c r="CV125" s="848"/>
      <c r="CW125" s="848"/>
      <c r="CX125" s="848"/>
      <c r="CY125" s="848"/>
      <c r="CZ125" s="848"/>
      <c r="DA125" s="848"/>
      <c r="DB125" s="848"/>
      <c r="DC125" s="848"/>
      <c r="DD125" s="848"/>
      <c r="DE125" s="848"/>
      <c r="DF125" s="849"/>
      <c r="DG125" s="904" t="s">
        <v>
126</v>
      </c>
      <c r="DH125" s="885"/>
      <c r="DI125" s="885"/>
      <c r="DJ125" s="885"/>
      <c r="DK125" s="885"/>
      <c r="DL125" s="885" t="s">
        <v>
126</v>
      </c>
      <c r="DM125" s="885"/>
      <c r="DN125" s="885"/>
      <c r="DO125" s="885"/>
      <c r="DP125" s="885"/>
      <c r="DQ125" s="885" t="s">
        <v>
126</v>
      </c>
      <c r="DR125" s="885"/>
      <c r="DS125" s="885"/>
      <c r="DT125" s="885"/>
      <c r="DU125" s="885"/>
      <c r="DV125" s="886" t="s">
        <v>
126</v>
      </c>
      <c r="DW125" s="886"/>
      <c r="DX125" s="886"/>
      <c r="DY125" s="886"/>
      <c r="DZ125" s="887"/>
    </row>
    <row r="126" spans="1:130" s="246" customFormat="1" ht="26.25" customHeight="1" thickBot="1" x14ac:dyDescent="0.2">
      <c r="A126" s="860"/>
      <c r="B126" s="861"/>
      <c r="C126" s="864" t="s">
        <v>
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
126</v>
      </c>
      <c r="AB126" s="820"/>
      <c r="AC126" s="820"/>
      <c r="AD126" s="820"/>
      <c r="AE126" s="821"/>
      <c r="AF126" s="822" t="s">
        <v>
126</v>
      </c>
      <c r="AG126" s="820"/>
      <c r="AH126" s="820"/>
      <c r="AI126" s="820"/>
      <c r="AJ126" s="821"/>
      <c r="AK126" s="822" t="s">
        <v>
126</v>
      </c>
      <c r="AL126" s="820"/>
      <c r="AM126" s="820"/>
      <c r="AN126" s="820"/>
      <c r="AO126" s="821"/>
      <c r="AP126" s="867" t="s">
        <v>
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
477</v>
      </c>
      <c r="CQ126" s="790"/>
      <c r="CR126" s="790"/>
      <c r="CS126" s="790"/>
      <c r="CT126" s="790"/>
      <c r="CU126" s="790"/>
      <c r="CV126" s="790"/>
      <c r="CW126" s="790"/>
      <c r="CX126" s="790"/>
      <c r="CY126" s="790"/>
      <c r="CZ126" s="790"/>
      <c r="DA126" s="790"/>
      <c r="DB126" s="790"/>
      <c r="DC126" s="790"/>
      <c r="DD126" s="790"/>
      <c r="DE126" s="790"/>
      <c r="DF126" s="791"/>
      <c r="DG126" s="856" t="s">
        <v>
126</v>
      </c>
      <c r="DH126" s="857"/>
      <c r="DI126" s="857"/>
      <c r="DJ126" s="857"/>
      <c r="DK126" s="857"/>
      <c r="DL126" s="857" t="s">
        <v>
126</v>
      </c>
      <c r="DM126" s="857"/>
      <c r="DN126" s="857"/>
      <c r="DO126" s="857"/>
      <c r="DP126" s="857"/>
      <c r="DQ126" s="857" t="s">
        <v>
126</v>
      </c>
      <c r="DR126" s="857"/>
      <c r="DS126" s="857"/>
      <c r="DT126" s="857"/>
      <c r="DU126" s="857"/>
      <c r="DV126" s="834" t="s">
        <v>
474</v>
      </c>
      <c r="DW126" s="834"/>
      <c r="DX126" s="834"/>
      <c r="DY126" s="834"/>
      <c r="DZ126" s="835"/>
    </row>
    <row r="127" spans="1:130" s="246" customFormat="1" ht="26.25" customHeight="1" x14ac:dyDescent="0.15">
      <c r="A127" s="862"/>
      <c r="B127" s="863"/>
      <c r="C127" s="881" t="s">
        <v>
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
126</v>
      </c>
      <c r="AB127" s="820"/>
      <c r="AC127" s="820"/>
      <c r="AD127" s="820"/>
      <c r="AE127" s="821"/>
      <c r="AF127" s="822" t="s">
        <v>
474</v>
      </c>
      <c r="AG127" s="820"/>
      <c r="AH127" s="820"/>
      <c r="AI127" s="820"/>
      <c r="AJ127" s="821"/>
      <c r="AK127" s="822" t="s">
        <v>
126</v>
      </c>
      <c r="AL127" s="820"/>
      <c r="AM127" s="820"/>
      <c r="AN127" s="820"/>
      <c r="AO127" s="821"/>
      <c r="AP127" s="867" t="s">
        <v>
126</v>
      </c>
      <c r="AQ127" s="868"/>
      <c r="AR127" s="868"/>
      <c r="AS127" s="868"/>
      <c r="AT127" s="869"/>
      <c r="AU127" s="282"/>
      <c r="AV127" s="282"/>
      <c r="AW127" s="282"/>
      <c r="AX127" s="884" t="s">
        <v>
479</v>
      </c>
      <c r="AY127" s="852"/>
      <c r="AZ127" s="852"/>
      <c r="BA127" s="852"/>
      <c r="BB127" s="852"/>
      <c r="BC127" s="852"/>
      <c r="BD127" s="852"/>
      <c r="BE127" s="853"/>
      <c r="BF127" s="851" t="s">
        <v>
480</v>
      </c>
      <c r="BG127" s="852"/>
      <c r="BH127" s="852"/>
      <c r="BI127" s="852"/>
      <c r="BJ127" s="852"/>
      <c r="BK127" s="852"/>
      <c r="BL127" s="853"/>
      <c r="BM127" s="851" t="s">
        <v>
481</v>
      </c>
      <c r="BN127" s="852"/>
      <c r="BO127" s="852"/>
      <c r="BP127" s="852"/>
      <c r="BQ127" s="852"/>
      <c r="BR127" s="852"/>
      <c r="BS127" s="853"/>
      <c r="BT127" s="851" t="s">
        <v>
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
483</v>
      </c>
      <c r="CQ127" s="790"/>
      <c r="CR127" s="790"/>
      <c r="CS127" s="790"/>
      <c r="CT127" s="790"/>
      <c r="CU127" s="790"/>
      <c r="CV127" s="790"/>
      <c r="CW127" s="790"/>
      <c r="CX127" s="790"/>
      <c r="CY127" s="790"/>
      <c r="CZ127" s="790"/>
      <c r="DA127" s="790"/>
      <c r="DB127" s="790"/>
      <c r="DC127" s="790"/>
      <c r="DD127" s="790"/>
      <c r="DE127" s="790"/>
      <c r="DF127" s="791"/>
      <c r="DG127" s="856" t="s">
        <v>
126</v>
      </c>
      <c r="DH127" s="857"/>
      <c r="DI127" s="857"/>
      <c r="DJ127" s="857"/>
      <c r="DK127" s="857"/>
      <c r="DL127" s="857" t="s">
        <v>
126</v>
      </c>
      <c r="DM127" s="857"/>
      <c r="DN127" s="857"/>
      <c r="DO127" s="857"/>
      <c r="DP127" s="857"/>
      <c r="DQ127" s="857" t="s">
        <v>
474</v>
      </c>
      <c r="DR127" s="857"/>
      <c r="DS127" s="857"/>
      <c r="DT127" s="857"/>
      <c r="DU127" s="857"/>
      <c r="DV127" s="834" t="s">
        <v>
126</v>
      </c>
      <c r="DW127" s="834"/>
      <c r="DX127" s="834"/>
      <c r="DY127" s="834"/>
      <c r="DZ127" s="835"/>
    </row>
    <row r="128" spans="1:130" s="246" customFormat="1" ht="26.25" customHeight="1" thickBot="1" x14ac:dyDescent="0.2">
      <c r="A128" s="836" t="s">
        <v>
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
485</v>
      </c>
      <c r="X128" s="838"/>
      <c r="Y128" s="838"/>
      <c r="Z128" s="839"/>
      <c r="AA128" s="840">
        <v>
857046</v>
      </c>
      <c r="AB128" s="841"/>
      <c r="AC128" s="841"/>
      <c r="AD128" s="841"/>
      <c r="AE128" s="842"/>
      <c r="AF128" s="843">
        <v>
840395</v>
      </c>
      <c r="AG128" s="841"/>
      <c r="AH128" s="841"/>
      <c r="AI128" s="841"/>
      <c r="AJ128" s="842"/>
      <c r="AK128" s="843">
        <v>
829392</v>
      </c>
      <c r="AL128" s="841"/>
      <c r="AM128" s="841"/>
      <c r="AN128" s="841"/>
      <c r="AO128" s="842"/>
      <c r="AP128" s="844"/>
      <c r="AQ128" s="845"/>
      <c r="AR128" s="845"/>
      <c r="AS128" s="845"/>
      <c r="AT128" s="846"/>
      <c r="AU128" s="282"/>
      <c r="AV128" s="282"/>
      <c r="AW128" s="282"/>
      <c r="AX128" s="847" t="s">
        <v>
486</v>
      </c>
      <c r="AY128" s="848"/>
      <c r="AZ128" s="848"/>
      <c r="BA128" s="848"/>
      <c r="BB128" s="848"/>
      <c r="BC128" s="848"/>
      <c r="BD128" s="848"/>
      <c r="BE128" s="849"/>
      <c r="BF128" s="826" t="s">
        <v>
487</v>
      </c>
      <c r="BG128" s="827"/>
      <c r="BH128" s="827"/>
      <c r="BI128" s="827"/>
      <c r="BJ128" s="827"/>
      <c r="BK128" s="827"/>
      <c r="BL128" s="850"/>
      <c r="BM128" s="826">
        <v>
12.35</v>
      </c>
      <c r="BN128" s="827"/>
      <c r="BO128" s="827"/>
      <c r="BP128" s="827"/>
      <c r="BQ128" s="827"/>
      <c r="BR128" s="827"/>
      <c r="BS128" s="850"/>
      <c r="BT128" s="826">
        <v>
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
488</v>
      </c>
      <c r="CQ128" s="768"/>
      <c r="CR128" s="768"/>
      <c r="CS128" s="768"/>
      <c r="CT128" s="768"/>
      <c r="CU128" s="768"/>
      <c r="CV128" s="768"/>
      <c r="CW128" s="768"/>
      <c r="CX128" s="768"/>
      <c r="CY128" s="768"/>
      <c r="CZ128" s="768"/>
      <c r="DA128" s="768"/>
      <c r="DB128" s="768"/>
      <c r="DC128" s="768"/>
      <c r="DD128" s="768"/>
      <c r="DE128" s="768"/>
      <c r="DF128" s="769"/>
      <c r="DG128" s="830" t="s">
        <v>
126</v>
      </c>
      <c r="DH128" s="831"/>
      <c r="DI128" s="831"/>
      <c r="DJ128" s="831"/>
      <c r="DK128" s="831"/>
      <c r="DL128" s="831" t="s">
        <v>
126</v>
      </c>
      <c r="DM128" s="831"/>
      <c r="DN128" s="831"/>
      <c r="DO128" s="831"/>
      <c r="DP128" s="831"/>
      <c r="DQ128" s="831" t="s">
        <v>
126</v>
      </c>
      <c r="DR128" s="831"/>
      <c r="DS128" s="831"/>
      <c r="DT128" s="831"/>
      <c r="DU128" s="831"/>
      <c r="DV128" s="832" t="s">
        <v>
126</v>
      </c>
      <c r="DW128" s="832"/>
      <c r="DX128" s="832"/>
      <c r="DY128" s="832"/>
      <c r="DZ128" s="833"/>
    </row>
    <row r="129" spans="1:131" s="246" customFormat="1" ht="26.25" customHeight="1" x14ac:dyDescent="0.15">
      <c r="A129" s="814" t="s">
        <v>
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
489</v>
      </c>
      <c r="X129" s="817"/>
      <c r="Y129" s="817"/>
      <c r="Z129" s="818"/>
      <c r="AA129" s="819">
        <v>
21332884</v>
      </c>
      <c r="AB129" s="820"/>
      <c r="AC129" s="820"/>
      <c r="AD129" s="820"/>
      <c r="AE129" s="821"/>
      <c r="AF129" s="822">
        <v>
21528627</v>
      </c>
      <c r="AG129" s="820"/>
      <c r="AH129" s="820"/>
      <c r="AI129" s="820"/>
      <c r="AJ129" s="821"/>
      <c r="AK129" s="822">
        <v>
21521531</v>
      </c>
      <c r="AL129" s="820"/>
      <c r="AM129" s="820"/>
      <c r="AN129" s="820"/>
      <c r="AO129" s="821"/>
      <c r="AP129" s="823"/>
      <c r="AQ129" s="824"/>
      <c r="AR129" s="824"/>
      <c r="AS129" s="824"/>
      <c r="AT129" s="825"/>
      <c r="AU129" s="284"/>
      <c r="AV129" s="284"/>
      <c r="AW129" s="284"/>
      <c r="AX129" s="789" t="s">
        <v>
490</v>
      </c>
      <c r="AY129" s="790"/>
      <c r="AZ129" s="790"/>
      <c r="BA129" s="790"/>
      <c r="BB129" s="790"/>
      <c r="BC129" s="790"/>
      <c r="BD129" s="790"/>
      <c r="BE129" s="791"/>
      <c r="BF129" s="809" t="s">
        <v>
126</v>
      </c>
      <c r="BG129" s="810"/>
      <c r="BH129" s="810"/>
      <c r="BI129" s="810"/>
      <c r="BJ129" s="810"/>
      <c r="BK129" s="810"/>
      <c r="BL129" s="811"/>
      <c r="BM129" s="809">
        <v>
17.350000000000001</v>
      </c>
      <c r="BN129" s="810"/>
      <c r="BO129" s="810"/>
      <c r="BP129" s="810"/>
      <c r="BQ129" s="810"/>
      <c r="BR129" s="810"/>
      <c r="BS129" s="811"/>
      <c r="BT129" s="809">
        <v>
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
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
492</v>
      </c>
      <c r="X130" s="817"/>
      <c r="Y130" s="817"/>
      <c r="Z130" s="818"/>
      <c r="AA130" s="819">
        <v>
1705440</v>
      </c>
      <c r="AB130" s="820"/>
      <c r="AC130" s="820"/>
      <c r="AD130" s="820"/>
      <c r="AE130" s="821"/>
      <c r="AF130" s="822">
        <v>
1752486</v>
      </c>
      <c r="AG130" s="820"/>
      <c r="AH130" s="820"/>
      <c r="AI130" s="820"/>
      <c r="AJ130" s="821"/>
      <c r="AK130" s="822">
        <v>
1744717</v>
      </c>
      <c r="AL130" s="820"/>
      <c r="AM130" s="820"/>
      <c r="AN130" s="820"/>
      <c r="AO130" s="821"/>
      <c r="AP130" s="823"/>
      <c r="AQ130" s="824"/>
      <c r="AR130" s="824"/>
      <c r="AS130" s="824"/>
      <c r="AT130" s="825"/>
      <c r="AU130" s="284"/>
      <c r="AV130" s="284"/>
      <c r="AW130" s="284"/>
      <c r="AX130" s="789" t="s">
        <v>
493</v>
      </c>
      <c r="AY130" s="790"/>
      <c r="AZ130" s="790"/>
      <c r="BA130" s="790"/>
      <c r="BB130" s="790"/>
      <c r="BC130" s="790"/>
      <c r="BD130" s="790"/>
      <c r="BE130" s="791"/>
      <c r="BF130" s="792">
        <v>
0.2</v>
      </c>
      <c r="BG130" s="793"/>
      <c r="BH130" s="793"/>
      <c r="BI130" s="793"/>
      <c r="BJ130" s="793"/>
      <c r="BK130" s="793"/>
      <c r="BL130" s="794"/>
      <c r="BM130" s="792">
        <v>
25</v>
      </c>
      <c r="BN130" s="793"/>
      <c r="BO130" s="793"/>
      <c r="BP130" s="793"/>
      <c r="BQ130" s="793"/>
      <c r="BR130" s="793"/>
      <c r="BS130" s="794"/>
      <c r="BT130" s="792">
        <v>
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
494</v>
      </c>
      <c r="X131" s="800"/>
      <c r="Y131" s="800"/>
      <c r="Z131" s="801"/>
      <c r="AA131" s="802">
        <v>
19627444</v>
      </c>
      <c r="AB131" s="803"/>
      <c r="AC131" s="803"/>
      <c r="AD131" s="803"/>
      <c r="AE131" s="804"/>
      <c r="AF131" s="805">
        <v>
19776141</v>
      </c>
      <c r="AG131" s="803"/>
      <c r="AH131" s="803"/>
      <c r="AI131" s="803"/>
      <c r="AJ131" s="804"/>
      <c r="AK131" s="805">
        <v>
19776814</v>
      </c>
      <c r="AL131" s="803"/>
      <c r="AM131" s="803"/>
      <c r="AN131" s="803"/>
      <c r="AO131" s="804"/>
      <c r="AP131" s="806"/>
      <c r="AQ131" s="807"/>
      <c r="AR131" s="807"/>
      <c r="AS131" s="807"/>
      <c r="AT131" s="808"/>
      <c r="AU131" s="284"/>
      <c r="AV131" s="284"/>
      <c r="AW131" s="284"/>
      <c r="AX131" s="767" t="s">
        <v>
495</v>
      </c>
      <c r="AY131" s="768"/>
      <c r="AZ131" s="768"/>
      <c r="BA131" s="768"/>
      <c r="BB131" s="768"/>
      <c r="BC131" s="768"/>
      <c r="BD131" s="768"/>
      <c r="BE131" s="769"/>
      <c r="BF131" s="770" t="s">
        <v>
126</v>
      </c>
      <c r="BG131" s="771"/>
      <c r="BH131" s="771"/>
      <c r="BI131" s="771"/>
      <c r="BJ131" s="771"/>
      <c r="BK131" s="771"/>
      <c r="BL131" s="772"/>
      <c r="BM131" s="770">
        <v>
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
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
497</v>
      </c>
      <c r="W132" s="780"/>
      <c r="X132" s="780"/>
      <c r="Y132" s="780"/>
      <c r="Z132" s="781"/>
      <c r="AA132" s="782">
        <v>
0.23887470999999999</v>
      </c>
      <c r="AB132" s="783"/>
      <c r="AC132" s="783"/>
      <c r="AD132" s="783"/>
      <c r="AE132" s="784"/>
      <c r="AF132" s="785">
        <v>
0.15015062800000001</v>
      </c>
      <c r="AG132" s="783"/>
      <c r="AH132" s="783"/>
      <c r="AI132" s="783"/>
      <c r="AJ132" s="784"/>
      <c r="AK132" s="785">
        <v>
0.438200005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
498</v>
      </c>
      <c r="W133" s="759"/>
      <c r="X133" s="759"/>
      <c r="Y133" s="759"/>
      <c r="Z133" s="760"/>
      <c r="AA133" s="761">
        <v>
0.5</v>
      </c>
      <c r="AB133" s="762"/>
      <c r="AC133" s="762"/>
      <c r="AD133" s="762"/>
      <c r="AE133" s="763"/>
      <c r="AF133" s="761">
        <v>
0.2</v>
      </c>
      <c r="AG133" s="762"/>
      <c r="AH133" s="762"/>
      <c r="AI133" s="762"/>
      <c r="AJ133" s="763"/>
      <c r="AK133" s="761">
        <v>
0.2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nU+o3k4qxuCu/gAUEym8n8lt6aNVWARS/C4fvPT0wrjMZzjsAwa3aQ/MNNSpqE3lcM5ettnw2Tmy0Qh/rgJDA==" saltValue="PJ7GJ7Jwt8OIWbyJeGbV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
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wsQ5LPWyvfsAJc1qipjJoSdy7ToJLyTT3B1pmpThHFUXhJmTt6KnjA3MTOg90vnhwiNzAoX727Iqhzj03b9gg==" saltValue="lGWyGtEkw7slDykVhL2lh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43qr4MwdFDi7rbVZBiMt84DsiqQumejfd8mKV/p0XRm+++eqyhHzyRmCZYdvJAGaIzXxZ6/mZG/nzfX3ENxXQ==" saltValue="8+2lX/gvPLgjEPOFKLkEd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
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
502</v>
      </c>
      <c r="AP7" s="303"/>
      <c r="AQ7" s="304" t="s">
        <v>
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
504</v>
      </c>
      <c r="AQ8" s="310" t="s">
        <v>
505</v>
      </c>
      <c r="AR8" s="311" t="s">
        <v>
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
507</v>
      </c>
      <c r="AL9" s="1189"/>
      <c r="AM9" s="1189"/>
      <c r="AN9" s="1190"/>
      <c r="AO9" s="312">
        <v>
5446923</v>
      </c>
      <c r="AP9" s="312">
        <v>
48111</v>
      </c>
      <c r="AQ9" s="313">
        <v>
56739</v>
      </c>
      <c r="AR9" s="314">
        <v>
-15.2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
508</v>
      </c>
      <c r="AL10" s="1189"/>
      <c r="AM10" s="1189"/>
      <c r="AN10" s="1190"/>
      <c r="AO10" s="315">
        <v>
373194</v>
      </c>
      <c r="AP10" s="315">
        <v>
3296</v>
      </c>
      <c r="AQ10" s="316">
        <v>
3644</v>
      </c>
      <c r="AR10" s="317">
        <v>
-9.5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
509</v>
      </c>
      <c r="AL11" s="1189"/>
      <c r="AM11" s="1189"/>
      <c r="AN11" s="1190"/>
      <c r="AO11" s="315">
        <v>
29139</v>
      </c>
      <c r="AP11" s="315">
        <v>
257</v>
      </c>
      <c r="AQ11" s="316">
        <v>
3408</v>
      </c>
      <c r="AR11" s="317">
        <v>
-92.5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
510</v>
      </c>
      <c r="AL12" s="1189"/>
      <c r="AM12" s="1189"/>
      <c r="AN12" s="1190"/>
      <c r="AO12" s="315" t="s">
        <v>
511</v>
      </c>
      <c r="AP12" s="315" t="s">
        <v>
511</v>
      </c>
      <c r="AQ12" s="316">
        <v>
508</v>
      </c>
      <c r="AR12" s="317" t="s">
        <v>
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
512</v>
      </c>
      <c r="AL13" s="1189"/>
      <c r="AM13" s="1189"/>
      <c r="AN13" s="1190"/>
      <c r="AO13" s="315" t="s">
        <v>
511</v>
      </c>
      <c r="AP13" s="315" t="s">
        <v>
511</v>
      </c>
      <c r="AQ13" s="316">
        <v>
12</v>
      </c>
      <c r="AR13" s="317" t="s">
        <v>
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
513</v>
      </c>
      <c r="AL14" s="1189"/>
      <c r="AM14" s="1189"/>
      <c r="AN14" s="1190"/>
      <c r="AO14" s="315">
        <v>
383121</v>
      </c>
      <c r="AP14" s="315">
        <v>
3384</v>
      </c>
      <c r="AQ14" s="316">
        <v>
2329</v>
      </c>
      <c r="AR14" s="317">
        <v>
45.3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
514</v>
      </c>
      <c r="AL15" s="1189"/>
      <c r="AM15" s="1189"/>
      <c r="AN15" s="1190"/>
      <c r="AO15" s="315">
        <v>
125321</v>
      </c>
      <c r="AP15" s="315">
        <v>
1107</v>
      </c>
      <c r="AQ15" s="316">
        <v>
1096</v>
      </c>
      <c r="AR15" s="317">
        <v>
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
515</v>
      </c>
      <c r="AL16" s="1192"/>
      <c r="AM16" s="1192"/>
      <c r="AN16" s="1193"/>
      <c r="AO16" s="315">
        <v>
-573492</v>
      </c>
      <c r="AP16" s="315">
        <v>
-5066</v>
      </c>
      <c r="AQ16" s="316">
        <v>
-4593</v>
      </c>
      <c r="AR16" s="317">
        <v>
10.3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
186</v>
      </c>
      <c r="AL17" s="1192"/>
      <c r="AM17" s="1192"/>
      <c r="AN17" s="1193"/>
      <c r="AO17" s="315">
        <v>
5784206</v>
      </c>
      <c r="AP17" s="315">
        <v>
51090</v>
      </c>
      <c r="AQ17" s="316">
        <v>
63141</v>
      </c>
      <c r="AR17" s="317">
        <v>
-19.100000000000001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517</v>
      </c>
      <c r="AP20" s="323" t="s">
        <v>
518</v>
      </c>
      <c r="AQ20" s="324" t="s">
        <v>
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
520</v>
      </c>
      <c r="AL21" s="1186"/>
      <c r="AM21" s="1186"/>
      <c r="AN21" s="1187"/>
      <c r="AO21" s="327">
        <v>
4.8099999999999996</v>
      </c>
      <c r="AP21" s="328">
        <v>
6</v>
      </c>
      <c r="AQ21" s="329">
        <v>
-1.19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
521</v>
      </c>
      <c r="AL22" s="1186"/>
      <c r="AM22" s="1186"/>
      <c r="AN22" s="1187"/>
      <c r="AO22" s="332">
        <v>
99.7</v>
      </c>
      <c r="AP22" s="333">
        <v>
99.5</v>
      </c>
      <c r="AQ22" s="334">
        <v>
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
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
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
502</v>
      </c>
      <c r="AP30" s="303"/>
      <c r="AQ30" s="304" t="s">
        <v>
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
504</v>
      </c>
      <c r="AQ31" s="310" t="s">
        <v>
505</v>
      </c>
      <c r="AR31" s="311" t="s">
        <v>
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
525</v>
      </c>
      <c r="AL32" s="1177"/>
      <c r="AM32" s="1177"/>
      <c r="AN32" s="1178"/>
      <c r="AO32" s="342">
        <v>
2178741</v>
      </c>
      <c r="AP32" s="342">
        <v>
19244</v>
      </c>
      <c r="AQ32" s="343">
        <v>
32265</v>
      </c>
      <c r="AR32" s="344">
        <v>
-40.4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
526</v>
      </c>
      <c r="AL33" s="1177"/>
      <c r="AM33" s="1177"/>
      <c r="AN33" s="1178"/>
      <c r="AO33" s="342" t="s">
        <v>
511</v>
      </c>
      <c r="AP33" s="342" t="s">
        <v>
511</v>
      </c>
      <c r="AQ33" s="343">
        <v>
1</v>
      </c>
      <c r="AR33" s="344" t="s">
        <v>
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
527</v>
      </c>
      <c r="AL34" s="1177"/>
      <c r="AM34" s="1177"/>
      <c r="AN34" s="1178"/>
      <c r="AO34" s="342" t="s">
        <v>
511</v>
      </c>
      <c r="AP34" s="342" t="s">
        <v>
511</v>
      </c>
      <c r="AQ34" s="343">
        <v>
32</v>
      </c>
      <c r="AR34" s="344" t="s">
        <v>
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
528</v>
      </c>
      <c r="AL35" s="1177"/>
      <c r="AM35" s="1177"/>
      <c r="AN35" s="1178"/>
      <c r="AO35" s="342">
        <v>
423687</v>
      </c>
      <c r="AP35" s="342">
        <v>
3742</v>
      </c>
      <c r="AQ35" s="343">
        <v>
6764</v>
      </c>
      <c r="AR35" s="344">
        <v>
-44.7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
529</v>
      </c>
      <c r="AL36" s="1177"/>
      <c r="AM36" s="1177"/>
      <c r="AN36" s="1178"/>
      <c r="AO36" s="342">
        <v>
50173</v>
      </c>
      <c r="AP36" s="342">
        <v>
443</v>
      </c>
      <c r="AQ36" s="343">
        <v>
1228</v>
      </c>
      <c r="AR36" s="344">
        <v>
-63.9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
530</v>
      </c>
      <c r="AL37" s="1177"/>
      <c r="AM37" s="1177"/>
      <c r="AN37" s="1178"/>
      <c r="AO37" s="342">
        <v>
8170</v>
      </c>
      <c r="AP37" s="342">
        <v>
72</v>
      </c>
      <c r="AQ37" s="343">
        <v>
1060</v>
      </c>
      <c r="AR37" s="344">
        <v>
-93.2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
531</v>
      </c>
      <c r="AL38" s="1180"/>
      <c r="AM38" s="1180"/>
      <c r="AN38" s="1181"/>
      <c r="AO38" s="345" t="s">
        <v>
511</v>
      </c>
      <c r="AP38" s="345" t="s">
        <v>
511</v>
      </c>
      <c r="AQ38" s="346">
        <v>
1</v>
      </c>
      <c r="AR38" s="334" t="s">
        <v>
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
532</v>
      </c>
      <c r="AL39" s="1180"/>
      <c r="AM39" s="1180"/>
      <c r="AN39" s="1181"/>
      <c r="AO39" s="342">
        <v>
-829392</v>
      </c>
      <c r="AP39" s="342">
        <v>
-7326</v>
      </c>
      <c r="AQ39" s="343">
        <v>
-6969</v>
      </c>
      <c r="AR39" s="344">
        <v>
5.0999999999999996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
533</v>
      </c>
      <c r="AL40" s="1177"/>
      <c r="AM40" s="1177"/>
      <c r="AN40" s="1178"/>
      <c r="AO40" s="342">
        <v>
-1744717</v>
      </c>
      <c r="AP40" s="342">
        <v>
-15411</v>
      </c>
      <c r="AQ40" s="343">
        <v>
-26451</v>
      </c>
      <c r="AR40" s="344">
        <v>
-41.7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
298</v>
      </c>
      <c r="AL41" s="1183"/>
      <c r="AM41" s="1183"/>
      <c r="AN41" s="1184"/>
      <c r="AO41" s="342">
        <v>
86662</v>
      </c>
      <c r="AP41" s="342">
        <v>
765</v>
      </c>
      <c r="AQ41" s="343">
        <v>
7931</v>
      </c>
      <c r="AR41" s="344">
        <v>
-90.4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
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
502</v>
      </c>
      <c r="AN49" s="1171" t="s">
        <v>
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
538</v>
      </c>
      <c r="AO50" s="359" t="s">
        <v>
539</v>
      </c>
      <c r="AP50" s="360" t="s">
        <v>
540</v>
      </c>
      <c r="AQ50" s="361" t="s">
        <v>
541</v>
      </c>
      <c r="AR50" s="362" t="s">
        <v>
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543</v>
      </c>
      <c r="AL51" s="355"/>
      <c r="AM51" s="363">
        <v>
4162768</v>
      </c>
      <c r="AN51" s="364">
        <v>
36928</v>
      </c>
      <c r="AO51" s="365">
        <v>
45.7</v>
      </c>
      <c r="AP51" s="366">
        <v>
53605</v>
      </c>
      <c r="AQ51" s="367">
        <v>
5.4</v>
      </c>
      <c r="AR51" s="368">
        <v>
40.299999999999997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544</v>
      </c>
      <c r="AM52" s="371">
        <v>
2316288</v>
      </c>
      <c r="AN52" s="372">
        <v>
20548</v>
      </c>
      <c r="AO52" s="373">
        <v>
58.6</v>
      </c>
      <c r="AP52" s="374">
        <v>
28343</v>
      </c>
      <c r="AQ52" s="375">
        <v>
11.7</v>
      </c>
      <c r="AR52" s="376">
        <v>
46.9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545</v>
      </c>
      <c r="AL53" s="355"/>
      <c r="AM53" s="363">
        <v>
3871719</v>
      </c>
      <c r="AN53" s="364">
        <v>
34294</v>
      </c>
      <c r="AO53" s="365">
        <v>
-7.1</v>
      </c>
      <c r="AP53" s="366">
        <v>
44267</v>
      </c>
      <c r="AQ53" s="367">
        <v>
-17.399999999999999</v>
      </c>
      <c r="AR53" s="368">
        <v>
10.3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544</v>
      </c>
      <c r="AM54" s="371">
        <v>
2177884</v>
      </c>
      <c r="AN54" s="372">
        <v>
19291</v>
      </c>
      <c r="AO54" s="373">
        <v>
-6.1</v>
      </c>
      <c r="AP54" s="374">
        <v>
26161</v>
      </c>
      <c r="AQ54" s="375">
        <v>
-7.7</v>
      </c>
      <c r="AR54" s="376">
        <v>
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546</v>
      </c>
      <c r="AL55" s="355"/>
      <c r="AM55" s="363">
        <v>
4934857</v>
      </c>
      <c r="AN55" s="364">
        <v>
43753</v>
      </c>
      <c r="AO55" s="365">
        <v>
27.6</v>
      </c>
      <c r="AP55" s="366">
        <v>
40879</v>
      </c>
      <c r="AQ55" s="367">
        <v>
-7.7</v>
      </c>
      <c r="AR55" s="368">
        <v>
35.299999999999997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544</v>
      </c>
      <c r="AM56" s="371">
        <v>
1903669</v>
      </c>
      <c r="AN56" s="372">
        <v>
16878</v>
      </c>
      <c r="AO56" s="373">
        <v>
-12.5</v>
      </c>
      <c r="AP56" s="374">
        <v>
24087</v>
      </c>
      <c r="AQ56" s="375">
        <v>
-7.9</v>
      </c>
      <c r="AR56" s="376">
        <v>
-4.5999999999999996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547</v>
      </c>
      <c r="AL57" s="355"/>
      <c r="AM57" s="363">
        <v>
3629974</v>
      </c>
      <c r="AN57" s="364">
        <v>
32054</v>
      </c>
      <c r="AO57" s="365">
        <v>
-26.7</v>
      </c>
      <c r="AP57" s="366">
        <v>
42651</v>
      </c>
      <c r="AQ57" s="367">
        <v>
4.3</v>
      </c>
      <c r="AR57" s="368">
        <v>
-31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544</v>
      </c>
      <c r="AM58" s="371">
        <v>
1810059</v>
      </c>
      <c r="AN58" s="372">
        <v>
15984</v>
      </c>
      <c r="AO58" s="373">
        <v>
-5.3</v>
      </c>
      <c r="AP58" s="374">
        <v>
22675</v>
      </c>
      <c r="AQ58" s="375">
        <v>
-5.9</v>
      </c>
      <c r="AR58" s="376">
        <v>
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548</v>
      </c>
      <c r="AL59" s="355"/>
      <c r="AM59" s="363">
        <v>
4373381</v>
      </c>
      <c r="AN59" s="364">
        <v>
38629</v>
      </c>
      <c r="AO59" s="365">
        <v>
20.5</v>
      </c>
      <c r="AP59" s="366">
        <v>
43226</v>
      </c>
      <c r="AQ59" s="367">
        <v>
1.3</v>
      </c>
      <c r="AR59" s="368">
        <v>
19.2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544</v>
      </c>
      <c r="AM60" s="371">
        <v>
2474704</v>
      </c>
      <c r="AN60" s="372">
        <v>
21858</v>
      </c>
      <c r="AO60" s="373">
        <v>
36.700000000000003</v>
      </c>
      <c r="AP60" s="374">
        <v>
22622</v>
      </c>
      <c r="AQ60" s="375">
        <v>
-0.2</v>
      </c>
      <c r="AR60" s="376">
        <v>
36.9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549</v>
      </c>
      <c r="AL61" s="377"/>
      <c r="AM61" s="378">
        <v>
4194540</v>
      </c>
      <c r="AN61" s="379">
        <v>
37132</v>
      </c>
      <c r="AO61" s="380">
        <v>
12</v>
      </c>
      <c r="AP61" s="381">
        <v>
44926</v>
      </c>
      <c r="AQ61" s="382">
        <v>
-2.8</v>
      </c>
      <c r="AR61" s="368">
        <v>
14.8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544</v>
      </c>
      <c r="AM62" s="371">
        <v>
2136521</v>
      </c>
      <c r="AN62" s="372">
        <v>
18912</v>
      </c>
      <c r="AO62" s="373">
        <v>
14.3</v>
      </c>
      <c r="AP62" s="374">
        <v>
24778</v>
      </c>
      <c r="AQ62" s="375">
        <v>
-2</v>
      </c>
      <c r="AR62" s="376">
        <v>
16.3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jh6Qz841mnp+DsTiX08sxeXwz40Y8T/wAf4xXT+iYusPa362WCG1rRUTi6sjpIamyaXgClGqzz8NZoKQG8KfQ==" saltValue="7ZcROhI0Cps8RyPFFp37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
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VylLCccUNmINjCVVlXuHSbpucsOZADU0nRa6uWaDNz9jWiW+3mileCEh4HyrF3Tnq9NNh6eZKLNqWAsy66gmg==" saltValue="rOmsrLammC1F87BfKhRcj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2/6CjKO/swvAMRW0/VulrBgz0TPQLJO6kTKMFqiut+T6ruSYzKLkppG7IhETQFdfeItb6hD1mNitRXa/ZMug==" saltValue="tjXgJh8qu0J8Mj1vT3Bys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553</v>
      </c>
      <c r="G46" s="8" t="s">
        <v>
554</v>
      </c>
      <c r="H46" s="8" t="s">
        <v>
555</v>
      </c>
      <c r="I46" s="8" t="s">
        <v>
556</v>
      </c>
      <c r="J46" s="9" t="s">
        <v>
557</v>
      </c>
    </row>
    <row r="47" spans="2:10" ht="57.75" customHeight="1" x14ac:dyDescent="0.15">
      <c r="B47" s="10"/>
      <c r="C47" s="1194" t="s">
        <v>
3</v>
      </c>
      <c r="D47" s="1194"/>
      <c r="E47" s="1195"/>
      <c r="F47" s="11">
        <v>
18.66</v>
      </c>
      <c r="G47" s="12">
        <v>
18.440000000000001</v>
      </c>
      <c r="H47" s="12">
        <v>
16.13</v>
      </c>
      <c r="I47" s="12">
        <v>
18.53</v>
      </c>
      <c r="J47" s="13">
        <v>
21.63</v>
      </c>
    </row>
    <row r="48" spans="2:10" ht="57.75" customHeight="1" x14ac:dyDescent="0.15">
      <c r="B48" s="14"/>
      <c r="C48" s="1196" t="s">
        <v>
4</v>
      </c>
      <c r="D48" s="1196"/>
      <c r="E48" s="1197"/>
      <c r="F48" s="15">
        <v>
5.97</v>
      </c>
      <c r="G48" s="16">
        <v>
4.6500000000000004</v>
      </c>
      <c r="H48" s="16">
        <v>
5.0999999999999996</v>
      </c>
      <c r="I48" s="16">
        <v>
6.2</v>
      </c>
      <c r="J48" s="17">
        <v>
8.8800000000000008</v>
      </c>
    </row>
    <row r="49" spans="2:10" ht="57.75" customHeight="1" thickBot="1" x14ac:dyDescent="0.2">
      <c r="B49" s="18"/>
      <c r="C49" s="1198" t="s">
        <v>
5</v>
      </c>
      <c r="D49" s="1198"/>
      <c r="E49" s="1199"/>
      <c r="F49" s="19">
        <v>
3.33</v>
      </c>
      <c r="G49" s="20" t="s">
        <v>
558</v>
      </c>
      <c r="H49" s="20" t="s">
        <v>
559</v>
      </c>
      <c r="I49" s="20">
        <v>
3.69</v>
      </c>
      <c r="J49" s="21">
        <v>
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jJObHJm6zjA45lerDGfJHBSaVcQIngN2FcsjzC/4tQB9NDv5Gy4G5Lo7nUy3ymEBairqkW0BH+JH6Df1FUA/w==" saltValue="B0+GttwTtsVxtxZ+Wpu5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昭島市</cp:lastModifiedBy>
  <cp:lastPrinted>2020-03-03T04:13:50Z</cp:lastPrinted>
  <dcterms:created xsi:type="dcterms:W3CDTF">2020-02-10T03:22:56Z</dcterms:created>
  <dcterms:modified xsi:type="dcterms:W3CDTF">2020-08-21T02:54:34Z</dcterms:modified>
  <cp:category/>
</cp:coreProperties>
</file>