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5　財政係\一時保存\坪井用\30shiryoshuku\"/>
    </mc:Choice>
  </mc:AlternateContent>
  <bookViews>
    <workbookView xWindow="0" yWindow="0" windowWidth="15360" windowHeight="7632" tabRatio="8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W36" i="10"/>
  <c r="BW37" i="10" s="1"/>
  <c r="BW38" i="10" s="1"/>
  <c r="BE36" i="10"/>
  <c r="AM36" i="10"/>
  <c r="U36" i="10"/>
  <c r="C36" i="10"/>
  <c r="BE35" i="10"/>
  <c r="AM35" i="10"/>
  <c r="U35" i="10"/>
  <c r="C35" i="10"/>
  <c r="CO34" i="10"/>
  <c r="CO35" i="10" s="1"/>
  <c r="CO36" i="10" s="1"/>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<sst xmlns="http://schemas.openxmlformats.org/spreadsheetml/2006/main" count="1138" uniqueCount="602">
  <si>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</si>
  <si>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</si>
  <si>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</si>
  <si>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</si>
  <si>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</si>
  <si>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</si>
  <si>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</si>
  <si>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</si>
  <si>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</si>
  <si>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</si>
  <si>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</si>
  <si>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</si>
  <si>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</si>
  <si>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</si>
  <si>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</si>
  <si>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</si>
  <si>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</si>
  <si>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</si>
  <si>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</si>
  <si>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</si>
  <si>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</si>
  <si>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</si>
  <si>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</si>
  <si>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</si>
  <si>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</si>
  <si>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</si>
  <si>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</si>
  <si>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</si>
  <si>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</si>
  <si>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</si>
  <si>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</si>
  <si>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</si>
  <si>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</si>
  <si>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</si>
  <si>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</si>
  <si>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</si>
  <si>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</si>
  <si>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</si>
  <si>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</si>
  <si>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</si>
  <si>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</si>
  <si>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</si>
  <si>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</si>
  <si>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</si>
  <si>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</si>
  <si>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</si>
  <si>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</si>
  <si>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</si>
  <si>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</si>
  <si>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</si>
  <si>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</si>
  <si>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</si>
  <si>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</si>
  <si>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</si>
  <si>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</si>
  <si>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</si>
  <si>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</si>
  <si>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</si>
  <si>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</si>
  <si>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</si>
  <si>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</si>
  <si>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</si>
  <si>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</si>
  <si>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</si>
  <si>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</si>
  <si>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</si>
  <si>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</si>
  <si>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</si>
  <si>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</si>
  <si>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</si>
  <si>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</si>
  <si>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</si>
  <si>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</si>
  <si>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</si>
  <si>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</si>
  <si>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</si>
  <si>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</si>
  <si>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</si>
  <si>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</si>
  <si>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</si>
  <si>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</si>
  <si>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</si>
  <si>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</si>
  <si>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</si>
  <si>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</si>
  <si>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</si>
  <si>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</si>
  <si>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</si>
  <si>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</si>
  <si>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</si>
  <si>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</si>
  <si>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</si>
  <si>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</si>
  <si>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</si>
  <si>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</si>
  <si>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</si>
  <si>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</si>
  <si>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</si>
  <si>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江東区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</si>
  <si>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</si>
  <si>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</si>
  <si>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</si>
  <si>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</si>
  <si>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</si>
  <si>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</si>
  <si>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</si>
  <si>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</si>
  <si>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</si>
  <si>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</si>
  <si>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</si>
  <si>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</si>
  <si>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</si>
  <si>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</si>
  <si>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</si>
  <si>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</si>
  <si>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</si>
  <si>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</si>
  <si>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</si>
  <si>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</si>
  <si>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</si>
  <si>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</si>
  <si>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</si>
  <si>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</si>
  <si>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</si>
  <si>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</si>
  <si>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</si>
  <si>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</si>
  <si>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</si>
  <si>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</si>
  <si>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</si>
  <si>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</si>
  <si>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</si>
  <si>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</si>
  <si>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</si>
  <si>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</si>
  <si>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</si>
  <si>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</si>
  <si>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</si>
  <si>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</si>
  <si>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</si>
  <si>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</si>
  <si>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</si>
  <si>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</si>
  <si>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</si>
  <si>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</si>
  <si>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</si>
  <si>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</si>
  <si>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</si>
  <si>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</si>
  <si>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</si>
  <si>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</si>
  <si>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</si>
  <si>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</si>
  <si>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</si>
  <si>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</si>
  <si>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</si>
  <si>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</si>
  <si>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</si>
  <si>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</si>
  <si>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</si>
  <si>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</si>
  <si>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</si>
  <si>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</si>
  <si>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</si>
  <si>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</si>
  <si>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</si>
  <si>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</si>
  <si>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</si>
  <si>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</si>
  <si>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</si>
  <si>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</si>
  <si>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</si>
  <si>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</si>
  <si>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</si>
  <si>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</si>
  <si>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</si>
  <si>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</si>
  <si>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</si>
  <si>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</si>
  <si>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</si>
  <si>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</si>
  <si>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</si>
  <si>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</si>
  <si>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</si>
  <si>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</si>
  <si>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</si>
  <si>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</si>
  <si>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</si>
  <si>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</si>
  <si>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</si>
  <si>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</si>
  <si>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</si>
  <si>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</si>
  <si>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</si>
  <si>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</si>
  <si>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</si>
  <si>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</si>
  <si>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</si>
  <si>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</si>
  <si>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</si>
  <si>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</si>
  <si>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</si>
  <si>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</si>
  <si>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</si>
  <si>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</si>
  <si>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</si>
  <si>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</si>
  <si>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</si>
  <si>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</si>
  <si>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</si>
  <si>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</si>
  <si>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</si>
  <si>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</si>
  <si>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</si>
  <si>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</si>
  <si>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</si>
  <si>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</si>
  <si>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</si>
  <si>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東京都江東区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</si>
  <si>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</si>
  <si>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</si>
  <si>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</si>
  <si>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</si>
  <si>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</si>
  <si>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</si>
  <si>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</si>
  <si>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</si>
  <si>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</si>
  <si>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</si>
  <si>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</si>
  <si>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</si>
  <si>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</si>
  <si>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</si>
  <si>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</si>
  <si>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</si>
  <si>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</si>
  <si>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</si>
  <si>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</si>
  <si>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</si>
  <si>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</si>
  <si>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</si>
  <si>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</si>
  <si>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</si>
  <si>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</si>
  <si>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</si>
  <si>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</si>
  <si>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</si>
  <si>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</si>
  <si>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</si>
  <si>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</si>
  <si>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</si>
  <si>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</si>
  <si>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</si>
  <si>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</si>
  <si>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</si>
  <si>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</si>
  <si>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</si>
  <si>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</si>
  <si>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</si>
  <si>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</si>
  <si>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</si>
  <si>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</si>
  <si>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</si>
  <si>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</si>
  <si>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</si>
  <si>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</si>
  <si>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</si>
  <si>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</si>
  <si>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</si>
  <si>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</si>
  <si>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</si>
  <si>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</si>
  <si>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</si>
  <si>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</si>
  <si>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</si>
  <si>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</si>
  <si>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</si>
  <si>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</si>
  <si>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</si>
  <si>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</si>
  <si>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</si>
  <si>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</si>
  <si>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</si>
  <si>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</si>
  <si>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</si>
  <si>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</si>
  <si>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</si>
  <si>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</si>
  <si>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</si>
  <si>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</si>
  <si>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</si>
  <si>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</si>
  <si>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</si>
  <si>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</si>
  <si>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</si>
  <si>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</si>
  <si>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</si>
  <si>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</si>
  <si>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</si>
  <si>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</si>
  <si>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</si>
  <si>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</si>
  <si>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</si>
  <si>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</si>
  <si>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</si>
  <si>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</si>
  <si>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</si>
  <si>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</si>
  <si>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</si>
  <si>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</si>
  <si>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</si>
  <si>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</si>
  <si>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</si>
  <si>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</si>
  <si>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</si>
  <si>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</si>
  <si>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</si>
  <si>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</si>
  <si>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</si>
  <si>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</si>
  <si>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</si>
  <si>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</si>
  <si>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</si>
  <si>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</si>
  <si>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</si>
  <si>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</si>
  <si>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</si>
  <si>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</si>
  <si>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</si>
  <si>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</si>
  <si>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</si>
  <si>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</si>
  <si>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</si>
  <si>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</si>
  <si>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</si>
  <si>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</si>
  <si>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</si>
  <si>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</si>
  <si>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</si>
  <si>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</si>
  <si>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</si>
  <si>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</si>
  <si>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</si>
  <si>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</si>
  <si>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</si>
  <si>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</si>
  <si>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</si>
  <si>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</si>
  <si>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</si>
  <si>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</si>
  <si>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</si>
  <si>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</si>
  <si>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</si>
  <si>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</si>
  <si>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</si>
  <si>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</si>
  <si>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</si>
  <si>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</si>
  <si>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</si>
  <si>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</si>
  <si>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</si>
  <si>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</si>
  <si>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</si>
  <si>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</si>
  <si>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</si>
  <si>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</si>
  <si>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</si>
  <si>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</si>
  <si>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東京都江東区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</si>
  <si>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</si>
  <si>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</si>
  <si>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</si>
  <si>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</si>
  <si>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</si>
  <si>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</si>
  <si>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</si>
  <si>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</si>
  <si>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</si>
  <si>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</si>
  <si>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</si>
  <si>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</si>
  <si>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</si>
  <si>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</si>
  <si>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</si>
  <si>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</si>
  <si>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</si>
  <si>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</si>
  <si>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</si>
  <si>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</si>
  <si>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</si>
  <si>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</si>
  <si>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</si>
  <si>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</si>
  <si>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</si>
  <si>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</si>
  <si>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</si>
  <si>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</si>
  <si>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</si>
  <si>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</si>
  <si>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</si>
  <si>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</si>
  <si>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</si>
  <si>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</si>
  <si>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</si>
  <si>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</si>
  <si>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</si>
  <si>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</si>
  <si>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</si>
  <si>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</si>
  <si>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</si>
  <si>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</si>
  <si>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</si>
  <si>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</si>
  <si>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</si>
  <si>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</si>
  <si>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</si>
  <si>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</si>
  <si>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</si>
  <si>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</si>
  <si>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</si>
  <si>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</si>
  <si>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</si>
  <si>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</si>
  <si>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</si>
  <si>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</si>
  <si>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</si>
  <si>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</si>
  <si>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</si>
  <si>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</si>
  <si>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</si>
  <si>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</si>
  <si>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</si>
  <si>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</si>
  <si>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</si>
  <si>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</si>
  <si>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</si>
  <si>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</si>
  <si>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</si>
  <si>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</si>
  <si>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</si>
  <si>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</si>
  <si>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</si>
  <si>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</si>
  <si>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</si>
  <si>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</si>
  <si>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</si>
  <si>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</si>
  <si>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</si>
  <si>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</si>
  <si>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</si>
  <si>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</si>
  <si>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</si>
  <si>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</si>
  <si>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</si>
  <si>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</si>
  <si>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</si>
  <si>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</si>
  <si>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</si>
  <si>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</si>
  <si>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</si>
  <si>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</si>
  <si>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</si>
  <si>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</si>
  <si>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</si>
  <si>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</si>
  <si>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</si>
  <si>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</si>
  <si>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</si>
  <si>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介護保険会計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</si>
  <si>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</si>
  <si>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</si>
  <si>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</si>
  <si>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</si>
  <si>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</si>
  <si>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</si>
  <si>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</si>
  <si>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</si>
  <si>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</si>
  <si>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</si>
  <si>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</si>
  <si>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</si>
  <si>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</si>
  <si>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</si>
  <si>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</si>
  <si>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</si>
  <si>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</si>
  <si>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</si>
  <si>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</si>
  <si>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</si>
  <si>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</si>
  <si>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</si>
  <si>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</si>
  <si>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</si>
  <si>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</si>
  <si>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</si>
  <si>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</si>
  <si>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</si>
  <si>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</si>
  <si>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</si>
  <si>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</si>
  <si>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</si>
  <si>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</si>
  <si>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</si>
  <si>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</si>
  <si>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</si>
  <si>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</si>
  <si>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</si>
  <si>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</si>
  <si>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</si>
  <si>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</si>
  <si>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</si>
  <si>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</si>
  <si>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</si>
  <si>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</si>
  <si>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</si>
  <si>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</si>
  <si>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</si>
  <si>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</si>
  <si>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</si>
  <si>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</si>
  <si>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</si>
  <si>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</si>
  <si>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</si>
  <si>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</si>
  <si>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</si>
  <si>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</si>
  <si>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</si>
  <si>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</si>
  <si>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</si>
  <si>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</si>
  <si>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</si>
  <si>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</si>
  <si>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</si>
  <si>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</si>
  <si>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</si>
  <si>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</si>
  <si>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</si>
  <si>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</si>
  <si>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</si>
  <si>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</si>
  <si>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</si>
  <si>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</si>
  <si>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</si>
  <si>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</si>
  <si>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</si>
  <si>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</si>
  <si>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</si>
  <si>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</si>
  <si>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</si>
  <si>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</si>
  <si>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</si>
  <si>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</si>
  <si>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</si>
  <si>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</si>
  <si>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</si>
  <si>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</si>
  <si>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</si>
  <si>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</si>
  <si>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</si>
  <si>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</si>
  <si>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</si>
  <si>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0.26</t>
  </si>
  <si>
    <t>▲ 1.72</t>
  </si>
  <si>
    <t>▲ 1.38</t>
  </si>
  <si>
    <t>一般会計</t>
  </si>
  <si>
    <t>国民健康保険会計</t>
  </si>
  <si>
    <t>介護保険会計</t>
  </si>
  <si>
    <t>後期高齢者医療会計</t>
  </si>
  <si>
    <t>その他会計（赤字）</t>
  </si>
  <si>
    <t>その他会計（黒字）</t>
  </si>
  <si>
    <t>H25末</t>
    <phoneticPr fontId="5"/>
  </si>
  <si>
    <t>H26末</t>
    <phoneticPr fontId="5"/>
  </si>
  <si>
    <t>H27末</t>
    <phoneticPr fontId="5"/>
  </si>
  <si>
    <t>H28末</t>
    <phoneticPr fontId="5"/>
  </si>
  <si>
    <t>H29末</t>
    <phoneticPr fontId="5"/>
  </si>
  <si>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</si>
  <si>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</si>
  <si>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</si>
  <si>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</si>
  <si>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</si>
  <si>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</si>
  <si>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江東区文化コミュニティ財団</t>
  </si>
  <si>
    <t>江東区健康スポーツ公社</t>
  </si>
  <si>
    <t>江東区土地開発公社</t>
  </si>
  <si>
    <t>公共施設建設基金</t>
    <rPh sb="0" eb="2">
      <t>コウキョウ</t>
    </rPh>
    <rPh sb="2" eb="4">
      <t>シセツ</t>
    </rPh>
    <rPh sb="4" eb="6">
      <t>ケンセツ</t>
    </rPh>
    <rPh sb="6" eb="8">
      <t>キキン</t>
    </rPh>
    <phoneticPr fontId="11"/>
  </si>
  <si>
    <t>学校施設改築等基金</t>
    <rPh sb="0" eb="2">
      <t>ガッコウ</t>
    </rPh>
    <rPh sb="2" eb="4">
      <t>シセツ</t>
    </rPh>
    <rPh sb="4" eb="6">
      <t>カイチク</t>
    </rPh>
    <rPh sb="6" eb="7">
      <t>トウ</t>
    </rPh>
    <rPh sb="7" eb="9">
      <t>キキン</t>
    </rPh>
    <phoneticPr fontId="11"/>
  </si>
  <si>
    <t>地下鉄8号線建設基金</t>
    <rPh sb="0" eb="3">
      <t>チカテツ</t>
    </rPh>
    <rPh sb="4" eb="5">
      <t>ゴウ</t>
    </rPh>
    <rPh sb="5" eb="6">
      <t>セン</t>
    </rPh>
    <rPh sb="6" eb="8">
      <t>ケンセツ</t>
    </rPh>
    <rPh sb="8" eb="10">
      <t>キキン</t>
    </rPh>
    <phoneticPr fontId="11"/>
  </si>
  <si>
    <t>防災基金</t>
    <rPh sb="0" eb="2">
      <t>ボウサイ</t>
    </rPh>
    <rPh sb="2" eb="4">
      <t>キキン</t>
    </rPh>
    <phoneticPr fontId="11"/>
  </si>
  <si>
    <t>区営住宅整備基金</t>
    <rPh sb="0" eb="2">
      <t>クエイ</t>
    </rPh>
    <rPh sb="2" eb="4">
      <t>ジュウタク</t>
    </rPh>
    <rPh sb="4" eb="6">
      <t>セイビ</t>
    </rPh>
    <rPh sb="6" eb="8">
      <t>キキン</t>
    </rPh>
    <phoneticPr fontId="11"/>
  </si>
  <si>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</si>
  <si>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</si>
  <si>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</si>
  <si>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</si>
  <si>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</si>
  <si>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</si>
  <si>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将来負担比率については、充当可能な基金が将来負担額を上回るため、「－」となっており、他の類似団体と同じである。
　実質公債費比率は、公債費等が、公債費等に係る基準財政需要額算入相当額を下回っているため、マイナス指数となっており、健全段階に位置している。今後も、後年度負担を考慮のうえ、公共施設の整備及び計画的改築など、適債事業については、起債の活用を図っ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</si>
  <si>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</si>
  <si>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</si>
  <si>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</si>
  <si>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将来負担比率については、充当可能な基金が将来負担額を上回るため、「－」となっており、他の類似団体と同じである。
　有形固定資産減価償却率は、インフラ資産が老朽化していることや、公共建築物についても昭和40年代から50年代にかけて建設を行った学校等があり、半数以上が建築後30年以上経過している状況である。将来世代への負担を先送りにしないため、充当可能基金の残高確保に努めるとともに、計画的に活用を図っ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</si>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</sst>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3E2C-4357-983E-10BF32FECE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38531</c:v>
                </c:pt>
                <c:pt idx="1">
                  <c:v>54402</c:v>
                </c:pt>
                <c:pt idx="2">
                  <c:v>41607</c:v>
                </c:pt>
                <c:pt idx="3">
                  <c:v>49452</c:v>
                </c:pt>
                <c:pt idx="4">
                  <c:v>32342</c:v>
                </c:pt>
              </c:numCache>
            </c:numRef>
          </c:val>
          <c:smooth val="0"/>
          <c:extLst>
            <c:ext xmlns:c16="http://schemas.microsoft.com/office/drawing/2014/chart" uri="{C3380CC4-5D6E-409C-BE32-E72D297353CC}">
              <c16:uniqueId val="{00000001-3E2C-4357-983E-10BF32FECE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3.94</c:v>
                </c:pt>
                <c:pt idx="1">
                  <c:v>4.28</c:v>
                </c:pt>
                <c:pt idx="2">
                  <c:v>3.91</c:v>
                </c:pt>
                <c:pt idx="3">
                  <c:v>3.99</c:v>
                </c:pt>
                <c:pt idx="4">
                  <c:v>4.1100000000000003</c:v>
                </c:pt>
              </c:numCache>
            </c:numRef>
          </c:val>
          <c:extLst>
            <c:ext xmlns:c16="http://schemas.microsoft.com/office/drawing/2014/chart" uri="{C3380CC4-5D6E-409C-BE32-E72D297353CC}">
              <c16:uniqueId val="{00000000-BFF0-44F4-9E4F-AEAE3FA830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27.36</c:v>
                </c:pt>
                <c:pt idx="1">
                  <c:v>27.61</c:v>
                </c:pt>
                <c:pt idx="2">
                  <c:v>26.95</c:v>
                </c:pt>
                <c:pt idx="3">
                  <c:v>24.53</c:v>
                </c:pt>
                <c:pt idx="4">
                  <c:v>22.74</c:v>
                </c:pt>
              </c:numCache>
            </c:numRef>
          </c:val>
          <c:extLst>
            <c:ext xmlns:c16="http://schemas.microsoft.com/office/drawing/2014/chart" uri="{C3380CC4-5D6E-409C-BE32-E72D297353CC}">
              <c16:uniqueId val="{00000001-BFF0-44F4-9E4F-AEAE3FA830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0.25</c:v>
                </c:pt>
                <c:pt idx="1">
                  <c:v>2.44</c:v>
                </c:pt>
                <c:pt idx="2">
                  <c:v>-0.26</c:v>
                </c:pt>
                <c:pt idx="3">
                  <c:v>-1.72</c:v>
                </c:pt>
                <c:pt idx="4">
                  <c:v>-1.38</c:v>
                </c:pt>
              </c:numCache>
            </c:numRef>
          </c:val>
          <c:smooth val="0"/>
          <c:extLst>
            <c:ext xmlns:c16="http://schemas.microsoft.com/office/drawing/2014/chart" uri="{C3380CC4-5D6E-409C-BE32-E72D297353CC}">
              <c16:uniqueId val="{00000002-BFF0-44F4-9E4F-AEAE3FA830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02E-43E9-9D07-587C482A01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2E-43E9-9D07-587C482A015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02E-43E9-9D07-587C482A015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02E-43E9-9D07-587C482A015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02E-43E9-9D07-587C482A015B}"/>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402E-43E9-9D07-587C482A015B}"/>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c:v>
                </c:pt>
                <c:pt idx="2">
                  <c:v>#N/A</c:v>
                </c:pt>
                <c:pt idx="3">
                  <c:v>0.08</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6-402E-43E9-9D07-587C482A015B}"/>
            </c:ext>
          </c:extLst>
        </c:ser>
        <c:ser>
          <c:idx val="7"/>
          <c:order val="7"/>
          <c:tx>
            <c:strRef>
              <c:f>データシート!$A$34</c:f>
              <c:strCache>
                <c:ptCount val="1"/>
                <c:pt idx="0">
                  <c:v>介護保険会計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c:v>
                </c:pt>
                <c:pt idx="2">
                  <c:v>#N/A</c:v>
                </c:pt>
                <c:pt idx="3">
                  <c:v>1.27</c:v>
                </c:pt>
                <c:pt idx="4">
                  <c:v>#N/A</c:v>
                </c:pt>
                <c:pt idx="5">
                  <c:v>0.61</c:v>
                </c:pt>
                <c:pt idx="6">
                  <c:v>#N/A</c:v>
                </c:pt>
                <c:pt idx="7">
                  <c:v>0.83</c:v>
                </c:pt>
                <c:pt idx="8">
                  <c:v>#N/A</c:v>
                </c:pt>
                <c:pt idx="9">
                  <c:v>0.9</c:v>
                </c:pt>
              </c:numCache>
            </c:numRef>
          </c:val>
          <c:extLst>
            <c:ext xmlns:c16="http://schemas.microsoft.com/office/drawing/2014/chart" uri="{C3380CC4-5D6E-409C-BE32-E72D297353CC}">
              <c16:uniqueId val="{00000007-402E-43E9-9D07-587C482A015B}"/>
            </c:ext>
          </c:extLst>
        </c:ser>
        <c:ser>
          <c:idx val="8"/>
          <c:order val="8"/>
          <c:tx>
            <c:strRef>
              <c:f>データシート!$A$35</c:f>
              <c:strCache>
                <c:ptCount val="1"/>
                <c:pt idx="0">
                  <c:v>国民健康保険会計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2.19</c:v>
                </c:pt>
                <c:pt idx="2">
                  <c:v>#N/A</c:v>
                </c:pt>
                <c:pt idx="3">
                  <c:v>2.06</c:v>
                </c:pt>
                <c:pt idx="4">
                  <c:v>#N/A</c:v>
                </c:pt>
                <c:pt idx="5">
                  <c:v>2.92</c:v>
                </c:pt>
                <c:pt idx="6">
                  <c:v>#N/A</c:v>
                </c:pt>
                <c:pt idx="7">
                  <c:v>3.29</c:v>
                </c:pt>
                <c:pt idx="8">
                  <c:v>#N/A</c:v>
                </c:pt>
                <c:pt idx="9">
                  <c:v>1.1000000000000001</c:v>
                </c:pt>
              </c:numCache>
            </c:numRef>
          </c:val>
          <c:extLst>
            <c:ext xmlns:c16="http://schemas.microsoft.com/office/drawing/2014/chart" uri="{C3380CC4-5D6E-409C-BE32-E72D297353CC}">
              <c16:uniqueId val="{00000008-402E-43E9-9D07-587C482A015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3.94</c:v>
                </c:pt>
                <c:pt idx="2">
                  <c:v>#N/A</c:v>
                </c:pt>
                <c:pt idx="3">
                  <c:v>4.2699999999999996</c:v>
                </c:pt>
                <c:pt idx="4">
                  <c:v>#N/A</c:v>
                </c:pt>
                <c:pt idx="5">
                  <c:v>3.91</c:v>
                </c:pt>
                <c:pt idx="6">
                  <c:v>#N/A</c:v>
                </c:pt>
                <c:pt idx="7">
                  <c:v>3.99</c:v>
                </c:pt>
                <c:pt idx="8">
                  <c:v>#N/A</c:v>
                </c:pt>
                <c:pt idx="9">
                  <c:v>4.0999999999999996</c:v>
                </c:pt>
              </c:numCache>
            </c:numRef>
          </c:val>
          <c:extLst>
            <c:ext xmlns:c16="http://schemas.microsoft.com/office/drawing/2014/chart" uri="{C3380CC4-5D6E-409C-BE32-E72D297353CC}">
              <c16:uniqueId val="{00000009-402E-43E9-9D07-587C482A01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7050</c:v>
                </c:pt>
                <c:pt idx="5">
                  <c:v>7482</c:v>
                </c:pt>
                <c:pt idx="8">
                  <c:v>7294</c:v>
                </c:pt>
                <c:pt idx="11">
                  <c:v>7089</c:v>
                </c:pt>
                <c:pt idx="14">
                  <c:v>6911</c:v>
                </c:pt>
              </c:numCache>
            </c:numRef>
          </c:val>
          <c:extLst>
            <c:ext xmlns:c16="http://schemas.microsoft.com/office/drawing/2014/chart" uri="{C3380CC4-5D6E-409C-BE32-E72D297353CC}">
              <c16:uniqueId val="{00000000-5883-4B4F-8638-AC5FFB8BBA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83-4B4F-8638-AC5FFB8BBA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89</c:v>
                </c:pt>
                <c:pt idx="3">
                  <c:v>89</c:v>
                </c:pt>
                <c:pt idx="6">
                  <c:v>89</c:v>
                </c:pt>
                <c:pt idx="9">
                  <c:v>89</c:v>
                </c:pt>
                <c:pt idx="12">
                  <c:v>76</c:v>
                </c:pt>
              </c:numCache>
            </c:numRef>
          </c:val>
          <c:extLst>
            <c:ext xmlns:c16="http://schemas.microsoft.com/office/drawing/2014/chart" uri="{C3380CC4-5D6E-409C-BE32-E72D297353CC}">
              <c16:uniqueId val="{00000002-5883-4B4F-8638-AC5FFB8BBA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232</c:v>
                </c:pt>
                <c:pt idx="3">
                  <c:v>217</c:v>
                </c:pt>
                <c:pt idx="6">
                  <c:v>132</c:v>
                </c:pt>
                <c:pt idx="9">
                  <c:v>105</c:v>
                </c:pt>
                <c:pt idx="12">
                  <c:v>113</c:v>
                </c:pt>
              </c:numCache>
            </c:numRef>
          </c:val>
          <c:extLst>
            <c:ext xmlns:c16="http://schemas.microsoft.com/office/drawing/2014/chart" uri="{C3380CC4-5D6E-409C-BE32-E72D297353CC}">
              <c16:uniqueId val="{00000003-5883-4B4F-8638-AC5FFB8BBA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83-4B4F-8638-AC5FFB8BBA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172</c:v>
                </c:pt>
                <c:pt idx="3">
                  <c:v>164</c:v>
                </c:pt>
                <c:pt idx="6">
                  <c:v>136</c:v>
                </c:pt>
                <c:pt idx="9">
                  <c:v>110</c:v>
                </c:pt>
                <c:pt idx="12">
                  <c:v>60</c:v>
                </c:pt>
              </c:numCache>
            </c:numRef>
          </c:val>
          <c:extLst>
            <c:ext xmlns:c16="http://schemas.microsoft.com/office/drawing/2014/chart" uri="{C3380CC4-5D6E-409C-BE32-E72D297353CC}">
              <c16:uniqueId val="{00000005-5883-4B4F-8638-AC5FFB8BBA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83-4B4F-8638-AC5FFB8BBA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2099</c:v>
                </c:pt>
                <c:pt idx="3">
                  <c:v>2110</c:v>
                </c:pt>
                <c:pt idx="6">
                  <c:v>2004</c:v>
                </c:pt>
                <c:pt idx="9">
                  <c:v>1946</c:v>
                </c:pt>
                <c:pt idx="12">
                  <c:v>1900</c:v>
                </c:pt>
              </c:numCache>
            </c:numRef>
          </c:val>
          <c:extLst>
            <c:ext xmlns:c16="http://schemas.microsoft.com/office/drawing/2014/chart" uri="{C3380CC4-5D6E-409C-BE32-E72D297353CC}">
              <c16:uniqueId val="{00000007-5883-4B4F-8638-AC5FFB8BBA3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-4458</c:v>
                </c:pt>
                <c:pt idx="2">
                  <c:v>#N/A</c:v>
                </c:pt>
                <c:pt idx="3">
                  <c:v>#N/A</c:v>
                </c:pt>
                <c:pt idx="4">
                  <c:v>-4902</c:v>
                </c:pt>
                <c:pt idx="5">
                  <c:v>#N/A</c:v>
                </c:pt>
                <c:pt idx="6">
                  <c:v>#N/A</c:v>
                </c:pt>
                <c:pt idx="7">
                  <c:v>-4933</c:v>
                </c:pt>
                <c:pt idx="8">
                  <c:v>#N/A</c:v>
                </c:pt>
                <c:pt idx="9">
                  <c:v>#N/A</c:v>
                </c:pt>
                <c:pt idx="10">
                  <c:v>-4839</c:v>
                </c:pt>
                <c:pt idx="11">
                  <c:v>#N/A</c:v>
                </c:pt>
                <c:pt idx="12">
                  <c:v>#N/A</c:v>
                </c:pt>
                <c:pt idx="13">
                  <c:v>-4762</c:v>
                </c:pt>
                <c:pt idx="14">
                  <c:v>#N/A</c:v>
                </c:pt>
              </c:numCache>
            </c:numRef>
          </c:val>
          <c:smooth val="0"/>
          <c:extLst>
            <c:ext xmlns:c16="http://schemas.microsoft.com/office/drawing/2014/chart" uri="{C3380CC4-5D6E-409C-BE32-E72D297353CC}">
              <c16:uniqueId val="{00000008-5883-4B4F-8638-AC5FFB8BBA3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90353</c:v>
                </c:pt>
                <c:pt idx="5">
                  <c:v>84681</c:v>
                </c:pt>
                <c:pt idx="8">
                  <c:v>78594</c:v>
                </c:pt>
                <c:pt idx="11">
                  <c:v>72425</c:v>
                </c:pt>
                <c:pt idx="14">
                  <c:v>66142</c:v>
                </c:pt>
              </c:numCache>
            </c:numRef>
          </c:val>
          <c:extLst>
            <c:ext xmlns:c16="http://schemas.microsoft.com/office/drawing/2014/chart" uri="{C3380CC4-5D6E-409C-BE32-E72D297353CC}">
              <c16:uniqueId val="{00000000-E7CE-4BEB-958C-B699BE53AD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c:v>
                </c:pt>
                <c:pt idx="5">
                  <c:v>11</c:v>
                </c:pt>
                <c:pt idx="8">
                  <c:v>11</c:v>
                </c:pt>
                <c:pt idx="11">
                  <c:v>10</c:v>
                </c:pt>
                <c:pt idx="14">
                  <c:v>7</c:v>
                </c:pt>
              </c:numCache>
            </c:numRef>
          </c:val>
          <c:extLst>
            <c:ext xmlns:c16="http://schemas.microsoft.com/office/drawing/2014/chart" uri="{C3380CC4-5D6E-409C-BE32-E72D297353CC}">
              <c16:uniqueId val="{00000001-E7CE-4BEB-958C-B699BE53AD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89619</c:v>
                </c:pt>
                <c:pt idx="5">
                  <c:v>102472</c:v>
                </c:pt>
                <c:pt idx="8">
                  <c:v>112536</c:v>
                </c:pt>
                <c:pt idx="11">
                  <c:v>118618</c:v>
                </c:pt>
                <c:pt idx="14">
                  <c:v>132187</c:v>
                </c:pt>
              </c:numCache>
            </c:numRef>
          </c:val>
          <c:extLst>
            <c:ext xmlns:c16="http://schemas.microsoft.com/office/drawing/2014/chart" uri="{C3380CC4-5D6E-409C-BE32-E72D297353CC}">
              <c16:uniqueId val="{00000002-E7CE-4BEB-958C-B699BE53AD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CE-4BEB-958C-B699BE53AD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CE-4BEB-958C-B699BE53AD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CE-4BEB-958C-B699BE53AD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20513</c:v>
                </c:pt>
                <c:pt idx="3">
                  <c:v>21576</c:v>
                </c:pt>
                <c:pt idx="6">
                  <c:v>18213</c:v>
                </c:pt>
                <c:pt idx="9">
                  <c:v>18021</c:v>
                </c:pt>
                <c:pt idx="12">
                  <c:v>18523</c:v>
                </c:pt>
              </c:numCache>
            </c:numRef>
          </c:val>
          <c:extLst>
            <c:ext xmlns:c16="http://schemas.microsoft.com/office/drawing/2014/chart" uri="{C3380CC4-5D6E-409C-BE32-E72D297353CC}">
              <c16:uniqueId val="{00000006-E7CE-4BEB-958C-B699BE53AD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1326</c:v>
                </c:pt>
                <c:pt idx="3">
                  <c:v>1275</c:v>
                </c:pt>
                <c:pt idx="6">
                  <c:v>1338</c:v>
                </c:pt>
                <c:pt idx="9">
                  <c:v>1521</c:v>
                </c:pt>
                <c:pt idx="12">
                  <c:v>1462</c:v>
                </c:pt>
              </c:numCache>
            </c:numRef>
          </c:val>
          <c:extLst>
            <c:ext xmlns:c16="http://schemas.microsoft.com/office/drawing/2014/chart" uri="{C3380CC4-5D6E-409C-BE32-E72D297353CC}">
              <c16:uniqueId val="{00000007-E7CE-4BEB-958C-B699BE53AD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E7CE-4BEB-958C-B699BE53AD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1511</c:v>
                </c:pt>
                <c:pt idx="3">
                  <c:v>1305</c:v>
                </c:pt>
                <c:pt idx="6">
                  <c:v>343</c:v>
                </c:pt>
                <c:pt idx="9">
                  <c:v>254</c:v>
                </c:pt>
                <c:pt idx="12">
                  <c:v>178</c:v>
                </c:pt>
              </c:numCache>
            </c:numRef>
          </c:val>
          <c:extLst>
            <c:ext xmlns:c16="http://schemas.microsoft.com/office/drawing/2014/chart" uri="{C3380CC4-5D6E-409C-BE32-E72D297353CC}">
              <c16:uniqueId val="{00000009-E7CE-4BEB-958C-B699BE53AD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28955</c:v>
                </c:pt>
                <c:pt idx="3">
                  <c:v>32579</c:v>
                </c:pt>
                <c:pt idx="6">
                  <c:v>31152</c:v>
                </c:pt>
                <c:pt idx="9">
                  <c:v>29852</c:v>
                </c:pt>
                <c:pt idx="12">
                  <c:v>28845</c:v>
                </c:pt>
              </c:numCache>
            </c:numRef>
          </c:val>
          <c:extLst>
            <c:ext xmlns:c16="http://schemas.microsoft.com/office/drawing/2014/chart" uri="{C3380CC4-5D6E-409C-BE32-E72D297353CC}">
              <c16:uniqueId val="{0000000A-E7CE-4BEB-958C-B699BE53AD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7CE-4BEB-958C-B699BE53AD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31945</c:v>
                </c:pt>
                <c:pt idx="1">
                  <c:v>29668</c:v>
                </c:pt>
                <c:pt idx="2">
                  <c:v>27787</c:v>
                </c:pt>
              </c:numCache>
            </c:numRef>
          </c:val>
          <c:extLst>
            <c:ext xmlns:c16="http://schemas.microsoft.com/office/drawing/2014/chart" uri="{C3380CC4-5D6E-409C-BE32-E72D297353CC}">
              <c16:uniqueId val="{00000000-DF91-496C-A8B9-48B33A415C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3095</c:v>
                </c:pt>
                <c:pt idx="1">
                  <c:v>3099</c:v>
                </c:pt>
                <c:pt idx="2">
                  <c:v>3104</c:v>
                </c:pt>
              </c:numCache>
            </c:numRef>
          </c:val>
          <c:extLst>
            <c:ext xmlns:c16="http://schemas.microsoft.com/office/drawing/2014/chart" uri="{C3380CC4-5D6E-409C-BE32-E72D297353CC}">
              <c16:uniqueId val="{00000001-DF91-496C-A8B9-48B33A415C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65084</c:v>
                </c:pt>
                <c:pt idx="1">
                  <c:v>74351</c:v>
                </c:pt>
                <c:pt idx="2">
                  <c:v>89638</c:v>
                </c:pt>
              </c:numCache>
            </c:numRef>
          </c:val>
          <c:extLst>
            <c:ext xmlns:c16="http://schemas.microsoft.com/office/drawing/2014/chart" uri="{C3380CC4-5D6E-409C-BE32-E72D297353CC}">
              <c16:uniqueId val="{00000002-DF91-496C-A8B9-48B33A415C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{C18D88C3-885B-46C3-BB3B-F2AD7BB007CD}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BC1-495C-8375-8B8101BFFB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{4CB8FAB9-618A-4AF3-B3FE-126C13CB79B2}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C1-495C-8375-8B8101BFFB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{5B44EDC7-F284-4BF4-AD0D-BB239AF323B6}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C1-495C-8375-8B8101BFFB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{787FB3C1-FE93-4FDE-B69D-EDD8A61888CD}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C1-495C-8375-8B8101BFFB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{9D1001A6-A37C-42D4-BA44-3FDDDC9E5CDF}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C1-495C-8375-8B8101BFFB7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{78CACD6F-0CBE-4754-B839-516132B1AF2E}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BC1-495C-8375-8B8101BFFB7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{5D44EB6C-C8A0-4E87-A16B-67E2AD891486}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BC1-495C-8375-8B8101BFFB7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{E7B626DB-6492-49D3-BC9E-C6B6FEADDE3A}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BC1-495C-8375-8B8101BFFB7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{89FB3188-020C-4904-9189-5278DFE47375}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BC1-495C-8375-8B8101BFFB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52.9</c:v>
                </c:pt>
                <c:pt idx="16">
                  <c:v>52.2</c:v>
                </c:pt>
                <c:pt idx="24">
                  <c:v>51.4</c:v>
                </c:pt>
                <c:pt idx="32">
                  <c:v>52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BC1-495C-8375-8B8101BFFB7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{6D31BF37-3C15-4036-A4B8-90ADDA73C793}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BC1-495C-8375-8B8101BFFB7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{FEE5AB6C-97FF-4D22-AB81-7281C00D13CA}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C1-495C-8375-8B8101BFFB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{6DEC63B9-88BE-4593-AB44-3AB8E21D5159}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C1-495C-8375-8B8101BFFB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{3EB20A1F-82F3-4C6F-9180-92FA46EC2DA5}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C1-495C-8375-8B8101BFFB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{256BDD11-7490-4B15-835D-3D650358F5E1}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C1-495C-8375-8B8101BFFB7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{A6564BD6-AB75-4DEE-A172-DB2A0FFDF5BA}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BC1-495C-8375-8B8101BFFB70}"/>
                </c:ext>
              </c:extLst>
            </c:dLbl>
            <c:dLbl>
              <c:idx val="16"/>
              <c:layout>
                <c:manualLayout>
                  <c:x val="-3.4800596313723474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{6BAE1AFE-D836-4EFC-8072-CE771DC1C6C9}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BC1-495C-8375-8B8101BFFB70}"/>
                </c:ext>
              </c:extLst>
            </c:dLbl>
            <c:dLbl>
              <c:idx val="24"/>
              <c:layout>
                <c:manualLayout>
                  <c:x val="-2.94898046254211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{03D835DA-B41B-4C04-BA66-53AEDDD0166F}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BC1-495C-8375-8B8101BFFB7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{7E94C283-3B9F-4A0A-A648-DB126921F83D}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BC1-495C-8375-8B8101BFFB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56.8</c:v>
                </c:pt>
                <c:pt idx="24">
                  <c:v>56.9</c:v>
                </c:pt>
                <c:pt idx="32">
                  <c:v>57.7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EBC1-495C-8375-8B8101BFFB70}"/>
            </c:ext>
          </c:extLst>
        </c:ser>
        <c:dLbls>
          <c:showLegendKey val="0"/>
          <c:showVal val="1"/>
          <c:showCatName val="0"/>
          <c:showSerName val="0"/>
          <c:showPercent val="0"/>
          <c:showBubbleSize val="0"/>
        </c:dLbls>
        <c:axId val="46179840"/>
        <c:axId val="46181760"/>
      </c:scatterChart>
      <c:valAx>
        <c:axId val="46179840"/>
        <c:scaling>
          <c:orientation val="minMax"/>
          <c:max val="60.5"/>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{78FE6B34-6F6C-4BDE-B74B-7792EC345B1D}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9F9-4721-8969-9D73174F92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{7919DE3E-828C-4DB1-8215-609704D215B2}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F9-4721-8969-9D73174F92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{DA0AD416-0986-4694-8A1D-8E83E4CBF883}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F9-4721-8969-9D73174F92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{91DEDBFD-C956-43DF-8E16-FE6597ACE62A}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F9-4721-8969-9D73174F92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{C8A1209A-0992-4B7F-BCF0-2A7DFB34F689}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F9-4721-8969-9D73174F92F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{BBCB9730-5837-4E75-81A4-B031770131BB}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9F9-4721-8969-9D73174F92F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{CADEF8F0-C145-40C7-8476-85DB814DF991}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9F9-4721-8969-9D73174F92F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{5C522733-5FD2-492A-B084-301722EF781C}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9F9-4721-8969-9D73174F92F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{37C932D0-461C-4861-9489-55CC71D36B6E}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9F9-4721-8969-9D73174F92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-4.4000000000000004</c:v>
                </c:pt>
                <c:pt idx="16">
                  <c:v>-4.4000000000000004</c:v>
                </c:pt>
                <c:pt idx="24">
                  <c:v>-4.4000000000000004</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9F9-4721-8969-9D73174F92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{7D2BC6A7-7AB1-4EB6-B24B-5E8C61FA2CFB}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9F9-4721-8969-9D73174F92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{5566EE7E-11DC-4799-ADC5-8A406264F393}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F9-4721-8969-9D73174F92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{03CC724C-FE69-4CF9-84EC-28E92ABEFBCE}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F9-4721-8969-9D73174F92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{3251C5CA-CCDF-4441-867F-79BA72C2722F}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F9-4721-8969-9D73174F92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{336CD8DE-6BDB-4B49-B804-19B52DDE4C6C}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F9-4721-8969-9D73174F92F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{4022F22E-20FD-4312-875C-22CBE2B38354}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9F9-4721-8969-9D73174F92F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{49F94F80-EB95-4A1F-BACA-946E31BC3D06}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9F9-4721-8969-9D73174F92F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{E58D0F5B-127B-4BCB-A756-257BDE789A5A}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9F9-4721-8969-9D73174F92F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{D7DB71DE-E49C-4902-B937-135563628941}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9F9-4721-8969-9D73174F92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9F9-4721-8969-9D73174F92F5}"/>
            </c:ext>
          </c:extLst>
        </c:ser>
        <c:dLbls>
          <c:showLegendKey val="0"/>
          <c:showVal val="1"/>
          <c:showCatName val="0"/>
          <c:showSerName val="0"/>
          <c:showPercent val="0"/>
          <c:showBubbleSize val="0"/>
        </c:dLbls>
        <c:axId val="84219776"/>
        <c:axId val="84234240"/>
      </c:scatterChart>
      <c:valAx>
        <c:axId val="84219776"/>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元利償還金は、</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年度に実施した減税補てん債等の繰上償還により、後年度負担が軽減されたことから減少傾向にある。</a:t>
          </a:r>
        </a:p>
        <a:p>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年度は、八名川小学校大規模改修に係る元金償還の終了等により、元利償還金が</a:t>
          </a:r>
          <a:r>
            <a:rPr kumimoji="1" lang="en-US" altLang="ja-JP" sz="1200">
              <a:latin typeface="ＭＳ ゴシック" pitchFamily="49" charset="-128"/>
              <a:ea typeface="ＭＳ ゴシック" pitchFamily="49" charset="-128"/>
            </a:rPr>
            <a:t>46</a:t>
          </a:r>
          <a:r>
            <a:rPr kumimoji="1" lang="ja-JP" altLang="en-US" sz="1200">
              <a:latin typeface="ＭＳ ゴシック" pitchFamily="49" charset="-128"/>
              <a:ea typeface="ＭＳ ゴシック" pitchFamily="49" charset="-128"/>
            </a:rPr>
            <a:t>百万円の減となったほか、満期一括償還地方債に係る年度割相当額と債務負担行為に基づく支出額で計</a:t>
          </a:r>
          <a:r>
            <a:rPr kumimoji="1" lang="en-US" altLang="ja-JP" sz="1200">
              <a:latin typeface="ＭＳ ゴシック" pitchFamily="49" charset="-128"/>
              <a:ea typeface="ＭＳ ゴシック" pitchFamily="49" charset="-128"/>
            </a:rPr>
            <a:t>63</a:t>
          </a:r>
          <a:r>
            <a:rPr kumimoji="1" lang="ja-JP" altLang="en-US" sz="1200">
              <a:latin typeface="ＭＳ ゴシック" pitchFamily="49" charset="-128"/>
              <a:ea typeface="ＭＳ ゴシック" pitchFamily="49" charset="-128"/>
            </a:rPr>
            <a:t>百万円の減となったものの、算入公債費等で</a:t>
          </a:r>
          <a:r>
            <a:rPr kumimoji="1" lang="en-US" altLang="ja-JP" sz="1200">
              <a:latin typeface="ＭＳ ゴシック" pitchFamily="49" charset="-128"/>
              <a:ea typeface="ＭＳ ゴシック" pitchFamily="49" charset="-128"/>
            </a:rPr>
            <a:t>178</a:t>
          </a:r>
          <a:r>
            <a:rPr kumimoji="1" lang="ja-JP" altLang="en-US" sz="1200">
              <a:latin typeface="ＭＳ ゴシック" pitchFamily="49" charset="-128"/>
              <a:ea typeface="ＭＳ ゴシック" pitchFamily="49" charset="-128"/>
            </a:rPr>
            <a:t>百万円の減となった結果、実質公債費比率の分子は</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年度と比べて</a:t>
          </a:r>
          <a:r>
            <a:rPr kumimoji="1" lang="en-US" altLang="ja-JP" sz="1200">
              <a:latin typeface="ＭＳ ゴシック" pitchFamily="49" charset="-128"/>
              <a:ea typeface="ＭＳ ゴシック" pitchFamily="49" charset="-128"/>
            </a:rPr>
            <a:t>77</a:t>
          </a:r>
          <a:r>
            <a:rPr kumimoji="1" lang="ja-JP" altLang="en-US" sz="1200">
              <a:latin typeface="ＭＳ ゴシック" pitchFamily="49" charset="-128"/>
              <a:ea typeface="ＭＳ ゴシック" pitchFamily="49" charset="-128"/>
            </a:rPr>
            <a:t>百万円増加した。</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減債基金積立相当額の積立ルールが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と設定しているのに対し、本区においては、</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年償還で毎年度の発行額の積立額を</a:t>
          </a:r>
          <a:r>
            <a:rPr kumimoji="1" lang="en-US" altLang="ja-JP" sz="1000">
              <a:latin typeface="ＭＳ ゴシック" pitchFamily="49" charset="-128"/>
              <a:ea typeface="ＭＳ ゴシック" pitchFamily="49" charset="-128"/>
            </a:rPr>
            <a:t>9</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としているため、減債基金残高と減債基金積立相当額に乖離が生じている。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将来負担比率については、将来負担額より充当可能財源等が上回っているため、「－」となっている。過去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年間を見ても、将来負担額と充当可能財源等の差額は、全てマイナスである。</a:t>
          </a:r>
        </a:p>
        <a:p>
          <a:r>
            <a:rPr kumimoji="1" lang="ja-JP" altLang="en-US" sz="1400">
              <a:latin typeface="ＭＳ ゴシック" pitchFamily="49" charset="-128"/>
              <a:ea typeface="ＭＳ ゴシック" pitchFamily="49" charset="-128"/>
            </a:rPr>
            <a:t>しかしながら、将来負担額には今後見込まれる公共施設等の更新に係る経費が含まれていないことなどから、必ずしも本区の財政状況を的確に捉えているとは言えない。地方債や退職手当といった構成要素について個別に着目するとともに、今後想定される将来負担について的確に対応できるように、充当可能基金の確保を図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東京都江東区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公共施設建設基金において、新長期計画における施設の新規整備や、公共施設等総合管理計画に基づく今後の改修経費等の財源確保のための積立てを実施したことによる増。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各基金の方針に基づき、適切な積立、活用を図る。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公共施設建設基金：公共施設の改修、改築及び新設等の経費の財源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学校施設改築等基金：学校施設の改築及び大規模改修経費の財源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地下鉄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号線建設基金：地下鉄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号線建設経費の財源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防災基金：災害の予防、応急対策及び復旧経費の財源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区営住宅整備基金：区営住宅整備に要する経費の財源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新長期計画における施設の新規整備や、公共施設等総合管理計画に基づく今後の改修経費等の財源確保のため、公共施設建設基金への積立てを実施したことによる増。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今後の公共施設の更新需要に備え、積立・活用を図る。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年度における歳入不足額を財政調整基金取崩しにて財源を確保したこと、また、民生費一般財源の増が主な要因である。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景気の後退局面においても、安定した区民サービスを提供することに加え、計画事業の安定的な執行が可能となるよう適切な積立を実施する。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基金運用収入の積立による増。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基金運用収入の積立を行う。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518,479
489,007
40.16
193,991,713
188,828,925
5,020,701
122,199,041
27,204,452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475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1655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年度は、学校の新たな供用開始がなかったことなどにより</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52.0%</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本区は、道路や橋りょう等のインフラ資産において類似団体より高い数値になっているものの、保育所等や学校施設が新規整備や計画的な改築等により、類似団体より低い数値になっているため、全体としては類似団体平均を下回っている。公共施設等総合管理計画に基づき、既存施設の長寿命化や計画的な改修・改築を実施し、区民サービスの低下を招かぬよう努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3" name="直線コネクタ 72"/>
        <xdr:cNvCxnSpPr/>
      </xdr:nvCxnSpPr>
      <xdr:spPr>
        <a:xfrm flipV="1">
          <a:off x="4206240" y="4402667"/>
          <a:ext cx="1270" cy="1272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4" name="有形固定資産減価償却率最小値テキスト"/>
        <xdr:cNvSpPr txBox="1"/>
      </xdr:nvSpPr>
      <xdr:spPr>
        <a:xfrm>
          <a:off x="4258945"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5" name="直線コネクタ 74"/>
        <xdr:cNvCxnSpPr/>
      </xdr:nvCxnSpPr>
      <xdr:spPr>
        <a:xfrm>
          <a:off x="4119245" y="567499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6" name="有形固定資産減価償却率最大値テキスト"/>
        <xdr:cNvSpPr txBox="1"/>
      </xdr:nvSpPr>
      <xdr:spPr>
        <a:xfrm>
          <a:off x="4258945" y="418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7" name="直線コネクタ 76"/>
        <xdr:cNvCxnSpPr/>
      </xdr:nvCxnSpPr>
      <xdr:spPr>
        <a:xfrm>
          <a:off x="4119245" y="440266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155380</xdr:rowOff>
    </xdr:from>
    <xdr:ext cx="405111" cy="259045"/>
    <xdr:sp macro="" textlink="">
      <xdr:nvSpPr>
        <xdr:cNvPr id="78" name="有形固定資産減価償却率平均値テキスト"/>
        <xdr:cNvSpPr txBox="1"/>
      </xdr:nvSpPr>
      <xdr:spPr>
        <a:xfrm>
          <a:off x="4258945" y="4681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9" name="フローチャート: 判断 78"/>
        <xdr:cNvSpPr/>
      </xdr:nvSpPr>
      <xdr:spPr>
        <a:xfrm>
          <a:off x="4157345" y="48264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80" name="フローチャート: 判断 79"/>
        <xdr:cNvSpPr/>
      </xdr:nvSpPr>
      <xdr:spPr>
        <a:xfrm>
          <a:off x="3537585" y="4855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81" name="フローチャート: 判断 80"/>
        <xdr:cNvSpPr/>
      </xdr:nvSpPr>
      <xdr:spPr>
        <a:xfrm>
          <a:off x="2867025" y="48588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2" name="フローチャート: 判断 81"/>
        <xdr:cNvSpPr/>
      </xdr:nvSpPr>
      <xdr:spPr>
        <a:xfrm>
          <a:off x="2196465" y="4736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166158</xdr:rowOff>
    </xdr:from>
    <xdr:to>
      <xdr:col>23</xdr:col>
      <xdr:colOff>136525</xdr:colOff>
      <xdr:row>30</xdr:row>
      <xdr:rowOff>96308</xdr:rowOff>
    </xdr:to>
    <xdr:sp macro="" textlink="">
      <xdr:nvSpPr>
        <xdr:cNvPr id="88" name="楕円 87"/>
        <xdr:cNvSpPr/>
      </xdr:nvSpPr>
      <xdr:spPr>
        <a:xfrm>
          <a:off x="4157345" y="5027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144585</xdr:rowOff>
    </xdr:from>
    <xdr:ext cx="405111" cy="259045"/>
    <xdr:sp macro="" textlink="">
      <xdr:nvSpPr>
        <xdr:cNvPr id="89" name="有形固定資産減価償却率該当値テキスト"/>
        <xdr:cNvSpPr txBox="1"/>
      </xdr:nvSpPr>
      <xdr:spPr>
        <a:xfrm>
          <a:off x="4258945" y="500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16298</xdr:rowOff>
    </xdr:from>
    <xdr:to>
      <xdr:col>19</xdr:col>
      <xdr:colOff>187325</xdr:colOff>
      <xdr:row>30</xdr:row>
      <xdr:rowOff>117898</xdr:rowOff>
    </xdr:to>
    <xdr:sp macro="" textlink="">
      <xdr:nvSpPr>
        <xdr:cNvPr id="90" name="楕円 89"/>
        <xdr:cNvSpPr/>
      </xdr:nvSpPr>
      <xdr:spPr>
        <a:xfrm>
          <a:off x="3537585" y="50454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45508</xdr:rowOff>
    </xdr:from>
    <xdr:to>
      <xdr:col>23</xdr:col>
      <xdr:colOff>85725</xdr:colOff>
      <xdr:row>30</xdr:row>
      <xdr:rowOff>67098</xdr:rowOff>
    </xdr:to>
    <xdr:cxnSp macro="">
      <xdr:nvCxnSpPr>
        <xdr:cNvPr id="91" name="直線コネクタ 90"/>
        <xdr:cNvCxnSpPr/>
      </xdr:nvCxnSpPr>
      <xdr:spPr>
        <a:xfrm flipV="1">
          <a:off x="3588385" y="5074708"/>
          <a:ext cx="6197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158962</xdr:rowOff>
    </xdr:from>
    <xdr:to>
      <xdr:col>15</xdr:col>
      <xdr:colOff>187325</xdr:colOff>
      <xdr:row>30</xdr:row>
      <xdr:rowOff>89112</xdr:rowOff>
    </xdr:to>
    <xdr:sp macro="" textlink="">
      <xdr:nvSpPr>
        <xdr:cNvPr id="92" name="楕円 91"/>
        <xdr:cNvSpPr/>
      </xdr:nvSpPr>
      <xdr:spPr>
        <a:xfrm>
          <a:off x="2867025" y="50205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38312</xdr:rowOff>
    </xdr:from>
    <xdr:to>
      <xdr:col>19</xdr:col>
      <xdr:colOff>136525</xdr:colOff>
      <xdr:row>30</xdr:row>
      <xdr:rowOff>67098</xdr:rowOff>
    </xdr:to>
    <xdr:cxnSp macro="">
      <xdr:nvCxnSpPr>
        <xdr:cNvPr id="93" name="直線コネクタ 92"/>
        <xdr:cNvCxnSpPr/>
      </xdr:nvCxnSpPr>
      <xdr:spPr>
        <a:xfrm>
          <a:off x="2917825" y="5067512"/>
          <a:ext cx="67056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133773</xdr:rowOff>
    </xdr:from>
    <xdr:to>
      <xdr:col>11</xdr:col>
      <xdr:colOff>187325</xdr:colOff>
      <xdr:row>30</xdr:row>
      <xdr:rowOff>63923</xdr:rowOff>
    </xdr:to>
    <xdr:sp macro="" textlink="">
      <xdr:nvSpPr>
        <xdr:cNvPr id="94" name="楕円 93"/>
        <xdr:cNvSpPr/>
      </xdr:nvSpPr>
      <xdr:spPr>
        <a:xfrm>
          <a:off x="2196465" y="49953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13123</xdr:rowOff>
    </xdr:from>
    <xdr:to>
      <xdr:col>15</xdr:col>
      <xdr:colOff>136525</xdr:colOff>
      <xdr:row>30</xdr:row>
      <xdr:rowOff>38312</xdr:rowOff>
    </xdr:to>
    <xdr:cxnSp macro="">
      <xdr:nvCxnSpPr>
        <xdr:cNvPr id="95" name="直線コネクタ 94"/>
        <xdr:cNvCxnSpPr/>
      </xdr:nvCxnSpPr>
      <xdr:spPr>
        <a:xfrm>
          <a:off x="2247265" y="5042323"/>
          <a:ext cx="67056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96" name="n_1aveValue有形固定資産減価償却率"/>
        <xdr:cNvSpPr txBox="1"/>
      </xdr:nvSpPr>
      <xdr:spPr>
        <a:xfrm>
          <a:off x="3395989" y="46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111565</xdr:rowOff>
    </xdr:from>
    <xdr:ext cx="405111" cy="259045"/>
    <xdr:sp macro="" textlink="">
      <xdr:nvSpPr>
        <xdr:cNvPr id="97" name="n_2aveValue有形固定資産減価償却率"/>
        <xdr:cNvSpPr txBox="1"/>
      </xdr:nvSpPr>
      <xdr:spPr>
        <a:xfrm>
          <a:off x="2738129" y="463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98" name="n_3aveValue有形固定資産減価償却率"/>
        <xdr:cNvSpPr txBox="1"/>
      </xdr:nvSpPr>
      <xdr:spPr>
        <a:xfrm>
          <a:off x="2067569" y="451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109025</xdr:rowOff>
    </xdr:from>
    <xdr:ext cx="405111" cy="259045"/>
    <xdr:sp macro="" textlink="">
      <xdr:nvSpPr>
        <xdr:cNvPr id="99" name="n_1mainValue有形固定資産減価償却率"/>
        <xdr:cNvSpPr txBox="1"/>
      </xdr:nvSpPr>
      <xdr:spPr>
        <a:xfrm>
          <a:off x="3395989" y="513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80239</xdr:rowOff>
    </xdr:from>
    <xdr:ext cx="405111" cy="259045"/>
    <xdr:sp macro="" textlink="">
      <xdr:nvSpPr>
        <xdr:cNvPr id="100" name="n_2mainValue有形固定資産減価償却率"/>
        <xdr:cNvSpPr txBox="1"/>
      </xdr:nvSpPr>
      <xdr:spPr>
        <a:xfrm>
          <a:off x="2738129" y="5109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55050</xdr:rowOff>
    </xdr:from>
    <xdr:ext cx="405111" cy="259045"/>
    <xdr:sp macro="" textlink="">
      <xdr:nvSpPr>
        <xdr:cNvPr id="101" name="n_3mainValue有形固定資産減価償却率"/>
        <xdr:cNvSpPr txBox="1"/>
      </xdr:nvSpPr>
      <xdr:spPr>
        <a:xfrm>
          <a:off x="2067569" y="5084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4" name="正方形/長方形 103"/>
        <xdr:cNvSpPr/>
      </xdr:nvSpPr>
      <xdr:spPr>
        <a:xfrm>
          <a:off x="12370567" y="3752626"/>
          <a:ext cx="43915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債務償還可能年数については、充当可能財源が将来負担額を上回っているため「</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」となっており、類似団体平均と同じである。</a:t>
          </a: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8" name="テキスト ボックス 117"/>
        <xdr:cNvSpPr txBox="1"/>
      </xdr:nvSpPr>
      <xdr:spPr>
        <a:xfrm>
          <a:off x="9645528" y="56891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20" name="テキスト ボックス 119"/>
        <xdr:cNvSpPr txBox="1"/>
      </xdr:nvSpPr>
      <xdr:spPr>
        <a:xfrm>
          <a:off x="959423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9542936" y="48445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4" name="テキスト ボックス 123"/>
        <xdr:cNvSpPr txBox="1"/>
      </xdr:nvSpPr>
      <xdr:spPr>
        <a:xfrm>
          <a:off x="9542936" y="44204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9542936" y="40000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53670</xdr:rowOff>
    </xdr:from>
    <xdr:to>
      <xdr:col>76</xdr:col>
      <xdr:colOff>21589</xdr:colOff>
      <xdr:row>34</xdr:row>
      <xdr:rowOff>79375</xdr:rowOff>
    </xdr:to>
    <xdr:cxnSp macro="">
      <xdr:nvCxnSpPr>
        <xdr:cNvPr id="128" name="直線コネクタ 127"/>
        <xdr:cNvCxnSpPr/>
      </xdr:nvCxnSpPr>
      <xdr:spPr>
        <a:xfrm flipV="1">
          <a:off x="13027660" y="4412310"/>
          <a:ext cx="1269" cy="13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9" name="債務償還比率最小値テキスト"/>
        <xdr:cNvSpPr txBox="1"/>
      </xdr:nvSpPr>
      <xdr:spPr>
        <a:xfrm>
          <a:off x="13080365" y="58337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0" name="直線コネクタ 129"/>
        <xdr:cNvCxnSpPr/>
      </xdr:nvCxnSpPr>
      <xdr:spPr>
        <a:xfrm>
          <a:off x="12963525" y="5779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347</xdr:rowOff>
    </xdr:from>
    <xdr:ext cx="469744" cy="259045"/>
    <xdr:sp macro="" textlink="">
      <xdr:nvSpPr>
        <xdr:cNvPr id="131" name="債務償還比率最大値テキスト"/>
        <xdr:cNvSpPr txBox="1"/>
      </xdr:nvSpPr>
      <xdr:spPr>
        <a:xfrm>
          <a:off x="13080365" y="41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53670</xdr:rowOff>
    </xdr:from>
    <xdr:to>
      <xdr:col>76</xdr:col>
      <xdr:colOff>111125</xdr:colOff>
      <xdr:row>26</xdr:row>
      <xdr:rowOff>53670</xdr:rowOff>
    </xdr:to>
    <xdr:cxnSp macro="">
      <xdr:nvCxnSpPr>
        <xdr:cNvPr id="132" name="直線コネクタ 131"/>
        <xdr:cNvCxnSpPr/>
      </xdr:nvCxnSpPr>
      <xdr:spPr>
        <a:xfrm>
          <a:off x="12963525" y="441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33" name="債務償還比率平均値テキスト"/>
        <xdr:cNvSpPr txBox="1"/>
      </xdr:nvSpPr>
      <xdr:spPr>
        <a:xfrm>
          <a:off x="13080365" y="558357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4" name="フローチャート: 判断 133"/>
        <xdr:cNvSpPr/>
      </xdr:nvSpPr>
      <xdr:spPr>
        <a:xfrm>
          <a:off x="13001625" y="57283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35" name="フローチャート: 判断 134"/>
        <xdr:cNvSpPr/>
      </xdr:nvSpPr>
      <xdr:spPr>
        <a:xfrm>
          <a:off x="12359005" y="572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32</xdr:row>
      <xdr:rowOff>146702</xdr:rowOff>
    </xdr:from>
    <xdr:ext cx="340478" cy="259045"/>
    <xdr:sp macro="" textlink="">
      <xdr:nvSpPr>
        <xdr:cNvPr id="141" name="n_1aveValue債務償還比率"/>
        <xdr:cNvSpPr txBox="1"/>
      </xdr:nvSpPr>
      <xdr:spPr>
        <a:xfrm>
          <a:off x="12249726" y="5511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518,479
489,007
40.16
193,991,713
188,828,925
5,020,701
122,199,041
27,204,452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42</xdr:row>
      <xdr:rowOff>92528</xdr:rowOff>
    </xdr:to>
    <xdr:cxnSp macro="">
      <xdr:nvCxnSpPr>
        <xdr:cNvPr id="57" name="直線コネクタ 56"/>
        <xdr:cNvCxnSpPr/>
      </xdr:nvCxnSpPr>
      <xdr:spPr>
        <a:xfrm flipV="1">
          <a:off x="4086225" y="566710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12496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405111" cy="259045"/>
    <xdr:sp macro="" textlink="">
      <xdr:nvSpPr>
        <xdr:cNvPr id="60" name="【道路】&#10;有形固定資産減価償却率最大値テキスト"/>
        <xdr:cNvSpPr txBox="1"/>
      </xdr:nvSpPr>
      <xdr:spPr>
        <a:xfrm>
          <a:off x="4124960" y="544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1" name="直線コネクタ 60"/>
        <xdr:cNvCxnSpPr/>
      </xdr:nvCxnSpPr>
      <xdr:spPr>
        <a:xfrm>
          <a:off x="4020820" y="5667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119760</xdr:rowOff>
    </xdr:from>
    <xdr:ext cx="405111" cy="259045"/>
    <xdr:sp macro="" textlink="">
      <xdr:nvSpPr>
        <xdr:cNvPr id="62" name="【道路】&#10;有形固定資産減価償却率平均値テキスト"/>
        <xdr:cNvSpPr txBox="1"/>
      </xdr:nvSpPr>
      <xdr:spPr>
        <a:xfrm>
          <a:off x="412496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63" name="フローチャート: 判断 62"/>
        <xdr:cNvSpPr/>
      </xdr:nvSpPr>
      <xdr:spPr>
        <a:xfrm>
          <a:off x="4036060" y="6176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9072</xdr:rowOff>
    </xdr:from>
    <xdr:to>
      <xdr:col>20</xdr:col>
      <xdr:colOff>38100</xdr:colOff>
      <xdr:row>37</xdr:row>
      <xdr:rowOff>110672</xdr:rowOff>
    </xdr:to>
    <xdr:sp macro="" textlink="">
      <xdr:nvSpPr>
        <xdr:cNvPr id="64" name="フローチャート: 判断 63"/>
        <xdr:cNvSpPr/>
      </xdr:nvSpPr>
      <xdr:spPr>
        <a:xfrm>
          <a:off x="3312160" y="62117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514600" y="59630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95613</xdr:rowOff>
    </xdr:from>
    <xdr:to>
      <xdr:col>10</xdr:col>
      <xdr:colOff>165100</xdr:colOff>
      <xdr:row>36</xdr:row>
      <xdr:rowOff>25763</xdr:rowOff>
    </xdr:to>
    <xdr:sp macro="" textlink="">
      <xdr:nvSpPr>
        <xdr:cNvPr id="66" name="フローチャート: 判断 65"/>
        <xdr:cNvSpPr/>
      </xdr:nvSpPr>
      <xdr:spPr>
        <a:xfrm>
          <a:off x="1739900" y="59630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129903</xdr:rowOff>
    </xdr:from>
    <xdr:to>
      <xdr:col>24</xdr:col>
      <xdr:colOff>114300</xdr:colOff>
      <xdr:row>36</xdr:row>
      <xdr:rowOff>60053</xdr:rowOff>
    </xdr:to>
    <xdr:sp macro="" textlink="">
      <xdr:nvSpPr>
        <xdr:cNvPr id="72" name="楕円 71"/>
        <xdr:cNvSpPr/>
      </xdr:nvSpPr>
      <xdr:spPr>
        <a:xfrm>
          <a:off x="4036060" y="59973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152780</xdr:rowOff>
    </xdr:from>
    <xdr:ext cx="405111" cy="259045"/>
    <xdr:sp macro="" textlink="">
      <xdr:nvSpPr>
        <xdr:cNvPr id="73" name="【道路】&#10;有形固定資産減価償却率該当値テキスト"/>
        <xdr:cNvSpPr txBox="1"/>
      </xdr:nvSpPr>
      <xdr:spPr>
        <a:xfrm>
          <a:off x="4124960" y="585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125004</xdr:rowOff>
    </xdr:from>
    <xdr:to>
      <xdr:col>20</xdr:col>
      <xdr:colOff>38100</xdr:colOff>
      <xdr:row>36</xdr:row>
      <xdr:rowOff>55154</xdr:rowOff>
    </xdr:to>
    <xdr:sp macro="" textlink="">
      <xdr:nvSpPr>
        <xdr:cNvPr id="74" name="楕円 73"/>
        <xdr:cNvSpPr/>
      </xdr:nvSpPr>
      <xdr:spPr>
        <a:xfrm>
          <a:off x="3312160" y="59924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4354</xdr:rowOff>
    </xdr:from>
    <xdr:to>
      <xdr:col>24</xdr:col>
      <xdr:colOff>63500</xdr:colOff>
      <xdr:row>36</xdr:row>
      <xdr:rowOff>9253</xdr:rowOff>
    </xdr:to>
    <xdr:cxnSp macro="">
      <xdr:nvCxnSpPr>
        <xdr:cNvPr id="75" name="直線コネクタ 74"/>
        <xdr:cNvCxnSpPr/>
      </xdr:nvCxnSpPr>
      <xdr:spPr>
        <a:xfrm>
          <a:off x="3355340" y="6039394"/>
          <a:ext cx="7315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125004</xdr:rowOff>
    </xdr:from>
    <xdr:to>
      <xdr:col>15</xdr:col>
      <xdr:colOff>101600</xdr:colOff>
      <xdr:row>36</xdr:row>
      <xdr:rowOff>55154</xdr:rowOff>
    </xdr:to>
    <xdr:sp macro="" textlink="">
      <xdr:nvSpPr>
        <xdr:cNvPr id="76" name="楕円 75"/>
        <xdr:cNvSpPr/>
      </xdr:nvSpPr>
      <xdr:spPr>
        <a:xfrm>
          <a:off x="2514600" y="59924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xdr:rowOff>
    </xdr:from>
    <xdr:to>
      <xdr:col>19</xdr:col>
      <xdr:colOff>177800</xdr:colOff>
      <xdr:row>36</xdr:row>
      <xdr:rowOff>4354</xdr:rowOff>
    </xdr:to>
    <xdr:cxnSp macro="">
      <xdr:nvCxnSpPr>
        <xdr:cNvPr id="77" name="直線コネクタ 76"/>
        <xdr:cNvCxnSpPr/>
      </xdr:nvCxnSpPr>
      <xdr:spPr>
        <a:xfrm>
          <a:off x="2565400" y="603939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38463</xdr:rowOff>
    </xdr:from>
    <xdr:to>
      <xdr:col>10</xdr:col>
      <xdr:colOff>165100</xdr:colOff>
      <xdr:row>35</xdr:row>
      <xdr:rowOff>140063</xdr:rowOff>
    </xdr:to>
    <xdr:sp macro="" textlink="">
      <xdr:nvSpPr>
        <xdr:cNvPr id="78" name="楕円 77"/>
        <xdr:cNvSpPr/>
      </xdr:nvSpPr>
      <xdr:spPr>
        <a:xfrm>
          <a:off x="1739900" y="59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89263</xdr:rowOff>
    </xdr:from>
    <xdr:to>
      <xdr:col>15</xdr:col>
      <xdr:colOff>50800</xdr:colOff>
      <xdr:row>36</xdr:row>
      <xdr:rowOff>4354</xdr:rowOff>
    </xdr:to>
    <xdr:cxnSp macro="">
      <xdr:nvCxnSpPr>
        <xdr:cNvPr id="79" name="直線コネクタ 78"/>
        <xdr:cNvCxnSpPr/>
      </xdr:nvCxnSpPr>
      <xdr:spPr>
        <a:xfrm>
          <a:off x="1790700" y="5956663"/>
          <a:ext cx="7747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101799</xdr:rowOff>
    </xdr:from>
    <xdr:ext cx="405111" cy="259045"/>
    <xdr:sp macro="" textlink="">
      <xdr:nvSpPr>
        <xdr:cNvPr id="80" name="n_1aveValue【道路】&#10;有形固定資産減価償却率"/>
        <xdr:cNvSpPr txBox="1"/>
      </xdr:nvSpPr>
      <xdr:spPr>
        <a:xfrm>
          <a:off x="3170564" y="630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81" name="n_2aveValue【道路】&#10;有形固定資産減価償却率"/>
        <xdr:cNvSpPr txBox="1"/>
      </xdr:nvSpPr>
      <xdr:spPr>
        <a:xfrm>
          <a:off x="2385704" y="57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16890</xdr:rowOff>
    </xdr:from>
    <xdr:ext cx="405111" cy="259045"/>
    <xdr:sp macro="" textlink="">
      <xdr:nvSpPr>
        <xdr:cNvPr id="82" name="n_3aveValue【道路】&#10;有形固定資産減価償却率"/>
        <xdr:cNvSpPr txBox="1"/>
      </xdr:nvSpPr>
      <xdr:spPr>
        <a:xfrm>
          <a:off x="1611004" y="6051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71681</xdr:rowOff>
    </xdr:from>
    <xdr:ext cx="405111" cy="259045"/>
    <xdr:sp macro="" textlink="">
      <xdr:nvSpPr>
        <xdr:cNvPr id="83" name="n_1mainValue【道路】&#10;有形固定資産減価償却率"/>
        <xdr:cNvSpPr txBox="1"/>
      </xdr:nvSpPr>
      <xdr:spPr>
        <a:xfrm>
          <a:off x="3170564" y="57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46281</xdr:rowOff>
    </xdr:from>
    <xdr:ext cx="405111" cy="259045"/>
    <xdr:sp macro="" textlink="">
      <xdr:nvSpPr>
        <xdr:cNvPr id="84" name="n_2mainValue【道路】&#10;有形固定資産減価償却率"/>
        <xdr:cNvSpPr txBox="1"/>
      </xdr:nvSpPr>
      <xdr:spPr>
        <a:xfrm>
          <a:off x="2385704" y="6081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156590</xdr:rowOff>
    </xdr:from>
    <xdr:ext cx="405111" cy="259045"/>
    <xdr:sp macro="" textlink="">
      <xdr:nvSpPr>
        <xdr:cNvPr id="85" name="n_3mainValue【道路】&#10;有形固定資産減価償却率"/>
        <xdr:cNvSpPr txBox="1"/>
      </xdr:nvSpPr>
      <xdr:spPr>
        <a:xfrm>
          <a:off x="1611004" y="568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30556</xdr:rowOff>
    </xdr:from>
    <xdr:to>
      <xdr:col>54</xdr:col>
      <xdr:colOff>189865</xdr:colOff>
      <xdr:row>41</xdr:row>
      <xdr:rowOff>150952</xdr:rowOff>
    </xdr:to>
    <xdr:cxnSp macro="">
      <xdr:nvCxnSpPr>
        <xdr:cNvPr id="109" name="直線コネクタ 108"/>
        <xdr:cNvCxnSpPr/>
      </xdr:nvCxnSpPr>
      <xdr:spPr>
        <a:xfrm flipV="1">
          <a:off x="9219565" y="5562676"/>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154779</xdr:rowOff>
    </xdr:from>
    <xdr:ext cx="469744" cy="259045"/>
    <xdr:sp macro="" textlink="">
      <xdr:nvSpPr>
        <xdr:cNvPr id="110" name="【道路】&#10;一人当たり延長最小値テキスト"/>
        <xdr:cNvSpPr txBox="1"/>
      </xdr:nvSpPr>
      <xdr:spPr>
        <a:xfrm>
          <a:off x="9258300" y="702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150952</xdr:rowOff>
    </xdr:from>
    <xdr:to>
      <xdr:col>55</xdr:col>
      <xdr:colOff>88900</xdr:colOff>
      <xdr:row>41</xdr:row>
      <xdr:rowOff>150952</xdr:rowOff>
    </xdr:to>
    <xdr:cxnSp macro="">
      <xdr:nvCxnSpPr>
        <xdr:cNvPr id="111" name="直線コネクタ 110"/>
        <xdr:cNvCxnSpPr/>
      </xdr:nvCxnSpPr>
      <xdr:spPr>
        <a:xfrm>
          <a:off x="9154160" y="70241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148683</xdr:rowOff>
    </xdr:from>
    <xdr:ext cx="534377" cy="259045"/>
    <xdr:sp macro="" textlink="">
      <xdr:nvSpPr>
        <xdr:cNvPr id="112" name="【道路】&#10;一人当たり延長最大値テキスト"/>
        <xdr:cNvSpPr txBox="1"/>
      </xdr:nvSpPr>
      <xdr:spPr>
        <a:xfrm>
          <a:off x="9258300" y="534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30556</xdr:rowOff>
    </xdr:from>
    <xdr:to>
      <xdr:col>55</xdr:col>
      <xdr:colOff>88900</xdr:colOff>
      <xdr:row>33</xdr:row>
      <xdr:rowOff>30556</xdr:rowOff>
    </xdr:to>
    <xdr:cxnSp macro="">
      <xdr:nvCxnSpPr>
        <xdr:cNvPr id="113" name="直線コネクタ 112"/>
        <xdr:cNvCxnSpPr/>
      </xdr:nvCxnSpPr>
      <xdr:spPr>
        <a:xfrm>
          <a:off x="9154160" y="5562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51554</xdr:rowOff>
    </xdr:from>
    <xdr:ext cx="469744" cy="259045"/>
    <xdr:sp macro="" textlink="">
      <xdr:nvSpPr>
        <xdr:cNvPr id="114" name="【道路】&#10;一人当たり延長平均値テキスト"/>
        <xdr:cNvSpPr txBox="1"/>
      </xdr:nvSpPr>
      <xdr:spPr>
        <a:xfrm>
          <a:off x="9258300" y="675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28677</xdr:rowOff>
    </xdr:from>
    <xdr:to>
      <xdr:col>55</xdr:col>
      <xdr:colOff>50800</xdr:colOff>
      <xdr:row>41</xdr:row>
      <xdr:rowOff>130277</xdr:rowOff>
    </xdr:to>
    <xdr:sp macro="" textlink="">
      <xdr:nvSpPr>
        <xdr:cNvPr id="115" name="フローチャート: 判断 114"/>
        <xdr:cNvSpPr/>
      </xdr:nvSpPr>
      <xdr:spPr>
        <a:xfrm>
          <a:off x="9192260" y="69019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116" name="フローチャート: 判断 115"/>
        <xdr:cNvSpPr/>
      </xdr:nvSpPr>
      <xdr:spPr>
        <a:xfrm>
          <a:off x="8445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70510</xdr:rowOff>
    </xdr:from>
    <xdr:to>
      <xdr:col>46</xdr:col>
      <xdr:colOff>38100</xdr:colOff>
      <xdr:row>42</xdr:row>
      <xdr:rowOff>660</xdr:rowOff>
    </xdr:to>
    <xdr:sp macro="" textlink="">
      <xdr:nvSpPr>
        <xdr:cNvPr id="117" name="フローチャート: 判断 116"/>
        <xdr:cNvSpPr/>
      </xdr:nvSpPr>
      <xdr:spPr>
        <a:xfrm>
          <a:off x="7670800" y="6943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134062</xdr:rowOff>
    </xdr:from>
    <xdr:to>
      <xdr:col>41</xdr:col>
      <xdr:colOff>101600</xdr:colOff>
      <xdr:row>41</xdr:row>
      <xdr:rowOff>64212</xdr:rowOff>
    </xdr:to>
    <xdr:sp macro="" textlink="">
      <xdr:nvSpPr>
        <xdr:cNvPr id="118" name="フローチャート: 判断 117"/>
        <xdr:cNvSpPr/>
      </xdr:nvSpPr>
      <xdr:spPr>
        <a:xfrm>
          <a:off x="6873240" y="68396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100152</xdr:rowOff>
    </xdr:from>
    <xdr:to>
      <xdr:col>55</xdr:col>
      <xdr:colOff>50800</xdr:colOff>
      <xdr:row>42</xdr:row>
      <xdr:rowOff>30302</xdr:rowOff>
    </xdr:to>
    <xdr:sp macro="" textlink="">
      <xdr:nvSpPr>
        <xdr:cNvPr id="124" name="楕円 123"/>
        <xdr:cNvSpPr/>
      </xdr:nvSpPr>
      <xdr:spPr>
        <a:xfrm>
          <a:off x="9192260" y="69733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15079</xdr:rowOff>
    </xdr:from>
    <xdr:ext cx="469744" cy="259045"/>
    <xdr:sp macro="" textlink="">
      <xdr:nvSpPr>
        <xdr:cNvPr id="125" name="【道路】&#10;一人当たり延長該当値テキスト"/>
        <xdr:cNvSpPr txBox="1"/>
      </xdr:nvSpPr>
      <xdr:spPr>
        <a:xfrm>
          <a:off x="9258300" y="688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99543</xdr:rowOff>
    </xdr:from>
    <xdr:to>
      <xdr:col>50</xdr:col>
      <xdr:colOff>165100</xdr:colOff>
      <xdr:row>42</xdr:row>
      <xdr:rowOff>29693</xdr:rowOff>
    </xdr:to>
    <xdr:sp macro="" textlink="">
      <xdr:nvSpPr>
        <xdr:cNvPr id="126" name="楕円 125"/>
        <xdr:cNvSpPr/>
      </xdr:nvSpPr>
      <xdr:spPr>
        <a:xfrm>
          <a:off x="8445500" y="69727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150343</xdr:rowOff>
    </xdr:from>
    <xdr:to>
      <xdr:col>55</xdr:col>
      <xdr:colOff>0</xdr:colOff>
      <xdr:row>41</xdr:row>
      <xdr:rowOff>150952</xdr:rowOff>
    </xdr:to>
    <xdr:cxnSp macro="">
      <xdr:nvCxnSpPr>
        <xdr:cNvPr id="127" name="直線コネクタ 126"/>
        <xdr:cNvCxnSpPr/>
      </xdr:nvCxnSpPr>
      <xdr:spPr>
        <a:xfrm>
          <a:off x="8496300" y="7023583"/>
          <a:ext cx="7239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103581</xdr:rowOff>
    </xdr:from>
    <xdr:to>
      <xdr:col>46</xdr:col>
      <xdr:colOff>38100</xdr:colOff>
      <xdr:row>42</xdr:row>
      <xdr:rowOff>33731</xdr:rowOff>
    </xdr:to>
    <xdr:sp macro="" textlink="">
      <xdr:nvSpPr>
        <xdr:cNvPr id="128" name="楕円 127"/>
        <xdr:cNvSpPr/>
      </xdr:nvSpPr>
      <xdr:spPr>
        <a:xfrm>
          <a:off x="7670800" y="69768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150343</xdr:rowOff>
    </xdr:from>
    <xdr:to>
      <xdr:col>50</xdr:col>
      <xdr:colOff>114300</xdr:colOff>
      <xdr:row>41</xdr:row>
      <xdr:rowOff>154381</xdr:rowOff>
    </xdr:to>
    <xdr:cxnSp macro="">
      <xdr:nvCxnSpPr>
        <xdr:cNvPr id="129" name="直線コネクタ 128"/>
        <xdr:cNvCxnSpPr/>
      </xdr:nvCxnSpPr>
      <xdr:spPr>
        <a:xfrm flipV="1">
          <a:off x="7713980" y="7023583"/>
          <a:ext cx="78232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111278</xdr:rowOff>
    </xdr:from>
    <xdr:to>
      <xdr:col>41</xdr:col>
      <xdr:colOff>101600</xdr:colOff>
      <xdr:row>42</xdr:row>
      <xdr:rowOff>41428</xdr:rowOff>
    </xdr:to>
    <xdr:sp macro="" textlink="">
      <xdr:nvSpPr>
        <xdr:cNvPr id="130" name="楕円 129"/>
        <xdr:cNvSpPr/>
      </xdr:nvSpPr>
      <xdr:spPr>
        <a:xfrm>
          <a:off x="6873240" y="6984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154381</xdr:rowOff>
    </xdr:from>
    <xdr:to>
      <xdr:col>45</xdr:col>
      <xdr:colOff>177800</xdr:colOff>
      <xdr:row>41</xdr:row>
      <xdr:rowOff>162078</xdr:rowOff>
    </xdr:to>
    <xdr:cxnSp macro="">
      <xdr:nvCxnSpPr>
        <xdr:cNvPr id="131" name="直線コネクタ 130"/>
        <xdr:cNvCxnSpPr/>
      </xdr:nvCxnSpPr>
      <xdr:spPr>
        <a:xfrm flipV="1">
          <a:off x="6924040" y="7027621"/>
          <a:ext cx="78994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158767</xdr:rowOff>
    </xdr:from>
    <xdr:ext cx="469744" cy="259045"/>
    <xdr:sp macro="" textlink="">
      <xdr:nvSpPr>
        <xdr:cNvPr id="132" name="n_1aveValue【道路】&#10;一人当たり延長"/>
        <xdr:cNvSpPr txBox="1"/>
      </xdr:nvSpPr>
      <xdr:spPr>
        <a:xfrm>
          <a:off x="827158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17187</xdr:rowOff>
    </xdr:from>
    <xdr:ext cx="469744" cy="259045"/>
    <xdr:sp macro="" textlink="">
      <xdr:nvSpPr>
        <xdr:cNvPr id="133" name="n_2aveValue【道路】&#10;一人当たり延長"/>
        <xdr:cNvSpPr txBox="1"/>
      </xdr:nvSpPr>
      <xdr:spPr>
        <a:xfrm>
          <a:off x="7509587" y="67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80739</xdr:rowOff>
    </xdr:from>
    <xdr:ext cx="469744" cy="259045"/>
    <xdr:sp macro="" textlink="">
      <xdr:nvSpPr>
        <xdr:cNvPr id="134" name="n_3aveValue【道路】&#10;一人当たり延長"/>
        <xdr:cNvSpPr txBox="1"/>
      </xdr:nvSpPr>
      <xdr:spPr>
        <a:xfrm>
          <a:off x="6712027" y="661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20820</xdr:rowOff>
    </xdr:from>
    <xdr:ext cx="469744" cy="259045"/>
    <xdr:sp macro="" textlink="">
      <xdr:nvSpPr>
        <xdr:cNvPr id="135" name="n_1mainValue【道路】&#10;一人当たり延長"/>
        <xdr:cNvSpPr txBox="1"/>
      </xdr:nvSpPr>
      <xdr:spPr>
        <a:xfrm>
          <a:off x="8271587" y="706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24858</xdr:rowOff>
    </xdr:from>
    <xdr:ext cx="469744" cy="259045"/>
    <xdr:sp macro="" textlink="">
      <xdr:nvSpPr>
        <xdr:cNvPr id="136" name="n_2mainValue【道路】&#10;一人当たり延長"/>
        <xdr:cNvSpPr txBox="1"/>
      </xdr:nvSpPr>
      <xdr:spPr>
        <a:xfrm>
          <a:off x="7509587" y="706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32555</xdr:rowOff>
    </xdr:from>
    <xdr:ext cx="469744" cy="259045"/>
    <xdr:sp macro="" textlink="">
      <xdr:nvSpPr>
        <xdr:cNvPr id="137" name="n_3mainValue【道路】&#10;一人当たり延長"/>
        <xdr:cNvSpPr txBox="1"/>
      </xdr:nvSpPr>
      <xdr:spPr>
        <a:xfrm>
          <a:off x="6712027" y="70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8" name="テキスト ボックス 147"/>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0" name="テキスト ボックス 149"/>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0" name="テキスト ボックス 159"/>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96338</xdr:rowOff>
    </xdr:from>
    <xdr:to>
      <xdr:col>24</xdr:col>
      <xdr:colOff>62865</xdr:colOff>
      <xdr:row>64</xdr:row>
      <xdr:rowOff>130628</xdr:rowOff>
    </xdr:to>
    <xdr:cxnSp macro="">
      <xdr:nvCxnSpPr>
        <xdr:cNvPr id="164" name="直線コネクタ 163"/>
        <xdr:cNvCxnSpPr/>
      </xdr:nvCxnSpPr>
      <xdr:spPr>
        <a:xfrm flipV="1">
          <a:off x="4086225" y="9316538"/>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05111" cy="259045"/>
    <xdr:sp macro="" textlink="">
      <xdr:nvSpPr>
        <xdr:cNvPr id="165" name="【橋りょう・トンネル】&#10;有形固定資産減価償却率最小値テキスト"/>
        <xdr:cNvSpPr txBox="1"/>
      </xdr:nvSpPr>
      <xdr:spPr>
        <a:xfrm>
          <a:off x="4124960" y="1086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43015</xdr:rowOff>
    </xdr:from>
    <xdr:ext cx="405111" cy="259045"/>
    <xdr:sp macro="" textlink="">
      <xdr:nvSpPr>
        <xdr:cNvPr id="167" name="【橋りょう・トンネル】&#10;有形固定資産減価償却率最大値テキスト"/>
        <xdr:cNvSpPr txBox="1"/>
      </xdr:nvSpPr>
      <xdr:spPr>
        <a:xfrm>
          <a:off x="4124960" y="9095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96338</xdr:rowOff>
    </xdr:from>
    <xdr:to>
      <xdr:col>24</xdr:col>
      <xdr:colOff>152400</xdr:colOff>
      <xdr:row>55</xdr:row>
      <xdr:rowOff>96338</xdr:rowOff>
    </xdr:to>
    <xdr:cxnSp macro="">
      <xdr:nvCxnSpPr>
        <xdr:cNvPr id="168" name="直線コネクタ 167"/>
        <xdr:cNvCxnSpPr/>
      </xdr:nvCxnSpPr>
      <xdr:spPr>
        <a:xfrm>
          <a:off x="4020820" y="9316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28864</xdr:rowOff>
    </xdr:from>
    <xdr:ext cx="405111" cy="259045"/>
    <xdr:sp macro="" textlink="">
      <xdr:nvSpPr>
        <xdr:cNvPr id="169" name="【橋りょう・トンネル】&#10;有形固定資産減価償却率平均値テキスト"/>
        <xdr:cNvSpPr txBox="1"/>
      </xdr:nvSpPr>
      <xdr:spPr>
        <a:xfrm>
          <a:off x="412496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70" name="フローチャート: 判断 169"/>
        <xdr:cNvSpPr/>
      </xdr:nvSpPr>
      <xdr:spPr>
        <a:xfrm>
          <a:off x="403606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1" name="フローチャート: 判断 170"/>
        <xdr:cNvSpPr/>
      </xdr:nvSpPr>
      <xdr:spPr>
        <a:xfrm>
          <a:off x="3312160" y="10125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122283</xdr:rowOff>
    </xdr:from>
    <xdr:to>
      <xdr:col>15</xdr:col>
      <xdr:colOff>101600</xdr:colOff>
      <xdr:row>61</xdr:row>
      <xdr:rowOff>52433</xdr:rowOff>
    </xdr:to>
    <xdr:sp macro="" textlink="">
      <xdr:nvSpPr>
        <xdr:cNvPr id="172" name="フローチャート: 判断 171"/>
        <xdr:cNvSpPr/>
      </xdr:nvSpPr>
      <xdr:spPr>
        <a:xfrm>
          <a:off x="2514600" y="10180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73" name="フローチャート: 判断 172"/>
        <xdr:cNvSpPr/>
      </xdr:nvSpPr>
      <xdr:spPr>
        <a:xfrm>
          <a:off x="173990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96157</xdr:rowOff>
    </xdr:from>
    <xdr:to>
      <xdr:col>24</xdr:col>
      <xdr:colOff>114300</xdr:colOff>
      <xdr:row>59</xdr:row>
      <xdr:rowOff>26307</xdr:rowOff>
    </xdr:to>
    <xdr:sp macro="" textlink="">
      <xdr:nvSpPr>
        <xdr:cNvPr id="179" name="楕円 178"/>
        <xdr:cNvSpPr/>
      </xdr:nvSpPr>
      <xdr:spPr>
        <a:xfrm>
          <a:off x="4036060" y="98192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119034</xdr:rowOff>
    </xdr:from>
    <xdr:ext cx="405111" cy="259045"/>
    <xdr:sp macro="" textlink="">
      <xdr:nvSpPr>
        <xdr:cNvPr id="180" name="【橋りょう・トンネル】&#10;有形固定資産減価償却率該当値テキスト"/>
        <xdr:cNvSpPr txBox="1"/>
      </xdr:nvSpPr>
      <xdr:spPr>
        <a:xfrm>
          <a:off x="4124960" y="967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181" name="楕円 180"/>
        <xdr:cNvSpPr/>
      </xdr:nvSpPr>
      <xdr:spPr>
        <a:xfrm>
          <a:off x="3312160" y="9855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146957</xdr:rowOff>
    </xdr:from>
    <xdr:to>
      <xdr:col>24</xdr:col>
      <xdr:colOff>63500</xdr:colOff>
      <xdr:row>59</xdr:row>
      <xdr:rowOff>11430</xdr:rowOff>
    </xdr:to>
    <xdr:cxnSp macro="">
      <xdr:nvCxnSpPr>
        <xdr:cNvPr id="182" name="直線コネクタ 181"/>
        <xdr:cNvCxnSpPr/>
      </xdr:nvCxnSpPr>
      <xdr:spPr>
        <a:xfrm flipV="1">
          <a:off x="3355340" y="9870077"/>
          <a:ext cx="7315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35741</xdr:rowOff>
    </xdr:from>
    <xdr:to>
      <xdr:col>15</xdr:col>
      <xdr:colOff>101600</xdr:colOff>
      <xdr:row>59</xdr:row>
      <xdr:rowOff>137341</xdr:rowOff>
    </xdr:to>
    <xdr:sp macro="" textlink="">
      <xdr:nvSpPr>
        <xdr:cNvPr id="183" name="楕円 182"/>
        <xdr:cNvSpPr/>
      </xdr:nvSpPr>
      <xdr:spPr>
        <a:xfrm>
          <a:off x="2514600" y="992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xdr:rowOff>
    </xdr:from>
    <xdr:to>
      <xdr:col>19</xdr:col>
      <xdr:colOff>177800</xdr:colOff>
      <xdr:row>59</xdr:row>
      <xdr:rowOff>86541</xdr:rowOff>
    </xdr:to>
    <xdr:cxnSp macro="">
      <xdr:nvCxnSpPr>
        <xdr:cNvPr id="184" name="直線コネクタ 183"/>
        <xdr:cNvCxnSpPr/>
      </xdr:nvCxnSpPr>
      <xdr:spPr>
        <a:xfrm flipV="1">
          <a:off x="2565400" y="9902190"/>
          <a:ext cx="78994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85" name="楕円 184"/>
        <xdr:cNvSpPr/>
      </xdr:nvSpPr>
      <xdr:spPr>
        <a:xfrm>
          <a:off x="1739900" y="9988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86541</xdr:rowOff>
    </xdr:from>
    <xdr:to>
      <xdr:col>15</xdr:col>
      <xdr:colOff>50800</xdr:colOff>
      <xdr:row>59</xdr:row>
      <xdr:rowOff>148590</xdr:rowOff>
    </xdr:to>
    <xdr:cxnSp macro="">
      <xdr:nvCxnSpPr>
        <xdr:cNvPr id="186" name="直線コネクタ 185"/>
        <xdr:cNvCxnSpPr/>
      </xdr:nvCxnSpPr>
      <xdr:spPr>
        <a:xfrm flipV="1">
          <a:off x="1790700" y="9977301"/>
          <a:ext cx="7747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87" name="n_1aveValue【橋りょう・トンネル】&#10;有形固定資産減価償却率"/>
        <xdr:cNvSpPr txBox="1"/>
      </xdr:nvSpPr>
      <xdr:spPr>
        <a:xfrm>
          <a:off x="317056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188" name="n_2aveValue【橋りょう・トンネル】&#10;有形固定資産減価償却率"/>
        <xdr:cNvSpPr txBox="1"/>
      </xdr:nvSpPr>
      <xdr:spPr>
        <a:xfrm>
          <a:off x="2385704" y="1026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189" name="n_3aveValue【橋りょう・トンネル】&#10;有形固定資産減価償却率"/>
        <xdr:cNvSpPr txBox="1"/>
      </xdr:nvSpPr>
      <xdr:spPr>
        <a:xfrm>
          <a:off x="161100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78757</xdr:rowOff>
    </xdr:from>
    <xdr:ext cx="405111" cy="259045"/>
    <xdr:sp macro="" textlink="">
      <xdr:nvSpPr>
        <xdr:cNvPr id="190" name="n_1mainValue【橋りょう・トンネル】&#10;有形固定資産減価償却率"/>
        <xdr:cNvSpPr txBox="1"/>
      </xdr:nvSpPr>
      <xdr:spPr>
        <a:xfrm>
          <a:off x="317056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153868</xdr:rowOff>
    </xdr:from>
    <xdr:ext cx="405111" cy="259045"/>
    <xdr:sp macro="" textlink="">
      <xdr:nvSpPr>
        <xdr:cNvPr id="191" name="n_2mainValue【橋りょう・トンネル】&#10;有形固定資産減価償却率"/>
        <xdr:cNvSpPr txBox="1"/>
      </xdr:nvSpPr>
      <xdr:spPr>
        <a:xfrm>
          <a:off x="2385704" y="970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44467</xdr:rowOff>
    </xdr:from>
    <xdr:ext cx="405111" cy="259045"/>
    <xdr:sp macro="" textlink="">
      <xdr:nvSpPr>
        <xdr:cNvPr id="192" name="n_3mainValue【橋りょう・トンネル】&#10;有形固定資産減価償却率"/>
        <xdr:cNvSpPr txBox="1"/>
      </xdr:nvSpPr>
      <xdr:spPr>
        <a:xfrm>
          <a:off x="161100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06" name="テキスト ボックス 205"/>
        <xdr:cNvSpPr txBox="1"/>
      </xdr:nvSpPr>
      <xdr:spPr>
        <a:xfrm>
          <a:off x="5364041" y="10293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169401</xdr:rowOff>
    </xdr:from>
    <xdr:to>
      <xdr:col>54</xdr:col>
      <xdr:colOff>189865</xdr:colOff>
      <xdr:row>64</xdr:row>
      <xdr:rowOff>55344</xdr:rowOff>
    </xdr:to>
    <xdr:cxnSp macro="">
      <xdr:nvCxnSpPr>
        <xdr:cNvPr id="216" name="直線コネクタ 215"/>
        <xdr:cNvCxnSpPr/>
      </xdr:nvCxnSpPr>
      <xdr:spPr>
        <a:xfrm flipV="1">
          <a:off x="9219565" y="9389601"/>
          <a:ext cx="0" cy="139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59171</xdr:rowOff>
    </xdr:from>
    <xdr:ext cx="469744" cy="259045"/>
    <xdr:sp macro="" textlink="">
      <xdr:nvSpPr>
        <xdr:cNvPr id="217" name="【橋りょう・トンネル】&#10;一人当たり有形固定資産（償却資産）額最小値テキスト"/>
        <xdr:cNvSpPr txBox="1"/>
      </xdr:nvSpPr>
      <xdr:spPr>
        <a:xfrm>
          <a:off x="9258300" y="1078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55344</xdr:rowOff>
    </xdr:from>
    <xdr:to>
      <xdr:col>55</xdr:col>
      <xdr:colOff>88900</xdr:colOff>
      <xdr:row>64</xdr:row>
      <xdr:rowOff>55344</xdr:rowOff>
    </xdr:to>
    <xdr:cxnSp macro="">
      <xdr:nvCxnSpPr>
        <xdr:cNvPr id="218" name="直線コネクタ 217"/>
        <xdr:cNvCxnSpPr/>
      </xdr:nvCxnSpPr>
      <xdr:spPr>
        <a:xfrm>
          <a:off x="9154160" y="107843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116078</xdr:rowOff>
    </xdr:from>
    <xdr:ext cx="599010" cy="259045"/>
    <xdr:sp macro="" textlink="">
      <xdr:nvSpPr>
        <xdr:cNvPr id="219" name="【橋りょう・トンネル】&#10;一人当たり有形固定資産（償却資産）額最大値テキスト"/>
        <xdr:cNvSpPr txBox="1"/>
      </xdr:nvSpPr>
      <xdr:spPr>
        <a:xfrm>
          <a:off x="9258300" y="916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169401</xdr:rowOff>
    </xdr:from>
    <xdr:to>
      <xdr:col>55</xdr:col>
      <xdr:colOff>88900</xdr:colOff>
      <xdr:row>55</xdr:row>
      <xdr:rowOff>169401</xdr:rowOff>
    </xdr:to>
    <xdr:cxnSp macro="">
      <xdr:nvCxnSpPr>
        <xdr:cNvPr id="220" name="直線コネクタ 219"/>
        <xdr:cNvCxnSpPr/>
      </xdr:nvCxnSpPr>
      <xdr:spPr>
        <a:xfrm>
          <a:off x="9154160" y="938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47909</xdr:rowOff>
    </xdr:from>
    <xdr:ext cx="534377" cy="259045"/>
    <xdr:sp macro="" textlink="">
      <xdr:nvSpPr>
        <xdr:cNvPr id="221" name="【橋りょう・トンネル】&#10;一人当たり有形固定資産（償却資産）額平均値テキスト"/>
        <xdr:cNvSpPr txBox="1"/>
      </xdr:nvSpPr>
      <xdr:spPr>
        <a:xfrm>
          <a:off x="9258300" y="1044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69482</xdr:rowOff>
    </xdr:from>
    <xdr:to>
      <xdr:col>55</xdr:col>
      <xdr:colOff>50800</xdr:colOff>
      <xdr:row>62</xdr:row>
      <xdr:rowOff>171082</xdr:rowOff>
    </xdr:to>
    <xdr:sp macro="" textlink="">
      <xdr:nvSpPr>
        <xdr:cNvPr id="222" name="フローチャート: 判断 221"/>
        <xdr:cNvSpPr/>
      </xdr:nvSpPr>
      <xdr:spPr>
        <a:xfrm>
          <a:off x="9192260" y="104631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81659</xdr:rowOff>
    </xdr:from>
    <xdr:to>
      <xdr:col>50</xdr:col>
      <xdr:colOff>165100</xdr:colOff>
      <xdr:row>63</xdr:row>
      <xdr:rowOff>11809</xdr:rowOff>
    </xdr:to>
    <xdr:sp macro="" textlink="">
      <xdr:nvSpPr>
        <xdr:cNvPr id="223" name="フローチャート: 判断 222"/>
        <xdr:cNvSpPr/>
      </xdr:nvSpPr>
      <xdr:spPr>
        <a:xfrm>
          <a:off x="8445500" y="10475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27602</xdr:rowOff>
    </xdr:from>
    <xdr:to>
      <xdr:col>46</xdr:col>
      <xdr:colOff>38100</xdr:colOff>
      <xdr:row>62</xdr:row>
      <xdr:rowOff>129202</xdr:rowOff>
    </xdr:to>
    <xdr:sp macro="" textlink="">
      <xdr:nvSpPr>
        <xdr:cNvPr id="224" name="フローチャート: 判断 223"/>
        <xdr:cNvSpPr/>
      </xdr:nvSpPr>
      <xdr:spPr>
        <a:xfrm>
          <a:off x="7670800" y="104212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26406</xdr:rowOff>
    </xdr:from>
    <xdr:to>
      <xdr:col>41</xdr:col>
      <xdr:colOff>101600</xdr:colOff>
      <xdr:row>62</xdr:row>
      <xdr:rowOff>128006</xdr:rowOff>
    </xdr:to>
    <xdr:sp macro="" textlink="">
      <xdr:nvSpPr>
        <xdr:cNvPr id="225" name="フローチャート: 判断 224"/>
        <xdr:cNvSpPr/>
      </xdr:nvSpPr>
      <xdr:spPr>
        <a:xfrm>
          <a:off x="6873240" y="1042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118601</xdr:rowOff>
    </xdr:from>
    <xdr:to>
      <xdr:col>55</xdr:col>
      <xdr:colOff>50800</xdr:colOff>
      <xdr:row>56</xdr:row>
      <xdr:rowOff>48751</xdr:rowOff>
    </xdr:to>
    <xdr:sp macro="" textlink="">
      <xdr:nvSpPr>
        <xdr:cNvPr id="231" name="楕円 230"/>
        <xdr:cNvSpPr/>
      </xdr:nvSpPr>
      <xdr:spPr>
        <a:xfrm>
          <a:off x="9192260" y="93388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71628</xdr:rowOff>
    </xdr:from>
    <xdr:ext cx="599010" cy="259045"/>
    <xdr:sp macro="" textlink="">
      <xdr:nvSpPr>
        <xdr:cNvPr id="232" name="【橋りょう・トンネル】&#10;一人当たり有形固定資産（償却資産）額該当値テキスト"/>
        <xdr:cNvSpPr txBox="1"/>
      </xdr:nvSpPr>
      <xdr:spPr>
        <a:xfrm>
          <a:off x="9258300" y="929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115392</xdr:rowOff>
    </xdr:from>
    <xdr:to>
      <xdr:col>50</xdr:col>
      <xdr:colOff>165100</xdr:colOff>
      <xdr:row>56</xdr:row>
      <xdr:rowOff>45542</xdr:rowOff>
    </xdr:to>
    <xdr:sp macro="" textlink="">
      <xdr:nvSpPr>
        <xdr:cNvPr id="233" name="楕円 232"/>
        <xdr:cNvSpPr/>
      </xdr:nvSpPr>
      <xdr:spPr>
        <a:xfrm>
          <a:off x="8445500" y="9335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166192</xdr:rowOff>
    </xdr:from>
    <xdr:to>
      <xdr:col>55</xdr:col>
      <xdr:colOff>0</xdr:colOff>
      <xdr:row>55</xdr:row>
      <xdr:rowOff>169401</xdr:rowOff>
    </xdr:to>
    <xdr:cxnSp macro="">
      <xdr:nvCxnSpPr>
        <xdr:cNvPr id="234" name="直線コネクタ 233"/>
        <xdr:cNvCxnSpPr/>
      </xdr:nvCxnSpPr>
      <xdr:spPr>
        <a:xfrm>
          <a:off x="8496300" y="9386392"/>
          <a:ext cx="7239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82214</xdr:rowOff>
    </xdr:from>
    <xdr:to>
      <xdr:col>46</xdr:col>
      <xdr:colOff>38100</xdr:colOff>
      <xdr:row>56</xdr:row>
      <xdr:rowOff>12364</xdr:rowOff>
    </xdr:to>
    <xdr:sp macro="" textlink="">
      <xdr:nvSpPr>
        <xdr:cNvPr id="235" name="楕円 234"/>
        <xdr:cNvSpPr/>
      </xdr:nvSpPr>
      <xdr:spPr>
        <a:xfrm>
          <a:off x="7670800" y="93024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133014</xdr:rowOff>
    </xdr:from>
    <xdr:to>
      <xdr:col>50</xdr:col>
      <xdr:colOff>114300</xdr:colOff>
      <xdr:row>55</xdr:row>
      <xdr:rowOff>166192</xdr:rowOff>
    </xdr:to>
    <xdr:cxnSp macro="">
      <xdr:nvCxnSpPr>
        <xdr:cNvPr id="236" name="直線コネクタ 235"/>
        <xdr:cNvCxnSpPr/>
      </xdr:nvCxnSpPr>
      <xdr:spPr>
        <a:xfrm>
          <a:off x="7713980" y="9353214"/>
          <a:ext cx="78232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84066</xdr:rowOff>
    </xdr:from>
    <xdr:to>
      <xdr:col>41</xdr:col>
      <xdr:colOff>101600</xdr:colOff>
      <xdr:row>56</xdr:row>
      <xdr:rowOff>14216</xdr:rowOff>
    </xdr:to>
    <xdr:sp macro="" textlink="">
      <xdr:nvSpPr>
        <xdr:cNvPr id="237" name="楕円 236"/>
        <xdr:cNvSpPr/>
      </xdr:nvSpPr>
      <xdr:spPr>
        <a:xfrm>
          <a:off x="6873240" y="93042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133014</xdr:rowOff>
    </xdr:from>
    <xdr:to>
      <xdr:col>45</xdr:col>
      <xdr:colOff>177800</xdr:colOff>
      <xdr:row>55</xdr:row>
      <xdr:rowOff>134866</xdr:rowOff>
    </xdr:to>
    <xdr:cxnSp macro="">
      <xdr:nvCxnSpPr>
        <xdr:cNvPr id="238" name="直線コネクタ 237"/>
        <xdr:cNvCxnSpPr/>
      </xdr:nvCxnSpPr>
      <xdr:spPr>
        <a:xfrm flipV="1">
          <a:off x="6924040" y="9353214"/>
          <a:ext cx="78994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2936</xdr:rowOff>
    </xdr:from>
    <xdr:ext cx="534377" cy="259045"/>
    <xdr:sp macro="" textlink="">
      <xdr:nvSpPr>
        <xdr:cNvPr id="239" name="n_1aveValue【橋りょう・トンネル】&#10;一人当たり有形固定資産（償却資産）額"/>
        <xdr:cNvSpPr txBox="1"/>
      </xdr:nvSpPr>
      <xdr:spPr>
        <a:xfrm>
          <a:off x="8239271" y="105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120329</xdr:rowOff>
    </xdr:from>
    <xdr:ext cx="534377" cy="259045"/>
    <xdr:sp macro="" textlink="">
      <xdr:nvSpPr>
        <xdr:cNvPr id="240" name="n_2aveValue【橋りょう・トンネル】&#10;一人当たり有形固定資産（償却資産）額"/>
        <xdr:cNvSpPr txBox="1"/>
      </xdr:nvSpPr>
      <xdr:spPr>
        <a:xfrm>
          <a:off x="7477271" y="1051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119133</xdr:rowOff>
    </xdr:from>
    <xdr:ext cx="534377" cy="259045"/>
    <xdr:sp macro="" textlink="">
      <xdr:nvSpPr>
        <xdr:cNvPr id="241" name="n_3aveValue【橋りょう・トンネル】&#10;一人当たり有形固定資産（償却資産）額"/>
        <xdr:cNvSpPr txBox="1"/>
      </xdr:nvSpPr>
      <xdr:spPr>
        <a:xfrm>
          <a:off x="6702571" y="1051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62069</xdr:rowOff>
    </xdr:from>
    <xdr:ext cx="599010" cy="259045"/>
    <xdr:sp macro="" textlink="">
      <xdr:nvSpPr>
        <xdr:cNvPr id="242" name="n_1mainValue【橋りょう・トンネル】&#10;一人当たり有形固定資産（償却資産）額"/>
        <xdr:cNvSpPr txBox="1"/>
      </xdr:nvSpPr>
      <xdr:spPr>
        <a:xfrm>
          <a:off x="8214575" y="911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28891</xdr:rowOff>
    </xdr:from>
    <xdr:ext cx="599010" cy="259045"/>
    <xdr:sp macro="" textlink="">
      <xdr:nvSpPr>
        <xdr:cNvPr id="243" name="n_2mainValue【橋りょう・トンネル】&#10;一人当たり有形固定資産（償却資産）額"/>
        <xdr:cNvSpPr txBox="1"/>
      </xdr:nvSpPr>
      <xdr:spPr>
        <a:xfrm>
          <a:off x="7444955" y="908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30743</xdr:rowOff>
    </xdr:from>
    <xdr:ext cx="599010" cy="259045"/>
    <xdr:sp macro="" textlink="">
      <xdr:nvSpPr>
        <xdr:cNvPr id="244" name="n_3mainValue【橋りょう・トンネル】&#10;一人当たり有形固定資産（償却資産）額"/>
        <xdr:cNvSpPr txBox="1"/>
      </xdr:nvSpPr>
      <xdr:spPr>
        <a:xfrm>
          <a:off x="6670255" y="908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267" name="直線コネクタ 266"/>
        <xdr:cNvCxnSpPr/>
      </xdr:nvCxnSpPr>
      <xdr:spPr>
        <a:xfrm flipV="1">
          <a:off x="4086225" y="13168883"/>
          <a:ext cx="0" cy="111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68" name="【公営住宅】&#10;有形固定資産減価償却率最小値テキスト"/>
        <xdr:cNvSpPr txBox="1"/>
      </xdr:nvSpPr>
      <xdr:spPr>
        <a:xfrm>
          <a:off x="412496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69" name="直線コネクタ 268"/>
        <xdr:cNvCxnSpPr/>
      </xdr:nvCxnSpPr>
      <xdr:spPr>
        <a:xfrm>
          <a:off x="4020820" y="14287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270" name="【公営住宅】&#10;有形固定資産減価償却率最大値テキスト"/>
        <xdr:cNvSpPr txBox="1"/>
      </xdr:nvSpPr>
      <xdr:spPr>
        <a:xfrm>
          <a:off x="4124960" y="12947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271" name="直線コネクタ 270"/>
        <xdr:cNvCxnSpPr/>
      </xdr:nvCxnSpPr>
      <xdr:spPr>
        <a:xfrm>
          <a:off x="4020820" y="13168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23892</xdr:rowOff>
    </xdr:from>
    <xdr:ext cx="405111" cy="259045"/>
    <xdr:sp macro="" textlink="">
      <xdr:nvSpPr>
        <xdr:cNvPr id="272" name="【公営住宅】&#10;有形固定資産減価償却率平均値テキスト"/>
        <xdr:cNvSpPr txBox="1"/>
      </xdr:nvSpPr>
      <xdr:spPr>
        <a:xfrm>
          <a:off x="4124960" y="136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73" name="フローチャート: 判断 272"/>
        <xdr:cNvSpPr/>
      </xdr:nvSpPr>
      <xdr:spPr>
        <a:xfrm>
          <a:off x="4036060" y="137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74" name="フローチャート: 判断 273"/>
        <xdr:cNvSpPr/>
      </xdr:nvSpPr>
      <xdr:spPr>
        <a:xfrm>
          <a:off x="331216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275" name="フローチャート: 判断 274"/>
        <xdr:cNvSpPr/>
      </xdr:nvSpPr>
      <xdr:spPr>
        <a:xfrm>
          <a:off x="2514600" y="138206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276" name="フローチャート: 判断 275"/>
        <xdr:cNvSpPr/>
      </xdr:nvSpPr>
      <xdr:spPr>
        <a:xfrm>
          <a:off x="1739900" y="1377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82" name="楕円 281"/>
        <xdr:cNvSpPr/>
      </xdr:nvSpPr>
      <xdr:spPr>
        <a:xfrm>
          <a:off x="4036060" y="138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43451</xdr:rowOff>
    </xdr:from>
    <xdr:ext cx="405111" cy="259045"/>
    <xdr:sp macro="" textlink="">
      <xdr:nvSpPr>
        <xdr:cNvPr id="283" name="【公営住宅】&#10;有形固定資産減価償却率該当値テキスト"/>
        <xdr:cNvSpPr txBox="1"/>
      </xdr:nvSpPr>
      <xdr:spPr>
        <a:xfrm>
          <a:off x="4124960" y="137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117602</xdr:rowOff>
    </xdr:from>
    <xdr:to>
      <xdr:col>20</xdr:col>
      <xdr:colOff>38100</xdr:colOff>
      <xdr:row>83</xdr:row>
      <xdr:rowOff>47752</xdr:rowOff>
    </xdr:to>
    <xdr:sp macro="" textlink="">
      <xdr:nvSpPr>
        <xdr:cNvPr id="284" name="楕円 283"/>
        <xdr:cNvSpPr/>
      </xdr:nvSpPr>
      <xdr:spPr>
        <a:xfrm>
          <a:off x="3312160" y="138640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115824</xdr:rowOff>
    </xdr:from>
    <xdr:to>
      <xdr:col>24</xdr:col>
      <xdr:colOff>63500</xdr:colOff>
      <xdr:row>82</xdr:row>
      <xdr:rowOff>168402</xdr:rowOff>
    </xdr:to>
    <xdr:cxnSp macro="">
      <xdr:nvCxnSpPr>
        <xdr:cNvPr id="285" name="直線コネクタ 284"/>
        <xdr:cNvCxnSpPr/>
      </xdr:nvCxnSpPr>
      <xdr:spPr>
        <a:xfrm flipV="1">
          <a:off x="3355340" y="13862304"/>
          <a:ext cx="7315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163322</xdr:rowOff>
    </xdr:from>
    <xdr:to>
      <xdr:col>15</xdr:col>
      <xdr:colOff>101600</xdr:colOff>
      <xdr:row>83</xdr:row>
      <xdr:rowOff>93472</xdr:rowOff>
    </xdr:to>
    <xdr:sp macro="" textlink="">
      <xdr:nvSpPr>
        <xdr:cNvPr id="286" name="楕円 285"/>
        <xdr:cNvSpPr/>
      </xdr:nvSpPr>
      <xdr:spPr>
        <a:xfrm>
          <a:off x="2514600" y="139098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168402</xdr:rowOff>
    </xdr:from>
    <xdr:to>
      <xdr:col>19</xdr:col>
      <xdr:colOff>177800</xdr:colOff>
      <xdr:row>83</xdr:row>
      <xdr:rowOff>42672</xdr:rowOff>
    </xdr:to>
    <xdr:cxnSp macro="">
      <xdr:nvCxnSpPr>
        <xdr:cNvPr id="287" name="直線コネクタ 286"/>
        <xdr:cNvCxnSpPr/>
      </xdr:nvCxnSpPr>
      <xdr:spPr>
        <a:xfrm flipV="1">
          <a:off x="2565400" y="13914882"/>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108458</xdr:rowOff>
    </xdr:from>
    <xdr:to>
      <xdr:col>10</xdr:col>
      <xdr:colOff>165100</xdr:colOff>
      <xdr:row>84</xdr:row>
      <xdr:rowOff>38608</xdr:rowOff>
    </xdr:to>
    <xdr:sp macro="" textlink="">
      <xdr:nvSpPr>
        <xdr:cNvPr id="288" name="楕円 287"/>
        <xdr:cNvSpPr/>
      </xdr:nvSpPr>
      <xdr:spPr>
        <a:xfrm>
          <a:off x="1739900" y="14022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42672</xdr:rowOff>
    </xdr:from>
    <xdr:to>
      <xdr:col>15</xdr:col>
      <xdr:colOff>50800</xdr:colOff>
      <xdr:row>83</xdr:row>
      <xdr:rowOff>159258</xdr:rowOff>
    </xdr:to>
    <xdr:cxnSp macro="">
      <xdr:nvCxnSpPr>
        <xdr:cNvPr id="289" name="直線コネクタ 288"/>
        <xdr:cNvCxnSpPr/>
      </xdr:nvCxnSpPr>
      <xdr:spPr>
        <a:xfrm flipV="1">
          <a:off x="1790700" y="13956792"/>
          <a:ext cx="7747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2557</xdr:rowOff>
    </xdr:from>
    <xdr:ext cx="405111" cy="259045"/>
    <xdr:sp macro="" textlink="">
      <xdr:nvSpPr>
        <xdr:cNvPr id="290" name="n_1aveValue【公営住宅】&#10;有形固定資産減価償却率"/>
        <xdr:cNvSpPr txBox="1"/>
      </xdr:nvSpPr>
      <xdr:spPr>
        <a:xfrm>
          <a:off x="317056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20845</xdr:rowOff>
    </xdr:from>
    <xdr:ext cx="405111" cy="259045"/>
    <xdr:sp macro="" textlink="">
      <xdr:nvSpPr>
        <xdr:cNvPr id="291" name="n_2aveValue【公営住宅】&#10;有形固定資産減価償却率"/>
        <xdr:cNvSpPr txBox="1"/>
      </xdr:nvSpPr>
      <xdr:spPr>
        <a:xfrm>
          <a:off x="238570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142003</xdr:rowOff>
    </xdr:from>
    <xdr:ext cx="405111" cy="259045"/>
    <xdr:sp macro="" textlink="">
      <xdr:nvSpPr>
        <xdr:cNvPr id="292" name="n_3aveValue【公営住宅】&#10;有形固定資産減価償却率"/>
        <xdr:cNvSpPr txBox="1"/>
      </xdr:nvSpPr>
      <xdr:spPr>
        <a:xfrm>
          <a:off x="1611004" y="1355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38879</xdr:rowOff>
    </xdr:from>
    <xdr:ext cx="405111" cy="259045"/>
    <xdr:sp macro="" textlink="">
      <xdr:nvSpPr>
        <xdr:cNvPr id="293" name="n_1mainValue【公営住宅】&#10;有形固定資産減価償却率"/>
        <xdr:cNvSpPr txBox="1"/>
      </xdr:nvSpPr>
      <xdr:spPr>
        <a:xfrm>
          <a:off x="3170564" y="13952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84599</xdr:rowOff>
    </xdr:from>
    <xdr:ext cx="405111" cy="259045"/>
    <xdr:sp macro="" textlink="">
      <xdr:nvSpPr>
        <xdr:cNvPr id="294" name="n_2mainValue【公営住宅】&#10;有形固定資産減価償却率"/>
        <xdr:cNvSpPr txBox="1"/>
      </xdr:nvSpPr>
      <xdr:spPr>
        <a:xfrm>
          <a:off x="2385704" y="1399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29735</xdr:rowOff>
    </xdr:from>
    <xdr:ext cx="405111" cy="259045"/>
    <xdr:sp macro="" textlink="">
      <xdr:nvSpPr>
        <xdr:cNvPr id="295" name="n_3mainValue【公営住宅】&#10;有形固定資産減価償却率"/>
        <xdr:cNvSpPr txBox="1"/>
      </xdr:nvSpPr>
      <xdr:spPr>
        <a:xfrm>
          <a:off x="1611004"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6" name="直線コネクタ 305"/>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7" name="テキスト ボックス 306"/>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8" name="直線コネクタ 307"/>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9" name="テキスト ボックス 308"/>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0" name="直線コネクタ 309"/>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1" name="テキスト ボックス 310"/>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2" name="直線コネクタ 311"/>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3" name="テキスト ボックス 312"/>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4" name="直線コネクタ 313"/>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5" name="テキスト ボックス 314"/>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6" name="直線コネクタ 315"/>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7" name="テキスト ボックス 316"/>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321" name="直線コネクタ 320"/>
        <xdr:cNvCxnSpPr/>
      </xdr:nvCxnSpPr>
      <xdr:spPr>
        <a:xfrm flipV="1">
          <a:off x="9219565" y="13200562"/>
          <a:ext cx="0" cy="138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22" name="【公営住宅】&#10;一人当たり面積最小値テキスト"/>
        <xdr:cNvSpPr txBox="1"/>
      </xdr:nvSpPr>
      <xdr:spPr>
        <a:xfrm>
          <a:off x="92583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23" name="直線コネクタ 322"/>
        <xdr:cNvCxnSpPr/>
      </xdr:nvCxnSpPr>
      <xdr:spPr>
        <a:xfrm>
          <a:off x="9154160" y="1458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324" name="【公営住宅】&#10;一人当たり面積最大値テキスト"/>
        <xdr:cNvSpPr txBox="1"/>
      </xdr:nvSpPr>
      <xdr:spPr>
        <a:xfrm>
          <a:off x="9258300" y="1297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325" name="直線コネクタ 324"/>
        <xdr:cNvCxnSpPr/>
      </xdr:nvCxnSpPr>
      <xdr:spPr>
        <a:xfrm>
          <a:off x="9154160" y="1320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326" name="【公営住宅】&#10;一人当たり面積平均値テキスト"/>
        <xdr:cNvSpPr txBox="1"/>
      </xdr:nvSpPr>
      <xdr:spPr>
        <a:xfrm>
          <a:off x="9258300" y="1423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27" name="フローチャート: 判断 326"/>
        <xdr:cNvSpPr/>
      </xdr:nvSpPr>
      <xdr:spPr>
        <a:xfrm>
          <a:off x="9192260" y="14382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328" name="フローチャート: 判断 327"/>
        <xdr:cNvSpPr/>
      </xdr:nvSpPr>
      <xdr:spPr>
        <a:xfrm>
          <a:off x="8445500" y="14378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9" name="フローチャート: 判断 328"/>
        <xdr:cNvSpPr/>
      </xdr:nvSpPr>
      <xdr:spPr>
        <a:xfrm>
          <a:off x="7670800" y="143738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330" name="フローチャート: 判断 329"/>
        <xdr:cNvSpPr/>
      </xdr:nvSpPr>
      <xdr:spPr>
        <a:xfrm>
          <a:off x="6873240" y="143950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166914</xdr:rowOff>
    </xdr:from>
    <xdr:to>
      <xdr:col>55</xdr:col>
      <xdr:colOff>50800</xdr:colOff>
      <xdr:row>86</xdr:row>
      <xdr:rowOff>97064</xdr:rowOff>
    </xdr:to>
    <xdr:sp macro="" textlink="">
      <xdr:nvSpPr>
        <xdr:cNvPr id="336" name="楕円 335"/>
        <xdr:cNvSpPr/>
      </xdr:nvSpPr>
      <xdr:spPr>
        <a:xfrm>
          <a:off x="9192260" y="144163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111051</xdr:rowOff>
    </xdr:from>
    <xdr:ext cx="469744" cy="259045"/>
    <xdr:sp macro="" textlink="">
      <xdr:nvSpPr>
        <xdr:cNvPr id="337" name="【公営住宅】&#10;一人当たり面積該当値テキスト"/>
        <xdr:cNvSpPr txBox="1"/>
      </xdr:nvSpPr>
      <xdr:spPr>
        <a:xfrm>
          <a:off x="9258300" y="1436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165281</xdr:rowOff>
    </xdr:from>
    <xdr:to>
      <xdr:col>50</xdr:col>
      <xdr:colOff>165100</xdr:colOff>
      <xdr:row>86</xdr:row>
      <xdr:rowOff>95431</xdr:rowOff>
    </xdr:to>
    <xdr:sp macro="" textlink="">
      <xdr:nvSpPr>
        <xdr:cNvPr id="338" name="楕円 337"/>
        <xdr:cNvSpPr/>
      </xdr:nvSpPr>
      <xdr:spPr>
        <a:xfrm>
          <a:off x="8445500" y="14414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44631</xdr:rowOff>
    </xdr:from>
    <xdr:to>
      <xdr:col>55</xdr:col>
      <xdr:colOff>0</xdr:colOff>
      <xdr:row>86</xdr:row>
      <xdr:rowOff>46264</xdr:rowOff>
    </xdr:to>
    <xdr:cxnSp macro="">
      <xdr:nvCxnSpPr>
        <xdr:cNvPr id="339" name="直線コネクタ 338"/>
        <xdr:cNvCxnSpPr/>
      </xdr:nvCxnSpPr>
      <xdr:spPr>
        <a:xfrm>
          <a:off x="8496300" y="14461671"/>
          <a:ext cx="723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163649</xdr:rowOff>
    </xdr:from>
    <xdr:to>
      <xdr:col>46</xdr:col>
      <xdr:colOff>38100</xdr:colOff>
      <xdr:row>86</xdr:row>
      <xdr:rowOff>93799</xdr:rowOff>
    </xdr:to>
    <xdr:sp macro="" textlink="">
      <xdr:nvSpPr>
        <xdr:cNvPr id="340" name="楕円 339"/>
        <xdr:cNvSpPr/>
      </xdr:nvSpPr>
      <xdr:spPr>
        <a:xfrm>
          <a:off x="7670800" y="144130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42999</xdr:rowOff>
    </xdr:from>
    <xdr:to>
      <xdr:col>50</xdr:col>
      <xdr:colOff>114300</xdr:colOff>
      <xdr:row>86</xdr:row>
      <xdr:rowOff>44631</xdr:rowOff>
    </xdr:to>
    <xdr:cxnSp macro="">
      <xdr:nvCxnSpPr>
        <xdr:cNvPr id="341" name="直線コネクタ 340"/>
        <xdr:cNvCxnSpPr/>
      </xdr:nvCxnSpPr>
      <xdr:spPr>
        <a:xfrm>
          <a:off x="7713980" y="14460039"/>
          <a:ext cx="7823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163649</xdr:rowOff>
    </xdr:from>
    <xdr:to>
      <xdr:col>41</xdr:col>
      <xdr:colOff>101600</xdr:colOff>
      <xdr:row>86</xdr:row>
      <xdr:rowOff>93799</xdr:rowOff>
    </xdr:to>
    <xdr:sp macro="" textlink="">
      <xdr:nvSpPr>
        <xdr:cNvPr id="342" name="楕円 341"/>
        <xdr:cNvSpPr/>
      </xdr:nvSpPr>
      <xdr:spPr>
        <a:xfrm>
          <a:off x="6873240" y="144130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42999</xdr:rowOff>
    </xdr:from>
    <xdr:to>
      <xdr:col>45</xdr:col>
      <xdr:colOff>177800</xdr:colOff>
      <xdr:row>86</xdr:row>
      <xdr:rowOff>42999</xdr:rowOff>
    </xdr:to>
    <xdr:cxnSp macro="">
      <xdr:nvCxnSpPr>
        <xdr:cNvPr id="343" name="直線コネクタ 342"/>
        <xdr:cNvCxnSpPr/>
      </xdr:nvCxnSpPr>
      <xdr:spPr>
        <a:xfrm>
          <a:off x="6924040" y="1446003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76035</xdr:rowOff>
    </xdr:from>
    <xdr:ext cx="469744" cy="259045"/>
    <xdr:sp macro="" textlink="">
      <xdr:nvSpPr>
        <xdr:cNvPr id="344" name="n_1aveValue【公営住宅】&#10;一人当たり面積"/>
        <xdr:cNvSpPr txBox="1"/>
      </xdr:nvSpPr>
      <xdr:spPr>
        <a:xfrm>
          <a:off x="8271587" y="1415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45" name="n_2aveValue【公営住宅】&#10;一人当たり面積"/>
        <xdr:cNvSpPr txBox="1"/>
      </xdr:nvSpPr>
      <xdr:spPr>
        <a:xfrm>
          <a:off x="7509587" y="1415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92364</xdr:rowOff>
    </xdr:from>
    <xdr:ext cx="469744" cy="259045"/>
    <xdr:sp macro="" textlink="">
      <xdr:nvSpPr>
        <xdr:cNvPr id="346" name="n_3aveValue【公営住宅】&#10;一人当たり面積"/>
        <xdr:cNvSpPr txBox="1"/>
      </xdr:nvSpPr>
      <xdr:spPr>
        <a:xfrm>
          <a:off x="6712027" y="1417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86558</xdr:rowOff>
    </xdr:from>
    <xdr:ext cx="469744" cy="259045"/>
    <xdr:sp macro="" textlink="">
      <xdr:nvSpPr>
        <xdr:cNvPr id="347" name="n_1mainValue【公営住宅】&#10;一人当たり面積"/>
        <xdr:cNvSpPr txBox="1"/>
      </xdr:nvSpPr>
      <xdr:spPr>
        <a:xfrm>
          <a:off x="8271587" y="1450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84926</xdr:rowOff>
    </xdr:from>
    <xdr:ext cx="469744" cy="259045"/>
    <xdr:sp macro="" textlink="">
      <xdr:nvSpPr>
        <xdr:cNvPr id="348" name="n_2mainValue【公営住宅】&#10;一人当たり面積"/>
        <xdr:cNvSpPr txBox="1"/>
      </xdr:nvSpPr>
      <xdr:spPr>
        <a:xfrm>
          <a:off x="7509587" y="1450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84926</xdr:rowOff>
    </xdr:from>
    <xdr:ext cx="469744" cy="259045"/>
    <xdr:sp macro="" textlink="">
      <xdr:nvSpPr>
        <xdr:cNvPr id="349" name="n_3mainValue【公営住宅】&#10;一人当たり面積"/>
        <xdr:cNvSpPr txBox="1"/>
      </xdr:nvSpPr>
      <xdr:spPr>
        <a:xfrm>
          <a:off x="6712027" y="1450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51" name="正方形/長方形 350"/>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52" name="正方形/長方形 351"/>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53" name="正方形/長方形 352"/>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54" name="正方形/長方形 353"/>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57" name="正方形/長方形 356"/>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58" name="正方形/長方形 357"/>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59" name="正方形/長方形 358"/>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60" name="正方形/長方形 359"/>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3" name="直線コネクタ 372"/>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4" name="テキスト ボックス 373"/>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5" name="直線コネクタ 374"/>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6" name="テキスト ボックス 375"/>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7" name="直線コネクタ 376"/>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8" name="テキスト ボックス 377"/>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9" name="直線コネクタ 378"/>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80" name="テキスト ボックス 379"/>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2" name="テキスト ボックス 381"/>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384" name="直線コネクタ 383"/>
        <xdr:cNvCxnSpPr/>
      </xdr:nvCxnSpPr>
      <xdr:spPr>
        <a:xfrm flipV="1">
          <a:off x="14375764" y="5674614"/>
          <a:ext cx="0" cy="1175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385" name="【認定こども園・幼稚園・保育所】&#10;有形固定資産減価償却率最小値テキスト"/>
        <xdr:cNvSpPr txBox="1"/>
      </xdr:nvSpPr>
      <xdr:spPr>
        <a:xfrm>
          <a:off x="14414500"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86" name="直線コネクタ 385"/>
        <xdr:cNvCxnSpPr/>
      </xdr:nvCxnSpPr>
      <xdr:spPr>
        <a:xfrm>
          <a:off x="14287500" y="6850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387" name="【認定こども園・幼稚園・保育所】&#10;有形固定資産減価償却率最大値テキスト"/>
        <xdr:cNvSpPr txBox="1"/>
      </xdr:nvSpPr>
      <xdr:spPr>
        <a:xfrm>
          <a:off x="14414500" y="545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388" name="直線コネクタ 387"/>
        <xdr:cNvCxnSpPr/>
      </xdr:nvCxnSpPr>
      <xdr:spPr>
        <a:xfrm>
          <a:off x="14287500" y="5674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158005</xdr:rowOff>
    </xdr:from>
    <xdr:ext cx="405111" cy="259045"/>
    <xdr:sp macro="" textlink="">
      <xdr:nvSpPr>
        <xdr:cNvPr id="389" name="【認定こども園・幼稚園・保育所】&#10;有形固定資産減価償却率平均値テキスト"/>
        <xdr:cNvSpPr txBox="1"/>
      </xdr:nvSpPr>
      <xdr:spPr>
        <a:xfrm>
          <a:off x="14414500" y="6025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390" name="フローチャート: 判断 389"/>
        <xdr:cNvSpPr/>
      </xdr:nvSpPr>
      <xdr:spPr>
        <a:xfrm>
          <a:off x="14325600" y="617016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1" name="フローチャート: 判断 390"/>
        <xdr:cNvSpPr/>
      </xdr:nvSpPr>
      <xdr:spPr>
        <a:xfrm>
          <a:off x="135788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392" name="フローチャート: 判断 391"/>
        <xdr:cNvSpPr/>
      </xdr:nvSpPr>
      <xdr:spPr>
        <a:xfrm>
          <a:off x="12804140" y="62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93" name="フローチャート: 判断 392"/>
        <xdr:cNvSpPr/>
      </xdr:nvSpPr>
      <xdr:spPr>
        <a:xfrm>
          <a:off x="12029440" y="611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139700</xdr:rowOff>
    </xdr:from>
    <xdr:to>
      <xdr:col>85</xdr:col>
      <xdr:colOff>177800</xdr:colOff>
      <xdr:row>40</xdr:row>
      <xdr:rowOff>69850</xdr:rowOff>
    </xdr:to>
    <xdr:sp macro="" textlink="">
      <xdr:nvSpPr>
        <xdr:cNvPr id="399" name="楕円 398"/>
        <xdr:cNvSpPr/>
      </xdr:nvSpPr>
      <xdr:spPr>
        <a:xfrm>
          <a:off x="14325600" y="66776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54627</xdr:rowOff>
    </xdr:from>
    <xdr:ext cx="405111" cy="259045"/>
    <xdr:sp macro="" textlink="">
      <xdr:nvSpPr>
        <xdr:cNvPr id="400" name="【認定こども園・幼稚園・保育所】&#10;有形固定資産減価償却率該当値テキスト"/>
        <xdr:cNvSpPr txBox="1"/>
      </xdr:nvSpPr>
      <xdr:spPr>
        <a:xfrm>
          <a:off x="14414500" y="659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xdr:rowOff>
    </xdr:from>
    <xdr:to>
      <xdr:col>81</xdr:col>
      <xdr:colOff>101600</xdr:colOff>
      <xdr:row>40</xdr:row>
      <xdr:rowOff>115570</xdr:rowOff>
    </xdr:to>
    <xdr:sp macro="" textlink="">
      <xdr:nvSpPr>
        <xdr:cNvPr id="401" name="楕円 400"/>
        <xdr:cNvSpPr/>
      </xdr:nvSpPr>
      <xdr:spPr>
        <a:xfrm>
          <a:off x="1357884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19050</xdr:rowOff>
    </xdr:from>
    <xdr:to>
      <xdr:col>85</xdr:col>
      <xdr:colOff>127000</xdr:colOff>
      <xdr:row>40</xdr:row>
      <xdr:rowOff>64770</xdr:rowOff>
    </xdr:to>
    <xdr:cxnSp macro="">
      <xdr:nvCxnSpPr>
        <xdr:cNvPr id="402" name="直線コネクタ 401"/>
        <xdr:cNvCxnSpPr/>
      </xdr:nvCxnSpPr>
      <xdr:spPr>
        <a:xfrm flipV="1">
          <a:off x="13629640" y="672465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64262</xdr:rowOff>
    </xdr:from>
    <xdr:to>
      <xdr:col>76</xdr:col>
      <xdr:colOff>165100</xdr:colOff>
      <xdr:row>40</xdr:row>
      <xdr:rowOff>165862</xdr:rowOff>
    </xdr:to>
    <xdr:sp macro="" textlink="">
      <xdr:nvSpPr>
        <xdr:cNvPr id="403" name="楕円 402"/>
        <xdr:cNvSpPr/>
      </xdr:nvSpPr>
      <xdr:spPr>
        <a:xfrm>
          <a:off x="12804140" y="67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64770</xdr:rowOff>
    </xdr:from>
    <xdr:to>
      <xdr:col>81</xdr:col>
      <xdr:colOff>50800</xdr:colOff>
      <xdr:row>40</xdr:row>
      <xdr:rowOff>115062</xdr:rowOff>
    </xdr:to>
    <xdr:cxnSp macro="">
      <xdr:nvCxnSpPr>
        <xdr:cNvPr id="404" name="直線コネクタ 403"/>
        <xdr:cNvCxnSpPr/>
      </xdr:nvCxnSpPr>
      <xdr:spPr>
        <a:xfrm flipV="1">
          <a:off x="12854940" y="6770370"/>
          <a:ext cx="7747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59690</xdr:rowOff>
    </xdr:from>
    <xdr:to>
      <xdr:col>72</xdr:col>
      <xdr:colOff>38100</xdr:colOff>
      <xdr:row>40</xdr:row>
      <xdr:rowOff>161290</xdr:rowOff>
    </xdr:to>
    <xdr:sp macro="" textlink="">
      <xdr:nvSpPr>
        <xdr:cNvPr id="405" name="楕円 404"/>
        <xdr:cNvSpPr/>
      </xdr:nvSpPr>
      <xdr:spPr>
        <a:xfrm>
          <a:off x="12029440" y="6765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110490</xdr:rowOff>
    </xdr:from>
    <xdr:to>
      <xdr:col>76</xdr:col>
      <xdr:colOff>114300</xdr:colOff>
      <xdr:row>40</xdr:row>
      <xdr:rowOff>115062</xdr:rowOff>
    </xdr:to>
    <xdr:cxnSp macro="">
      <xdr:nvCxnSpPr>
        <xdr:cNvPr id="406" name="直線コネクタ 405"/>
        <xdr:cNvCxnSpPr/>
      </xdr:nvCxnSpPr>
      <xdr:spPr>
        <a:xfrm>
          <a:off x="12072620" y="6816090"/>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07" name="n_1aveValue【認定こども園・幼稚園・保育所】&#10;有形固定資産減価償却率"/>
        <xdr:cNvSpPr txBox="1"/>
      </xdr:nvSpPr>
      <xdr:spPr>
        <a:xfrm>
          <a:off x="134372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152671</xdr:rowOff>
    </xdr:from>
    <xdr:ext cx="405111" cy="259045"/>
    <xdr:sp macro="" textlink="">
      <xdr:nvSpPr>
        <xdr:cNvPr id="408" name="n_2aveValue【認定こども園・幼稚園・保育所】&#10;有形固定資産減価償却率"/>
        <xdr:cNvSpPr txBox="1"/>
      </xdr:nvSpPr>
      <xdr:spPr>
        <a:xfrm>
          <a:off x="12675244" y="602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409" name="n_3aveValue【認定こども園・幼稚園・保育所】&#10;有形固定資産減価償却率"/>
        <xdr:cNvSpPr txBox="1"/>
      </xdr:nvSpPr>
      <xdr:spPr>
        <a:xfrm>
          <a:off x="119005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106697</xdr:rowOff>
    </xdr:from>
    <xdr:ext cx="405111" cy="259045"/>
    <xdr:sp macro="" textlink="">
      <xdr:nvSpPr>
        <xdr:cNvPr id="410" name="n_1mainValue【認定こども園・幼稚園・保育所】&#10;有形固定資産減価償却率"/>
        <xdr:cNvSpPr txBox="1"/>
      </xdr:nvSpPr>
      <xdr:spPr>
        <a:xfrm>
          <a:off x="134372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156989</xdr:rowOff>
    </xdr:from>
    <xdr:ext cx="405111" cy="259045"/>
    <xdr:sp macro="" textlink="">
      <xdr:nvSpPr>
        <xdr:cNvPr id="411" name="n_2mainValue【認定こども園・幼稚園・保育所】&#10;有形固定資産減価償却率"/>
        <xdr:cNvSpPr txBox="1"/>
      </xdr:nvSpPr>
      <xdr:spPr>
        <a:xfrm>
          <a:off x="12675244" y="686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152417</xdr:rowOff>
    </xdr:from>
    <xdr:ext cx="405111" cy="259045"/>
    <xdr:sp macro="" textlink="">
      <xdr:nvSpPr>
        <xdr:cNvPr id="412" name="n_3mainValue【認定こども園・幼稚園・保育所】&#10;有形固定資産減価償却率"/>
        <xdr:cNvSpPr txBox="1"/>
      </xdr:nvSpPr>
      <xdr:spPr>
        <a:xfrm>
          <a:off x="119005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4" name="テキスト ボックス 423"/>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6" name="テキスト ボックス 425"/>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8" name="テキスト ボックス 427"/>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0" name="テキスト ボックス 429"/>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434" name="直線コネクタ 433"/>
        <xdr:cNvCxnSpPr/>
      </xdr:nvCxnSpPr>
      <xdr:spPr>
        <a:xfrm flipV="1">
          <a:off x="19509104" y="5665470"/>
          <a:ext cx="0" cy="1203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435" name="【認定こども園・幼稚園・保育所】&#10;一人当たり面積最小値テキスト"/>
        <xdr:cNvSpPr txBox="1"/>
      </xdr:nvSpPr>
      <xdr:spPr>
        <a:xfrm>
          <a:off x="19547840" y="68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436" name="直線コネクタ 435"/>
        <xdr:cNvCxnSpPr/>
      </xdr:nvCxnSpPr>
      <xdr:spPr>
        <a:xfrm>
          <a:off x="19443700" y="68686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37" name="【認定こども園・幼稚園・保育所】&#10;一人当たり面積最大値テキスト"/>
        <xdr:cNvSpPr txBox="1"/>
      </xdr:nvSpPr>
      <xdr:spPr>
        <a:xfrm>
          <a:off x="1954784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38" name="直線コネクタ 437"/>
        <xdr:cNvCxnSpPr/>
      </xdr:nvCxnSpPr>
      <xdr:spPr>
        <a:xfrm>
          <a:off x="1944370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439" name="【認定こども園・幼稚園・保育所】&#10;一人当たり面積平均値テキスト"/>
        <xdr:cNvSpPr txBox="1"/>
      </xdr:nvSpPr>
      <xdr:spPr>
        <a:xfrm>
          <a:off x="19547840" y="6630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40" name="フローチャート: 判断 439"/>
        <xdr:cNvSpPr/>
      </xdr:nvSpPr>
      <xdr:spPr>
        <a:xfrm>
          <a:off x="19458940" y="665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41" name="フローチャート: 判断 440"/>
        <xdr:cNvSpPr/>
      </xdr:nvSpPr>
      <xdr:spPr>
        <a:xfrm>
          <a:off x="18735040" y="6657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442" name="フローチャート: 判断 441"/>
        <xdr:cNvSpPr/>
      </xdr:nvSpPr>
      <xdr:spPr>
        <a:xfrm>
          <a:off x="17937480" y="6647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43" name="フローチャート: 判断 442"/>
        <xdr:cNvSpPr/>
      </xdr:nvSpPr>
      <xdr:spPr>
        <a:xfrm>
          <a:off x="17162780" y="670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50546</xdr:rowOff>
    </xdr:from>
    <xdr:to>
      <xdr:col>116</xdr:col>
      <xdr:colOff>114300</xdr:colOff>
      <xdr:row>39</xdr:row>
      <xdr:rowOff>152146</xdr:rowOff>
    </xdr:to>
    <xdr:sp macro="" textlink="">
      <xdr:nvSpPr>
        <xdr:cNvPr id="449" name="楕円 448"/>
        <xdr:cNvSpPr/>
      </xdr:nvSpPr>
      <xdr:spPr>
        <a:xfrm>
          <a:off x="1945894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73423</xdr:rowOff>
    </xdr:from>
    <xdr:ext cx="469744" cy="259045"/>
    <xdr:sp macro="" textlink="">
      <xdr:nvSpPr>
        <xdr:cNvPr id="450" name="【認定こども園・幼稚園・保育所】&#10;一人当たり面積該当値テキスト"/>
        <xdr:cNvSpPr txBox="1"/>
      </xdr:nvSpPr>
      <xdr:spPr>
        <a:xfrm>
          <a:off x="19547840"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50546</xdr:rowOff>
    </xdr:from>
    <xdr:to>
      <xdr:col>112</xdr:col>
      <xdr:colOff>38100</xdr:colOff>
      <xdr:row>39</xdr:row>
      <xdr:rowOff>152146</xdr:rowOff>
    </xdr:to>
    <xdr:sp macro="" textlink="">
      <xdr:nvSpPr>
        <xdr:cNvPr id="451" name="楕円 450"/>
        <xdr:cNvSpPr/>
      </xdr:nvSpPr>
      <xdr:spPr>
        <a:xfrm>
          <a:off x="18735040" y="65885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101346</xdr:rowOff>
    </xdr:from>
    <xdr:to>
      <xdr:col>116</xdr:col>
      <xdr:colOff>63500</xdr:colOff>
      <xdr:row>39</xdr:row>
      <xdr:rowOff>101346</xdr:rowOff>
    </xdr:to>
    <xdr:cxnSp macro="">
      <xdr:nvCxnSpPr>
        <xdr:cNvPr id="452" name="直線コネクタ 451"/>
        <xdr:cNvCxnSpPr/>
      </xdr:nvCxnSpPr>
      <xdr:spPr>
        <a:xfrm>
          <a:off x="18778220" y="663930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41402</xdr:rowOff>
    </xdr:from>
    <xdr:to>
      <xdr:col>107</xdr:col>
      <xdr:colOff>101600</xdr:colOff>
      <xdr:row>39</xdr:row>
      <xdr:rowOff>143002</xdr:rowOff>
    </xdr:to>
    <xdr:sp macro="" textlink="">
      <xdr:nvSpPr>
        <xdr:cNvPr id="453" name="楕円 452"/>
        <xdr:cNvSpPr/>
      </xdr:nvSpPr>
      <xdr:spPr>
        <a:xfrm>
          <a:off x="1793748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92202</xdr:rowOff>
    </xdr:from>
    <xdr:to>
      <xdr:col>111</xdr:col>
      <xdr:colOff>177800</xdr:colOff>
      <xdr:row>39</xdr:row>
      <xdr:rowOff>101346</xdr:rowOff>
    </xdr:to>
    <xdr:cxnSp macro="">
      <xdr:nvCxnSpPr>
        <xdr:cNvPr id="454" name="直線コネクタ 453"/>
        <xdr:cNvCxnSpPr/>
      </xdr:nvCxnSpPr>
      <xdr:spPr>
        <a:xfrm>
          <a:off x="17988280" y="6630162"/>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55" name="楕円 454"/>
        <xdr:cNvSpPr/>
      </xdr:nvSpPr>
      <xdr:spPr>
        <a:xfrm>
          <a:off x="17162780" y="6615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92202</xdr:rowOff>
    </xdr:from>
    <xdr:to>
      <xdr:col>107</xdr:col>
      <xdr:colOff>50800</xdr:colOff>
      <xdr:row>39</xdr:row>
      <xdr:rowOff>128778</xdr:rowOff>
    </xdr:to>
    <xdr:cxnSp macro="">
      <xdr:nvCxnSpPr>
        <xdr:cNvPr id="456" name="直線コネクタ 455"/>
        <xdr:cNvCxnSpPr/>
      </xdr:nvCxnSpPr>
      <xdr:spPr>
        <a:xfrm flipV="1">
          <a:off x="17213580" y="6630162"/>
          <a:ext cx="7747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57" name="n_1aveValue【認定こども園・幼稚園・保育所】&#10;一人当たり面積"/>
        <xdr:cNvSpPr txBox="1"/>
      </xdr:nvSpPr>
      <xdr:spPr>
        <a:xfrm>
          <a:off x="18561127" y="674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31259</xdr:rowOff>
    </xdr:from>
    <xdr:ext cx="469744" cy="259045"/>
    <xdr:sp macro="" textlink="">
      <xdr:nvSpPr>
        <xdr:cNvPr id="458" name="n_2aveValue【認定こども園・幼稚園・保育所】&#10;一人当たり面積"/>
        <xdr:cNvSpPr txBox="1"/>
      </xdr:nvSpPr>
      <xdr:spPr>
        <a:xfrm>
          <a:off x="17776267" y="67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86123</xdr:rowOff>
    </xdr:from>
    <xdr:ext cx="469744" cy="259045"/>
    <xdr:sp macro="" textlink="">
      <xdr:nvSpPr>
        <xdr:cNvPr id="459" name="n_3aveValue【認定こども園・幼稚園・保育所】&#10;一人当たり面積"/>
        <xdr:cNvSpPr txBox="1"/>
      </xdr:nvSpPr>
      <xdr:spPr>
        <a:xfrm>
          <a:off x="17001567" y="679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168673</xdr:rowOff>
    </xdr:from>
    <xdr:ext cx="469744" cy="259045"/>
    <xdr:sp macro="" textlink="">
      <xdr:nvSpPr>
        <xdr:cNvPr id="460" name="n_1mainValue【認定こども園・幼稚園・保育所】&#10;一人当たり面積"/>
        <xdr:cNvSpPr txBox="1"/>
      </xdr:nvSpPr>
      <xdr:spPr>
        <a:xfrm>
          <a:off x="18561127"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159529</xdr:rowOff>
    </xdr:from>
    <xdr:ext cx="469744" cy="259045"/>
    <xdr:sp macro="" textlink="">
      <xdr:nvSpPr>
        <xdr:cNvPr id="461" name="n_2mainValue【認定こども園・幼稚園・保育所】&#10;一人当たり面積"/>
        <xdr:cNvSpPr txBox="1"/>
      </xdr:nvSpPr>
      <xdr:spPr>
        <a:xfrm>
          <a:off x="17776267"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462" name="n_3mainValue【認定こども園・幼稚園・保育所】&#10;一人当たり面積"/>
        <xdr:cNvSpPr txBox="1"/>
      </xdr:nvSpPr>
      <xdr:spPr>
        <a:xfrm>
          <a:off x="17001567"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3" name="テキスト ボックス 472"/>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5" name="テキスト ボックス 474"/>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5" name="テキスト ボックス 484"/>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7" name="テキスト ボックス 48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64</xdr:row>
      <xdr:rowOff>19594</xdr:rowOff>
    </xdr:to>
    <xdr:cxnSp macro="">
      <xdr:nvCxnSpPr>
        <xdr:cNvPr id="489" name="直線コネクタ 488"/>
        <xdr:cNvCxnSpPr/>
      </xdr:nvCxnSpPr>
      <xdr:spPr>
        <a:xfrm flipV="1">
          <a:off x="14375764" y="9430294"/>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90" name="【学校施設】&#10;有形固定資産減価償却率最小値テキスト"/>
        <xdr:cNvSpPr txBox="1"/>
      </xdr:nvSpPr>
      <xdr:spPr>
        <a:xfrm>
          <a:off x="14414500" y="1075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1" name="直線コネクタ 490"/>
        <xdr:cNvCxnSpPr/>
      </xdr:nvCxnSpPr>
      <xdr:spPr>
        <a:xfrm>
          <a:off x="14287500" y="107485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492" name="【学校施設】&#10;有形固定資産減価償却率最大値テキスト"/>
        <xdr:cNvSpPr txBox="1"/>
      </xdr:nvSpPr>
      <xdr:spPr>
        <a:xfrm>
          <a:off x="14414500" y="921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493" name="直線コネクタ 492"/>
        <xdr:cNvCxnSpPr/>
      </xdr:nvCxnSpPr>
      <xdr:spPr>
        <a:xfrm>
          <a:off x="14287500" y="9430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39024</xdr:rowOff>
    </xdr:from>
    <xdr:ext cx="405111" cy="259045"/>
    <xdr:sp macro="" textlink="">
      <xdr:nvSpPr>
        <xdr:cNvPr id="494" name="【学校施設】&#10;有形固定資産減価償却率平均値テキスト"/>
        <xdr:cNvSpPr txBox="1"/>
      </xdr:nvSpPr>
      <xdr:spPr>
        <a:xfrm>
          <a:off x="14414500" y="9762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495" name="フローチャート: 判断 494"/>
        <xdr:cNvSpPr/>
      </xdr:nvSpPr>
      <xdr:spPr>
        <a:xfrm>
          <a:off x="14325600" y="990690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151674</xdr:rowOff>
    </xdr:from>
    <xdr:to>
      <xdr:col>81</xdr:col>
      <xdr:colOff>101600</xdr:colOff>
      <xdr:row>59</xdr:row>
      <xdr:rowOff>81824</xdr:rowOff>
    </xdr:to>
    <xdr:sp macro="" textlink="">
      <xdr:nvSpPr>
        <xdr:cNvPr id="496" name="フローチャート: 判断 495"/>
        <xdr:cNvSpPr/>
      </xdr:nvSpPr>
      <xdr:spPr>
        <a:xfrm>
          <a:off x="13578840" y="9874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97" name="フローチャート: 判断 496"/>
        <xdr:cNvSpPr/>
      </xdr:nvSpPr>
      <xdr:spPr>
        <a:xfrm>
          <a:off x="1280414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25944</xdr:rowOff>
    </xdr:from>
    <xdr:to>
      <xdr:col>72</xdr:col>
      <xdr:colOff>38100</xdr:colOff>
      <xdr:row>57</xdr:row>
      <xdr:rowOff>127544</xdr:rowOff>
    </xdr:to>
    <xdr:sp macro="" textlink="">
      <xdr:nvSpPr>
        <xdr:cNvPr id="498" name="フローチャート: 判断 497"/>
        <xdr:cNvSpPr/>
      </xdr:nvSpPr>
      <xdr:spPr>
        <a:xfrm>
          <a:off x="12029440" y="95814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7983</xdr:rowOff>
    </xdr:from>
    <xdr:to>
      <xdr:col>85</xdr:col>
      <xdr:colOff>177800</xdr:colOff>
      <xdr:row>62</xdr:row>
      <xdr:rowOff>109583</xdr:rowOff>
    </xdr:to>
    <xdr:sp macro="" textlink="">
      <xdr:nvSpPr>
        <xdr:cNvPr id="504" name="楕円 503"/>
        <xdr:cNvSpPr/>
      </xdr:nvSpPr>
      <xdr:spPr>
        <a:xfrm>
          <a:off x="14325600" y="1040166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157860</xdr:rowOff>
    </xdr:from>
    <xdr:ext cx="405111" cy="259045"/>
    <xdr:sp macro="" textlink="">
      <xdr:nvSpPr>
        <xdr:cNvPr id="505" name="【学校施設】&#10;有形固定資産減価償却率該当値テキスト"/>
        <xdr:cNvSpPr txBox="1"/>
      </xdr:nvSpPr>
      <xdr:spPr>
        <a:xfrm>
          <a:off x="14414500" y="10383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34109</xdr:rowOff>
    </xdr:from>
    <xdr:to>
      <xdr:col>81</xdr:col>
      <xdr:colOff>101600</xdr:colOff>
      <xdr:row>62</xdr:row>
      <xdr:rowOff>135709</xdr:rowOff>
    </xdr:to>
    <xdr:sp macro="" textlink="">
      <xdr:nvSpPr>
        <xdr:cNvPr id="506" name="楕円 505"/>
        <xdr:cNvSpPr/>
      </xdr:nvSpPr>
      <xdr:spPr>
        <a:xfrm>
          <a:off x="13578840" y="1042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58783</xdr:rowOff>
    </xdr:from>
    <xdr:to>
      <xdr:col>85</xdr:col>
      <xdr:colOff>127000</xdr:colOff>
      <xdr:row>62</xdr:row>
      <xdr:rowOff>84909</xdr:rowOff>
    </xdr:to>
    <xdr:cxnSp macro="">
      <xdr:nvCxnSpPr>
        <xdr:cNvPr id="507" name="直線コネクタ 506"/>
        <xdr:cNvCxnSpPr/>
      </xdr:nvCxnSpPr>
      <xdr:spPr>
        <a:xfrm flipV="1">
          <a:off x="13629640" y="10452463"/>
          <a:ext cx="74676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508" name="楕円 507"/>
        <xdr:cNvSpPr/>
      </xdr:nvSpPr>
      <xdr:spPr>
        <a:xfrm>
          <a:off x="1280414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62</xdr:row>
      <xdr:rowOff>84909</xdr:rowOff>
    </xdr:to>
    <xdr:cxnSp macro="">
      <xdr:nvCxnSpPr>
        <xdr:cNvPr id="509" name="直線コネクタ 508"/>
        <xdr:cNvCxnSpPr/>
      </xdr:nvCxnSpPr>
      <xdr:spPr>
        <a:xfrm>
          <a:off x="12854940" y="10315847"/>
          <a:ext cx="774700" cy="16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68399</xdr:rowOff>
    </xdr:from>
    <xdr:to>
      <xdr:col>72</xdr:col>
      <xdr:colOff>38100</xdr:colOff>
      <xdr:row>61</xdr:row>
      <xdr:rowOff>169999</xdr:rowOff>
    </xdr:to>
    <xdr:sp macro="" textlink="">
      <xdr:nvSpPr>
        <xdr:cNvPr id="510" name="楕円 509"/>
        <xdr:cNvSpPr/>
      </xdr:nvSpPr>
      <xdr:spPr>
        <a:xfrm>
          <a:off x="12029440" y="102944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119199</xdr:rowOff>
    </xdr:to>
    <xdr:cxnSp macro="">
      <xdr:nvCxnSpPr>
        <xdr:cNvPr id="511" name="直線コネクタ 510"/>
        <xdr:cNvCxnSpPr/>
      </xdr:nvCxnSpPr>
      <xdr:spPr>
        <a:xfrm flipV="1">
          <a:off x="12072620" y="10315847"/>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98351</xdr:rowOff>
    </xdr:from>
    <xdr:ext cx="405111" cy="259045"/>
    <xdr:sp macro="" textlink="">
      <xdr:nvSpPr>
        <xdr:cNvPr id="512" name="n_1aveValue【学校施設】&#10;有形固定資産減価償却率"/>
        <xdr:cNvSpPr txBox="1"/>
      </xdr:nvSpPr>
      <xdr:spPr>
        <a:xfrm>
          <a:off x="13437244" y="965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13" name="n_2aveValue【学校施設】&#10;有形固定資産減価償却率"/>
        <xdr:cNvSpPr txBox="1"/>
      </xdr:nvSpPr>
      <xdr:spPr>
        <a:xfrm>
          <a:off x="126752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144071</xdr:rowOff>
    </xdr:from>
    <xdr:ext cx="405111" cy="259045"/>
    <xdr:sp macro="" textlink="">
      <xdr:nvSpPr>
        <xdr:cNvPr id="514" name="n_3aveValue【学校施設】&#10;有形固定資産減価償却率"/>
        <xdr:cNvSpPr txBox="1"/>
      </xdr:nvSpPr>
      <xdr:spPr>
        <a:xfrm>
          <a:off x="11900544" y="936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126836</xdr:rowOff>
    </xdr:from>
    <xdr:ext cx="405111" cy="259045"/>
    <xdr:sp macro="" textlink="">
      <xdr:nvSpPr>
        <xdr:cNvPr id="515" name="n_1mainValue【学校施設】&#10;有形固定資産減価償却率"/>
        <xdr:cNvSpPr txBox="1"/>
      </xdr:nvSpPr>
      <xdr:spPr>
        <a:xfrm>
          <a:off x="13437244" y="1052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516" name="n_2mainValue【学校施設】&#10;有形固定資産減価償却率"/>
        <xdr:cNvSpPr txBox="1"/>
      </xdr:nvSpPr>
      <xdr:spPr>
        <a:xfrm>
          <a:off x="12675244" y="10357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161126</xdr:rowOff>
    </xdr:from>
    <xdr:ext cx="405111" cy="259045"/>
    <xdr:sp macro="" textlink="">
      <xdr:nvSpPr>
        <xdr:cNvPr id="517" name="n_3mainValue【学校施設】&#10;有形固定資産減価償却率"/>
        <xdr:cNvSpPr txBox="1"/>
      </xdr:nvSpPr>
      <xdr:spPr>
        <a:xfrm>
          <a:off x="11900544" y="1038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8" name="テキスト ボックス 52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542" name="直線コネクタ 541"/>
        <xdr:cNvCxnSpPr/>
      </xdr:nvCxnSpPr>
      <xdr:spPr>
        <a:xfrm flipV="1">
          <a:off x="19509104" y="9274810"/>
          <a:ext cx="0" cy="1461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43" name="【学校施設】&#10;一人当たり面積最小値テキスト"/>
        <xdr:cNvSpPr txBox="1"/>
      </xdr:nvSpPr>
      <xdr:spPr>
        <a:xfrm>
          <a:off x="1954784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44" name="直線コネクタ 543"/>
        <xdr:cNvCxnSpPr/>
      </xdr:nvCxnSpPr>
      <xdr:spPr>
        <a:xfrm>
          <a:off x="19443700" y="1073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45" name="【学校施設】&#10;一人当たり面積最大値テキスト"/>
        <xdr:cNvSpPr txBox="1"/>
      </xdr:nvSpPr>
      <xdr:spPr>
        <a:xfrm>
          <a:off x="19547840" y="905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46" name="直線コネクタ 545"/>
        <xdr:cNvCxnSpPr/>
      </xdr:nvCxnSpPr>
      <xdr:spPr>
        <a:xfrm>
          <a:off x="19443700" y="9274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160037</xdr:rowOff>
    </xdr:from>
    <xdr:ext cx="469744" cy="259045"/>
    <xdr:sp macro="" textlink="">
      <xdr:nvSpPr>
        <xdr:cNvPr id="547" name="【学校施設】&#10;一人当たり面積平均値テキスト"/>
        <xdr:cNvSpPr txBox="1"/>
      </xdr:nvSpPr>
      <xdr:spPr>
        <a:xfrm>
          <a:off x="19547840" y="1038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548" name="フローチャート: 判断 547"/>
        <xdr:cNvSpPr/>
      </xdr:nvSpPr>
      <xdr:spPr>
        <a:xfrm>
          <a:off x="1945894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549" name="フローチャート: 判断 548"/>
        <xdr:cNvSpPr/>
      </xdr:nvSpPr>
      <xdr:spPr>
        <a:xfrm>
          <a:off x="18735040" y="10410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550" name="フローチャート: 判断 549"/>
        <xdr:cNvSpPr/>
      </xdr:nvSpPr>
      <xdr:spPr>
        <a:xfrm>
          <a:off x="1793748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51" name="フローチャート: 判断 550"/>
        <xdr:cNvSpPr/>
      </xdr:nvSpPr>
      <xdr:spPr>
        <a:xfrm>
          <a:off x="1716278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77470</xdr:rowOff>
    </xdr:from>
    <xdr:to>
      <xdr:col>116</xdr:col>
      <xdr:colOff>114300</xdr:colOff>
      <xdr:row>62</xdr:row>
      <xdr:rowOff>7620</xdr:rowOff>
    </xdr:to>
    <xdr:sp macro="" textlink="">
      <xdr:nvSpPr>
        <xdr:cNvPr id="557" name="楕円 556"/>
        <xdr:cNvSpPr/>
      </xdr:nvSpPr>
      <xdr:spPr>
        <a:xfrm>
          <a:off x="19458940" y="10303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100347</xdr:rowOff>
    </xdr:from>
    <xdr:ext cx="469744" cy="259045"/>
    <xdr:sp macro="" textlink="">
      <xdr:nvSpPr>
        <xdr:cNvPr id="558" name="【学校施設】&#10;一人当たり面積該当値テキスト"/>
        <xdr:cNvSpPr txBox="1"/>
      </xdr:nvSpPr>
      <xdr:spPr>
        <a:xfrm>
          <a:off x="19547840" y="101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36830</xdr:rowOff>
    </xdr:from>
    <xdr:to>
      <xdr:col>112</xdr:col>
      <xdr:colOff>38100</xdr:colOff>
      <xdr:row>61</xdr:row>
      <xdr:rowOff>138430</xdr:rowOff>
    </xdr:to>
    <xdr:sp macro="" textlink="">
      <xdr:nvSpPr>
        <xdr:cNvPr id="559" name="楕円 558"/>
        <xdr:cNvSpPr/>
      </xdr:nvSpPr>
      <xdr:spPr>
        <a:xfrm>
          <a:off x="18735040" y="102628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87630</xdr:rowOff>
    </xdr:from>
    <xdr:to>
      <xdr:col>116</xdr:col>
      <xdr:colOff>63500</xdr:colOff>
      <xdr:row>61</xdr:row>
      <xdr:rowOff>128270</xdr:rowOff>
    </xdr:to>
    <xdr:cxnSp macro="">
      <xdr:nvCxnSpPr>
        <xdr:cNvPr id="560" name="直線コネクタ 559"/>
        <xdr:cNvCxnSpPr/>
      </xdr:nvCxnSpPr>
      <xdr:spPr>
        <a:xfrm>
          <a:off x="18778220" y="10313670"/>
          <a:ext cx="73152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100330</xdr:rowOff>
    </xdr:from>
    <xdr:to>
      <xdr:col>107</xdr:col>
      <xdr:colOff>101600</xdr:colOff>
      <xdr:row>62</xdr:row>
      <xdr:rowOff>30480</xdr:rowOff>
    </xdr:to>
    <xdr:sp macro="" textlink="">
      <xdr:nvSpPr>
        <xdr:cNvPr id="561" name="楕円 560"/>
        <xdr:cNvSpPr/>
      </xdr:nvSpPr>
      <xdr:spPr>
        <a:xfrm>
          <a:off x="17937480" y="10326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87630</xdr:rowOff>
    </xdr:from>
    <xdr:to>
      <xdr:col>111</xdr:col>
      <xdr:colOff>177800</xdr:colOff>
      <xdr:row>61</xdr:row>
      <xdr:rowOff>151130</xdr:rowOff>
    </xdr:to>
    <xdr:cxnSp macro="">
      <xdr:nvCxnSpPr>
        <xdr:cNvPr id="562" name="直線コネクタ 561"/>
        <xdr:cNvCxnSpPr/>
      </xdr:nvCxnSpPr>
      <xdr:spPr>
        <a:xfrm flipV="1">
          <a:off x="17988280" y="10313670"/>
          <a:ext cx="78994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99060</xdr:rowOff>
    </xdr:from>
    <xdr:to>
      <xdr:col>102</xdr:col>
      <xdr:colOff>165100</xdr:colOff>
      <xdr:row>62</xdr:row>
      <xdr:rowOff>29210</xdr:rowOff>
    </xdr:to>
    <xdr:sp macro="" textlink="">
      <xdr:nvSpPr>
        <xdr:cNvPr id="563" name="楕円 562"/>
        <xdr:cNvSpPr/>
      </xdr:nvSpPr>
      <xdr:spPr>
        <a:xfrm>
          <a:off x="17162780" y="10325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149860</xdr:rowOff>
    </xdr:from>
    <xdr:to>
      <xdr:col>107</xdr:col>
      <xdr:colOff>50800</xdr:colOff>
      <xdr:row>61</xdr:row>
      <xdr:rowOff>151130</xdr:rowOff>
    </xdr:to>
    <xdr:cxnSp macro="">
      <xdr:nvCxnSpPr>
        <xdr:cNvPr id="564" name="直線コネクタ 563"/>
        <xdr:cNvCxnSpPr/>
      </xdr:nvCxnSpPr>
      <xdr:spPr>
        <a:xfrm>
          <a:off x="17213580" y="10375900"/>
          <a:ext cx="7747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109237</xdr:rowOff>
    </xdr:from>
    <xdr:ext cx="469744" cy="259045"/>
    <xdr:sp macro="" textlink="">
      <xdr:nvSpPr>
        <xdr:cNvPr id="565" name="n_1aveValue【学校施設】&#10;一人当たり面積"/>
        <xdr:cNvSpPr txBox="1"/>
      </xdr:nvSpPr>
      <xdr:spPr>
        <a:xfrm>
          <a:off x="185611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92727</xdr:rowOff>
    </xdr:from>
    <xdr:ext cx="469744" cy="259045"/>
    <xdr:sp macro="" textlink="">
      <xdr:nvSpPr>
        <xdr:cNvPr id="566" name="n_2aveValue【学校施設】&#10;一人当たり面積"/>
        <xdr:cNvSpPr txBox="1"/>
      </xdr:nvSpPr>
      <xdr:spPr>
        <a:xfrm>
          <a:off x="1777626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95267</xdr:rowOff>
    </xdr:from>
    <xdr:ext cx="469744" cy="259045"/>
    <xdr:sp macro="" textlink="">
      <xdr:nvSpPr>
        <xdr:cNvPr id="567" name="n_3aveValue【学校施設】&#10;一人当たり面積"/>
        <xdr:cNvSpPr txBox="1"/>
      </xdr:nvSpPr>
      <xdr:spPr>
        <a:xfrm>
          <a:off x="1700156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154957</xdr:rowOff>
    </xdr:from>
    <xdr:ext cx="469744" cy="259045"/>
    <xdr:sp macro="" textlink="">
      <xdr:nvSpPr>
        <xdr:cNvPr id="568" name="n_1mainValue【学校施設】&#10;一人当たり面積"/>
        <xdr:cNvSpPr txBox="1"/>
      </xdr:nvSpPr>
      <xdr:spPr>
        <a:xfrm>
          <a:off x="185611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47007</xdr:rowOff>
    </xdr:from>
    <xdr:ext cx="469744" cy="259045"/>
    <xdr:sp macro="" textlink="">
      <xdr:nvSpPr>
        <xdr:cNvPr id="569" name="n_2mainValue【学校施設】&#10;一人当たり面積"/>
        <xdr:cNvSpPr txBox="1"/>
      </xdr:nvSpPr>
      <xdr:spPr>
        <a:xfrm>
          <a:off x="17776267" y="1010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45737</xdr:rowOff>
    </xdr:from>
    <xdr:ext cx="469744" cy="259045"/>
    <xdr:sp macro="" textlink="">
      <xdr:nvSpPr>
        <xdr:cNvPr id="570" name="n_3mainValue【学校施設】&#10;一人当たり面積"/>
        <xdr:cNvSpPr txBox="1"/>
      </xdr:nvSpPr>
      <xdr:spPr>
        <a:xfrm>
          <a:off x="17001567" y="1010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26670</xdr:rowOff>
    </xdr:to>
    <xdr:cxnSp macro="">
      <xdr:nvCxnSpPr>
        <xdr:cNvPr id="596" name="直線コネクタ 595"/>
        <xdr:cNvCxnSpPr/>
      </xdr:nvCxnSpPr>
      <xdr:spPr>
        <a:xfrm flipV="1">
          <a:off x="14375764" y="13200562"/>
          <a:ext cx="0" cy="124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340478" cy="259045"/>
    <xdr:sp macro="" textlink="">
      <xdr:nvSpPr>
        <xdr:cNvPr id="597" name="【児童館】&#10;有形固定資産減価償却率最小値テキスト"/>
        <xdr:cNvSpPr txBox="1"/>
      </xdr:nvSpPr>
      <xdr:spPr>
        <a:xfrm>
          <a:off x="14414500" y="14447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98" name="直線コネクタ 597"/>
        <xdr:cNvCxnSpPr/>
      </xdr:nvCxnSpPr>
      <xdr:spPr>
        <a:xfrm>
          <a:off x="1428750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99" name="【児童館】&#10;有形固定資産減価償却率最大値テキスト"/>
        <xdr:cNvSpPr txBox="1"/>
      </xdr:nvSpPr>
      <xdr:spPr>
        <a:xfrm>
          <a:off x="14414500" y="1297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00" name="直線コネクタ 599"/>
        <xdr:cNvCxnSpPr/>
      </xdr:nvCxnSpPr>
      <xdr:spPr>
        <a:xfrm>
          <a:off x="14287500" y="1320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601" name="【児童館】&#10;有形固定資産減価償却率平均値テキスト"/>
        <xdr:cNvSpPr txBox="1"/>
      </xdr:nvSpPr>
      <xdr:spPr>
        <a:xfrm>
          <a:off x="14414500" y="135788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02" name="フローチャート: 判断 601"/>
        <xdr:cNvSpPr/>
      </xdr:nvSpPr>
      <xdr:spPr>
        <a:xfrm>
          <a:off x="14325600" y="1360042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47716</xdr:rowOff>
    </xdr:from>
    <xdr:to>
      <xdr:col>81</xdr:col>
      <xdr:colOff>101600</xdr:colOff>
      <xdr:row>81</xdr:row>
      <xdr:rowOff>149316</xdr:rowOff>
    </xdr:to>
    <xdr:sp macro="" textlink="">
      <xdr:nvSpPr>
        <xdr:cNvPr id="603" name="フローチャート: 判断 602"/>
        <xdr:cNvSpPr/>
      </xdr:nvSpPr>
      <xdr:spPr>
        <a:xfrm>
          <a:off x="1357884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604" name="フローチャート: 判断 603"/>
        <xdr:cNvSpPr/>
      </xdr:nvSpPr>
      <xdr:spPr>
        <a:xfrm>
          <a:off x="12804140" y="136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605" name="フローチャート: 判断 604"/>
        <xdr:cNvSpPr/>
      </xdr:nvSpPr>
      <xdr:spPr>
        <a:xfrm>
          <a:off x="12029440" y="135650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64044</xdr:rowOff>
    </xdr:from>
    <xdr:to>
      <xdr:col>85</xdr:col>
      <xdr:colOff>177800</xdr:colOff>
      <xdr:row>80</xdr:row>
      <xdr:rowOff>165644</xdr:rowOff>
    </xdr:to>
    <xdr:sp macro="" textlink="">
      <xdr:nvSpPr>
        <xdr:cNvPr id="611" name="楕円 610"/>
        <xdr:cNvSpPr/>
      </xdr:nvSpPr>
      <xdr:spPr>
        <a:xfrm>
          <a:off x="14325600" y="1347524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86921</xdr:rowOff>
    </xdr:from>
    <xdr:ext cx="405111" cy="259045"/>
    <xdr:sp macro="" textlink="">
      <xdr:nvSpPr>
        <xdr:cNvPr id="612" name="【児童館】&#10;有形固定資産減価償却率該当値テキスト"/>
        <xdr:cNvSpPr txBox="1"/>
      </xdr:nvSpPr>
      <xdr:spPr>
        <a:xfrm>
          <a:off x="14414500" y="1333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101600</xdr:rowOff>
    </xdr:from>
    <xdr:to>
      <xdr:col>81</xdr:col>
      <xdr:colOff>101600</xdr:colOff>
      <xdr:row>81</xdr:row>
      <xdr:rowOff>31750</xdr:rowOff>
    </xdr:to>
    <xdr:sp macro="" textlink="">
      <xdr:nvSpPr>
        <xdr:cNvPr id="613" name="楕円 612"/>
        <xdr:cNvSpPr/>
      </xdr:nvSpPr>
      <xdr:spPr>
        <a:xfrm>
          <a:off x="13578840" y="1351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114844</xdr:rowOff>
    </xdr:from>
    <xdr:to>
      <xdr:col>85</xdr:col>
      <xdr:colOff>127000</xdr:colOff>
      <xdr:row>80</xdr:row>
      <xdr:rowOff>152400</xdr:rowOff>
    </xdr:to>
    <xdr:cxnSp macro="">
      <xdr:nvCxnSpPr>
        <xdr:cNvPr id="614" name="直線コネクタ 613"/>
        <xdr:cNvCxnSpPr/>
      </xdr:nvCxnSpPr>
      <xdr:spPr>
        <a:xfrm flipV="1">
          <a:off x="13629640" y="13526044"/>
          <a:ext cx="7467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139156</xdr:rowOff>
    </xdr:from>
    <xdr:to>
      <xdr:col>76</xdr:col>
      <xdr:colOff>165100</xdr:colOff>
      <xdr:row>81</xdr:row>
      <xdr:rowOff>69306</xdr:rowOff>
    </xdr:to>
    <xdr:sp macro="" textlink="">
      <xdr:nvSpPr>
        <xdr:cNvPr id="615" name="楕円 614"/>
        <xdr:cNvSpPr/>
      </xdr:nvSpPr>
      <xdr:spPr>
        <a:xfrm>
          <a:off x="12804140" y="13550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152400</xdr:rowOff>
    </xdr:from>
    <xdr:to>
      <xdr:col>81</xdr:col>
      <xdr:colOff>50800</xdr:colOff>
      <xdr:row>81</xdr:row>
      <xdr:rowOff>18506</xdr:rowOff>
    </xdr:to>
    <xdr:cxnSp macro="">
      <xdr:nvCxnSpPr>
        <xdr:cNvPr id="616" name="直線コネクタ 615"/>
        <xdr:cNvCxnSpPr/>
      </xdr:nvCxnSpPr>
      <xdr:spPr>
        <a:xfrm flipV="1">
          <a:off x="12854940" y="13563600"/>
          <a:ext cx="7747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49349</xdr:rowOff>
    </xdr:from>
    <xdr:to>
      <xdr:col>72</xdr:col>
      <xdr:colOff>38100</xdr:colOff>
      <xdr:row>83</xdr:row>
      <xdr:rowOff>150949</xdr:rowOff>
    </xdr:to>
    <xdr:sp macro="" textlink="">
      <xdr:nvSpPr>
        <xdr:cNvPr id="617" name="楕円 616"/>
        <xdr:cNvSpPr/>
      </xdr:nvSpPr>
      <xdr:spPr>
        <a:xfrm>
          <a:off x="12029440" y="139634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18506</xdr:rowOff>
    </xdr:from>
    <xdr:to>
      <xdr:col>76</xdr:col>
      <xdr:colOff>114300</xdr:colOff>
      <xdr:row>83</xdr:row>
      <xdr:rowOff>100149</xdr:rowOff>
    </xdr:to>
    <xdr:cxnSp macro="">
      <xdr:nvCxnSpPr>
        <xdr:cNvPr id="618" name="直線コネクタ 617"/>
        <xdr:cNvCxnSpPr/>
      </xdr:nvCxnSpPr>
      <xdr:spPr>
        <a:xfrm flipV="1">
          <a:off x="12072620" y="13597346"/>
          <a:ext cx="782320" cy="41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140443</xdr:rowOff>
    </xdr:from>
    <xdr:ext cx="405111" cy="259045"/>
    <xdr:sp macro="" textlink="">
      <xdr:nvSpPr>
        <xdr:cNvPr id="619" name="n_1aveValue【児童館】&#10;有形固定資産減価償却率"/>
        <xdr:cNvSpPr txBox="1"/>
      </xdr:nvSpPr>
      <xdr:spPr>
        <a:xfrm>
          <a:off x="13437244" y="13719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130646</xdr:rowOff>
    </xdr:from>
    <xdr:ext cx="405111" cy="259045"/>
    <xdr:sp macro="" textlink="">
      <xdr:nvSpPr>
        <xdr:cNvPr id="620" name="n_2aveValue【児童館】&#10;有形固定資産減価償却率"/>
        <xdr:cNvSpPr txBox="1"/>
      </xdr:nvSpPr>
      <xdr:spPr>
        <a:xfrm>
          <a:off x="12675244" y="1370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621" name="n_3aveValue【児童館】&#10;有形固定資産減価償却率"/>
        <xdr:cNvSpPr txBox="1"/>
      </xdr:nvSpPr>
      <xdr:spPr>
        <a:xfrm>
          <a:off x="11900544" y="1334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48277</xdr:rowOff>
    </xdr:from>
    <xdr:ext cx="405111" cy="259045"/>
    <xdr:sp macro="" textlink="">
      <xdr:nvSpPr>
        <xdr:cNvPr id="622" name="n_1mainValue【児童館】&#10;有形固定資産減価償却率"/>
        <xdr:cNvSpPr txBox="1"/>
      </xdr:nvSpPr>
      <xdr:spPr>
        <a:xfrm>
          <a:off x="13437244" y="1329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85833</xdr:rowOff>
    </xdr:from>
    <xdr:ext cx="405111" cy="259045"/>
    <xdr:sp macro="" textlink="">
      <xdr:nvSpPr>
        <xdr:cNvPr id="623" name="n_2mainValue【児童館】&#10;有形固定資産減価償却率"/>
        <xdr:cNvSpPr txBox="1"/>
      </xdr:nvSpPr>
      <xdr:spPr>
        <a:xfrm>
          <a:off x="12675244" y="133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142076</xdr:rowOff>
    </xdr:from>
    <xdr:ext cx="405111" cy="259045"/>
    <xdr:sp macro="" textlink="">
      <xdr:nvSpPr>
        <xdr:cNvPr id="624" name="n_3mainValue【児童館】&#10;有形固定資産減価償却率"/>
        <xdr:cNvSpPr txBox="1"/>
      </xdr:nvSpPr>
      <xdr:spPr>
        <a:xfrm>
          <a:off x="11900544" y="1405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5" name="直線コネクタ 634"/>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6" name="テキスト ボックス 635"/>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7" name="直線コネクタ 636"/>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8" name="テキスト ボックス 637"/>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9" name="直線コネクタ 638"/>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0" name="テキスト ボックス 639"/>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1" name="直線コネクタ 640"/>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2" name="テキスト ボックス 641"/>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3" name="直線コネクタ 642"/>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4" name="テキスト ボックス 643"/>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5" name="直線コネクタ 644"/>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6" name="テキスト ボックス 645"/>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5443</xdr:rowOff>
    </xdr:to>
    <xdr:cxnSp macro="">
      <xdr:nvCxnSpPr>
        <xdr:cNvPr id="650" name="直線コネクタ 649"/>
        <xdr:cNvCxnSpPr/>
      </xdr:nvCxnSpPr>
      <xdr:spPr>
        <a:xfrm flipV="1">
          <a:off x="19509104" y="13195663"/>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51" name="【児童館】&#10;一人当たり面積最小値テキスト"/>
        <xdr:cNvSpPr txBox="1"/>
      </xdr:nvSpPr>
      <xdr:spPr>
        <a:xfrm>
          <a:off x="19547840" y="144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52" name="直線コネクタ 651"/>
        <xdr:cNvCxnSpPr/>
      </xdr:nvCxnSpPr>
      <xdr:spPr>
        <a:xfrm>
          <a:off x="19443700" y="144224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53" name="【児童館】&#10;一人当たり面積最大値テキスト"/>
        <xdr:cNvSpPr txBox="1"/>
      </xdr:nvSpPr>
      <xdr:spPr>
        <a:xfrm>
          <a:off x="19547840" y="1297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54" name="直線コネクタ 653"/>
        <xdr:cNvCxnSpPr/>
      </xdr:nvCxnSpPr>
      <xdr:spPr>
        <a:xfrm>
          <a:off x="19443700" y="1319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655" name="【児童館】&#10;一人当たり面積平均値テキスト"/>
        <xdr:cNvSpPr txBox="1"/>
      </xdr:nvSpPr>
      <xdr:spPr>
        <a:xfrm>
          <a:off x="19547840" y="14067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56" name="フローチャート: 判断 655"/>
        <xdr:cNvSpPr/>
      </xdr:nvSpPr>
      <xdr:spPr>
        <a:xfrm>
          <a:off x="1945894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7" name="フローチャート: 判断 656"/>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58" name="フローチャート: 判断 657"/>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59" name="フローチャート: 判断 658"/>
        <xdr:cNvSpPr/>
      </xdr:nvSpPr>
      <xdr:spPr>
        <a:xfrm>
          <a:off x="17162780" y="14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126093</xdr:rowOff>
    </xdr:from>
    <xdr:to>
      <xdr:col>116</xdr:col>
      <xdr:colOff>114300</xdr:colOff>
      <xdr:row>84</xdr:row>
      <xdr:rowOff>56243</xdr:rowOff>
    </xdr:to>
    <xdr:sp macro="" textlink="">
      <xdr:nvSpPr>
        <xdr:cNvPr id="665" name="楕円 664"/>
        <xdr:cNvSpPr/>
      </xdr:nvSpPr>
      <xdr:spPr>
        <a:xfrm>
          <a:off x="19458940" y="140402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148970</xdr:rowOff>
    </xdr:from>
    <xdr:ext cx="469744" cy="259045"/>
    <xdr:sp macro="" textlink="">
      <xdr:nvSpPr>
        <xdr:cNvPr id="666" name="【児童館】&#10;一人当たり面積該当値テキスト"/>
        <xdr:cNvSpPr txBox="1"/>
      </xdr:nvSpPr>
      <xdr:spPr>
        <a:xfrm>
          <a:off x="19547840" y="1389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109764</xdr:rowOff>
    </xdr:from>
    <xdr:to>
      <xdr:col>112</xdr:col>
      <xdr:colOff>38100</xdr:colOff>
      <xdr:row>84</xdr:row>
      <xdr:rowOff>39914</xdr:rowOff>
    </xdr:to>
    <xdr:sp macro="" textlink="">
      <xdr:nvSpPr>
        <xdr:cNvPr id="667" name="楕円 666"/>
        <xdr:cNvSpPr/>
      </xdr:nvSpPr>
      <xdr:spPr>
        <a:xfrm>
          <a:off x="18735040" y="140238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160564</xdr:rowOff>
    </xdr:from>
    <xdr:to>
      <xdr:col>116</xdr:col>
      <xdr:colOff>63500</xdr:colOff>
      <xdr:row>84</xdr:row>
      <xdr:rowOff>5443</xdr:rowOff>
    </xdr:to>
    <xdr:cxnSp macro="">
      <xdr:nvCxnSpPr>
        <xdr:cNvPr id="668" name="直線コネクタ 667"/>
        <xdr:cNvCxnSpPr/>
      </xdr:nvCxnSpPr>
      <xdr:spPr>
        <a:xfrm>
          <a:off x="18778220" y="14074684"/>
          <a:ext cx="73152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109764</xdr:rowOff>
    </xdr:from>
    <xdr:to>
      <xdr:col>107</xdr:col>
      <xdr:colOff>101600</xdr:colOff>
      <xdr:row>84</xdr:row>
      <xdr:rowOff>39914</xdr:rowOff>
    </xdr:to>
    <xdr:sp macro="" textlink="">
      <xdr:nvSpPr>
        <xdr:cNvPr id="669" name="楕円 668"/>
        <xdr:cNvSpPr/>
      </xdr:nvSpPr>
      <xdr:spPr>
        <a:xfrm>
          <a:off x="17937480" y="140238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160564</xdr:rowOff>
    </xdr:from>
    <xdr:to>
      <xdr:col>111</xdr:col>
      <xdr:colOff>177800</xdr:colOff>
      <xdr:row>83</xdr:row>
      <xdr:rowOff>160564</xdr:rowOff>
    </xdr:to>
    <xdr:cxnSp macro="">
      <xdr:nvCxnSpPr>
        <xdr:cNvPr id="670" name="直線コネクタ 669"/>
        <xdr:cNvCxnSpPr/>
      </xdr:nvCxnSpPr>
      <xdr:spPr>
        <a:xfrm>
          <a:off x="17988280" y="1407468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71" name="楕円 670"/>
        <xdr:cNvSpPr/>
      </xdr:nvSpPr>
      <xdr:spPr>
        <a:xfrm>
          <a:off x="1716278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160564</xdr:rowOff>
    </xdr:from>
    <xdr:to>
      <xdr:col>107</xdr:col>
      <xdr:colOff>50800</xdr:colOff>
      <xdr:row>84</xdr:row>
      <xdr:rowOff>152400</xdr:rowOff>
    </xdr:to>
    <xdr:cxnSp macro="">
      <xdr:nvCxnSpPr>
        <xdr:cNvPr id="672" name="直線コネクタ 671"/>
        <xdr:cNvCxnSpPr/>
      </xdr:nvCxnSpPr>
      <xdr:spPr>
        <a:xfrm flipV="1">
          <a:off x="17213580" y="14074684"/>
          <a:ext cx="774700" cy="15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73" name="n_1aveValue【児童館】&#10;一人当たり面積"/>
        <xdr:cNvSpPr txBox="1"/>
      </xdr:nvSpPr>
      <xdr:spPr>
        <a:xfrm>
          <a:off x="1856112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74" name="n_2aveValue【児童館】&#10;一人当たり面積"/>
        <xdr:cNvSpPr txBox="1"/>
      </xdr:nvSpPr>
      <xdr:spPr>
        <a:xfrm>
          <a:off x="177762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675" name="n_3aveValue【児童館】&#10;一人当たり面積"/>
        <xdr:cNvSpPr txBox="1"/>
      </xdr:nvSpPr>
      <xdr:spPr>
        <a:xfrm>
          <a:off x="17001567" y="1388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56441</xdr:rowOff>
    </xdr:from>
    <xdr:ext cx="469744" cy="259045"/>
    <xdr:sp macro="" textlink="">
      <xdr:nvSpPr>
        <xdr:cNvPr id="676" name="n_1mainValue【児童館】&#10;一人当たり面積"/>
        <xdr:cNvSpPr txBox="1"/>
      </xdr:nvSpPr>
      <xdr:spPr>
        <a:xfrm>
          <a:off x="18561127" y="1380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677" name="n_2mainValue【児童館】&#10;一人当たり面積"/>
        <xdr:cNvSpPr txBox="1"/>
      </xdr:nvSpPr>
      <xdr:spPr>
        <a:xfrm>
          <a:off x="17776267" y="1380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78" name="n_3mainValue【児童館】&#10;一人当たり面積"/>
        <xdr:cNvSpPr txBox="1"/>
      </xdr:nvSpPr>
      <xdr:spPr>
        <a:xfrm>
          <a:off x="170015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80" name="正方形/長方形 679"/>
        <xdr:cNvSpPr/>
      </xdr:nvSpPr>
      <xdr:spPr>
        <a:xfrm>
          <a:off x="10960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81" name="正方形/長方形 680"/>
        <xdr:cNvSpPr/>
      </xdr:nvSpPr>
      <xdr:spPr>
        <a:xfrm>
          <a:off x="10960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82" name="正方形/長方形 681"/>
        <xdr:cNvSpPr/>
      </xdr:nvSpPr>
      <xdr:spPr>
        <a:xfrm>
          <a:off x="120700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83" name="正方形/長方形 682"/>
        <xdr:cNvSpPr/>
      </xdr:nvSpPr>
      <xdr:spPr>
        <a:xfrm>
          <a:off x="120700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86" name="正方形/長方形 685"/>
        <xdr:cNvSpPr/>
      </xdr:nvSpPr>
      <xdr:spPr>
        <a:xfrm>
          <a:off x="16093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87" name="正方形/長方形 686"/>
        <xdr:cNvSpPr/>
      </xdr:nvSpPr>
      <xdr:spPr>
        <a:xfrm>
          <a:off x="16093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88" name="正方形/長方形 687"/>
        <xdr:cNvSpPr/>
      </xdr:nvSpPr>
      <xdr:spPr>
        <a:xfrm>
          <a:off x="17226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89" name="正方形/長方形 688"/>
        <xdr:cNvSpPr/>
      </xdr:nvSpPr>
      <xdr:spPr>
        <a:xfrm>
          <a:off x="17226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年度の主な増減は、「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学校</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新たに供用開始した施設がなかったことにより、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42.7%</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道路」は改修が進んだことにより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イント減の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68.1%</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類似団体と比較して比較的高い数値なのが、道路・橋りょう等・児童館・福祉施設・</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「道路」については改修が進んだものの、昭和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年度以前取得分が多いことから、有形固定資産減価償却率が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以上となっているものが半数以上を占めていることが主な要因である。児童館は、昭和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年代に集中して建設されたため、類似団体平均を上回っている。福祉施設は、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年以前に多くが建設されており、老朽化が進んでいるためである。保健施設も供用開始から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年以上経過しているものが多く、老朽化が進んでいる状況である。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比較的低い数値なのが、保育所等・学校施設・庁舎となっている。この３つについては、人口増を背景に新規整備を行ったことや、計画的な改築・改修が進んでいるためである。庁舎については、本庁舎は老朽化が進んでいるもの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に防災センター・</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に豊洲シビックセンターを整備したためである。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518,479
489,007
40.16
193,991,713
188,828,925
5,020,701
122,199,041
27,204,452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086225" y="5851398"/>
          <a:ext cx="0" cy="1175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124960" y="703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020820" y="7027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12496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020820" y="5851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154703</xdr:rowOff>
    </xdr:from>
    <xdr:ext cx="405111" cy="259045"/>
    <xdr:sp macro="" textlink="">
      <xdr:nvSpPr>
        <xdr:cNvPr id="59" name="【図書館】&#10;有形固定資産減価償却率平均値テキスト"/>
        <xdr:cNvSpPr txBox="1"/>
      </xdr:nvSpPr>
      <xdr:spPr>
        <a:xfrm>
          <a:off x="4124960" y="6357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036060" y="6375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312160" y="64277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34544</xdr:rowOff>
    </xdr:from>
    <xdr:to>
      <xdr:col>15</xdr:col>
      <xdr:colOff>101600</xdr:colOff>
      <xdr:row>38</xdr:row>
      <xdr:rowOff>136144</xdr:rowOff>
    </xdr:to>
    <xdr:sp macro="" textlink="">
      <xdr:nvSpPr>
        <xdr:cNvPr id="62" name="フローチャート: 判断 61"/>
        <xdr:cNvSpPr/>
      </xdr:nvSpPr>
      <xdr:spPr>
        <a:xfrm>
          <a:off x="2514600" y="64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3" name="フローチャート: 判断 62"/>
        <xdr:cNvSpPr/>
      </xdr:nvSpPr>
      <xdr:spPr>
        <a:xfrm>
          <a:off x="1739900" y="6349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9" name="楕円 68"/>
        <xdr:cNvSpPr/>
      </xdr:nvSpPr>
      <xdr:spPr>
        <a:xfrm>
          <a:off x="403606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25417</xdr:rowOff>
    </xdr:from>
    <xdr:ext cx="405111" cy="259045"/>
    <xdr:sp macro="" textlink="">
      <xdr:nvSpPr>
        <xdr:cNvPr id="70" name="【図書館】&#10;有形固定資産減価償却率該当値テキスト"/>
        <xdr:cNvSpPr txBox="1"/>
      </xdr:nvSpPr>
      <xdr:spPr>
        <a:xfrm>
          <a:off x="4124960"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57404</xdr:rowOff>
    </xdr:from>
    <xdr:to>
      <xdr:col>20</xdr:col>
      <xdr:colOff>38100</xdr:colOff>
      <xdr:row>38</xdr:row>
      <xdr:rowOff>159004</xdr:rowOff>
    </xdr:to>
    <xdr:sp macro="" textlink="">
      <xdr:nvSpPr>
        <xdr:cNvPr id="71" name="楕円 70"/>
        <xdr:cNvSpPr/>
      </xdr:nvSpPr>
      <xdr:spPr>
        <a:xfrm>
          <a:off x="3312160" y="64277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108204</xdr:rowOff>
    </xdr:to>
    <xdr:cxnSp macro="">
      <xdr:nvCxnSpPr>
        <xdr:cNvPr id="72" name="直線コネクタ 71"/>
        <xdr:cNvCxnSpPr/>
      </xdr:nvCxnSpPr>
      <xdr:spPr>
        <a:xfrm flipV="1">
          <a:off x="3355340" y="6423660"/>
          <a:ext cx="73152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105410</xdr:rowOff>
    </xdr:from>
    <xdr:to>
      <xdr:col>15</xdr:col>
      <xdr:colOff>101600</xdr:colOff>
      <xdr:row>39</xdr:row>
      <xdr:rowOff>35560</xdr:rowOff>
    </xdr:to>
    <xdr:sp macro="" textlink="">
      <xdr:nvSpPr>
        <xdr:cNvPr id="73" name="楕円 72"/>
        <xdr:cNvSpPr/>
      </xdr:nvSpPr>
      <xdr:spPr>
        <a:xfrm>
          <a:off x="2514600" y="6475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108204</xdr:rowOff>
    </xdr:from>
    <xdr:to>
      <xdr:col>19</xdr:col>
      <xdr:colOff>177800</xdr:colOff>
      <xdr:row>38</xdr:row>
      <xdr:rowOff>156210</xdr:rowOff>
    </xdr:to>
    <xdr:cxnSp macro="">
      <xdr:nvCxnSpPr>
        <xdr:cNvPr id="74" name="直線コネクタ 73"/>
        <xdr:cNvCxnSpPr/>
      </xdr:nvCxnSpPr>
      <xdr:spPr>
        <a:xfrm flipV="1">
          <a:off x="2565400" y="6478524"/>
          <a:ext cx="78994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27686</xdr:rowOff>
    </xdr:from>
    <xdr:to>
      <xdr:col>10</xdr:col>
      <xdr:colOff>165100</xdr:colOff>
      <xdr:row>37</xdr:row>
      <xdr:rowOff>129286</xdr:rowOff>
    </xdr:to>
    <xdr:sp macro="" textlink="">
      <xdr:nvSpPr>
        <xdr:cNvPr id="75" name="楕円 74"/>
        <xdr:cNvSpPr/>
      </xdr:nvSpPr>
      <xdr:spPr>
        <a:xfrm>
          <a:off x="1739900" y="62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78486</xdr:rowOff>
    </xdr:from>
    <xdr:to>
      <xdr:col>15</xdr:col>
      <xdr:colOff>50800</xdr:colOff>
      <xdr:row>38</xdr:row>
      <xdr:rowOff>156210</xdr:rowOff>
    </xdr:to>
    <xdr:cxnSp macro="">
      <xdr:nvCxnSpPr>
        <xdr:cNvPr id="76" name="直線コネクタ 75"/>
        <xdr:cNvCxnSpPr/>
      </xdr:nvCxnSpPr>
      <xdr:spPr>
        <a:xfrm>
          <a:off x="1790700" y="6281166"/>
          <a:ext cx="774700" cy="2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150131</xdr:rowOff>
    </xdr:from>
    <xdr:ext cx="405111" cy="259045"/>
    <xdr:sp macro="" textlink="">
      <xdr:nvSpPr>
        <xdr:cNvPr id="77" name="n_1aveValue【図書館】&#10;有形固定資産減価償却率"/>
        <xdr:cNvSpPr txBox="1"/>
      </xdr:nvSpPr>
      <xdr:spPr>
        <a:xfrm>
          <a:off x="3170564" y="652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152671</xdr:rowOff>
    </xdr:from>
    <xdr:ext cx="405111" cy="259045"/>
    <xdr:sp macro="" textlink="">
      <xdr:nvSpPr>
        <xdr:cNvPr id="78" name="n_2aveValue【図書館】&#10;有形固定資産減価償却率"/>
        <xdr:cNvSpPr txBox="1"/>
      </xdr:nvSpPr>
      <xdr:spPr>
        <a:xfrm>
          <a:off x="2385704" y="618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67835</xdr:rowOff>
    </xdr:from>
    <xdr:ext cx="405111" cy="259045"/>
    <xdr:sp macro="" textlink="">
      <xdr:nvSpPr>
        <xdr:cNvPr id="79" name="n_3aveValue【図書館】&#10;有形固定資産減価償却率"/>
        <xdr:cNvSpPr txBox="1"/>
      </xdr:nvSpPr>
      <xdr:spPr>
        <a:xfrm>
          <a:off x="1611004" y="643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4081</xdr:rowOff>
    </xdr:from>
    <xdr:ext cx="405111" cy="259045"/>
    <xdr:sp macro="" textlink="">
      <xdr:nvSpPr>
        <xdr:cNvPr id="80" name="n_1mainValue【図書館】&#10;有形固定資産減価償却率"/>
        <xdr:cNvSpPr txBox="1"/>
      </xdr:nvSpPr>
      <xdr:spPr>
        <a:xfrm>
          <a:off x="3170564" y="620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26687</xdr:rowOff>
    </xdr:from>
    <xdr:ext cx="405111" cy="259045"/>
    <xdr:sp macro="" textlink="">
      <xdr:nvSpPr>
        <xdr:cNvPr id="81" name="n_2mainValue【図書館】&#10;有形固定資産減価償却率"/>
        <xdr:cNvSpPr txBox="1"/>
      </xdr:nvSpPr>
      <xdr:spPr>
        <a:xfrm>
          <a:off x="238570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145813</xdr:rowOff>
    </xdr:from>
    <xdr:ext cx="405111" cy="259045"/>
    <xdr:sp macro="" textlink="">
      <xdr:nvSpPr>
        <xdr:cNvPr id="82" name="n_3mainValue【図書館】&#10;有形固定資産減価償却率"/>
        <xdr:cNvSpPr txBox="1"/>
      </xdr:nvSpPr>
      <xdr:spPr>
        <a:xfrm>
          <a:off x="1611004" y="60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104" name="直線コネクタ 103"/>
        <xdr:cNvCxnSpPr/>
      </xdr:nvCxnSpPr>
      <xdr:spPr>
        <a:xfrm flipV="1">
          <a:off x="9219565" y="590931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5" name="【図書館】&#10;一人当たり面積最小値テキスト"/>
        <xdr:cNvSpPr txBox="1"/>
      </xdr:nvSpPr>
      <xdr:spPr>
        <a:xfrm>
          <a:off x="9258300"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6" name="直線コネクタ 105"/>
        <xdr:cNvCxnSpPr/>
      </xdr:nvCxnSpPr>
      <xdr:spPr>
        <a:xfrm>
          <a:off x="9154160" y="6970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7" name="【図書館】&#10;一人当たり面積最大値テキスト"/>
        <xdr:cNvSpPr txBox="1"/>
      </xdr:nvSpPr>
      <xdr:spPr>
        <a:xfrm>
          <a:off x="92583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8" name="直線コネクタ 107"/>
        <xdr:cNvCxnSpPr/>
      </xdr:nvCxnSpPr>
      <xdr:spPr>
        <a:xfrm>
          <a:off x="9154160" y="5909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09" name="【図書館】&#10;一人当たり面積平均値テキスト"/>
        <xdr:cNvSpPr txBox="1"/>
      </xdr:nvSpPr>
      <xdr:spPr>
        <a:xfrm>
          <a:off x="9258300" y="665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0" name="フローチャート: 判断 109"/>
        <xdr:cNvSpPr/>
      </xdr:nvSpPr>
      <xdr:spPr>
        <a:xfrm>
          <a:off x="919226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1" name="フローチャート: 判断 110"/>
        <xdr:cNvSpPr/>
      </xdr:nvSpPr>
      <xdr:spPr>
        <a:xfrm>
          <a:off x="8445500" y="6795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80264</xdr:rowOff>
    </xdr:from>
    <xdr:to>
      <xdr:col>46</xdr:col>
      <xdr:colOff>38100</xdr:colOff>
      <xdr:row>41</xdr:row>
      <xdr:rowOff>10414</xdr:rowOff>
    </xdr:to>
    <xdr:sp macro="" textlink="">
      <xdr:nvSpPr>
        <xdr:cNvPr id="112" name="フローチャート: 判断 111"/>
        <xdr:cNvSpPr/>
      </xdr:nvSpPr>
      <xdr:spPr>
        <a:xfrm>
          <a:off x="7670800" y="67858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112268</xdr:rowOff>
    </xdr:from>
    <xdr:to>
      <xdr:col>41</xdr:col>
      <xdr:colOff>101600</xdr:colOff>
      <xdr:row>41</xdr:row>
      <xdr:rowOff>42418</xdr:rowOff>
    </xdr:to>
    <xdr:sp macro="" textlink="">
      <xdr:nvSpPr>
        <xdr:cNvPr id="113" name="フローチャート: 判断 112"/>
        <xdr:cNvSpPr/>
      </xdr:nvSpPr>
      <xdr:spPr>
        <a:xfrm>
          <a:off x="6873240" y="6817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9" name="楕円 118"/>
        <xdr:cNvSpPr/>
      </xdr:nvSpPr>
      <xdr:spPr>
        <a:xfrm>
          <a:off x="9192260" y="6799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20" name="【図書館】&#10;一人当たり面積該当値テキスト"/>
        <xdr:cNvSpPr txBox="1"/>
      </xdr:nvSpPr>
      <xdr:spPr>
        <a:xfrm>
          <a:off x="9258300"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89408</xdr:rowOff>
    </xdr:from>
    <xdr:to>
      <xdr:col>50</xdr:col>
      <xdr:colOff>165100</xdr:colOff>
      <xdr:row>41</xdr:row>
      <xdr:rowOff>19558</xdr:rowOff>
    </xdr:to>
    <xdr:sp macro="" textlink="">
      <xdr:nvSpPr>
        <xdr:cNvPr id="121" name="楕円 120"/>
        <xdr:cNvSpPr/>
      </xdr:nvSpPr>
      <xdr:spPr>
        <a:xfrm>
          <a:off x="8445500" y="6795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140208</xdr:rowOff>
    </xdr:from>
    <xdr:to>
      <xdr:col>55</xdr:col>
      <xdr:colOff>0</xdr:colOff>
      <xdr:row>40</xdr:row>
      <xdr:rowOff>144780</xdr:rowOff>
    </xdr:to>
    <xdr:cxnSp macro="">
      <xdr:nvCxnSpPr>
        <xdr:cNvPr id="122" name="直線コネクタ 121"/>
        <xdr:cNvCxnSpPr/>
      </xdr:nvCxnSpPr>
      <xdr:spPr>
        <a:xfrm>
          <a:off x="8496300" y="6845808"/>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89408</xdr:rowOff>
    </xdr:from>
    <xdr:to>
      <xdr:col>46</xdr:col>
      <xdr:colOff>38100</xdr:colOff>
      <xdr:row>41</xdr:row>
      <xdr:rowOff>19558</xdr:rowOff>
    </xdr:to>
    <xdr:sp macro="" textlink="">
      <xdr:nvSpPr>
        <xdr:cNvPr id="123" name="楕円 122"/>
        <xdr:cNvSpPr/>
      </xdr:nvSpPr>
      <xdr:spPr>
        <a:xfrm>
          <a:off x="7670800" y="67950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140208</xdr:rowOff>
    </xdr:from>
    <xdr:to>
      <xdr:col>50</xdr:col>
      <xdr:colOff>114300</xdr:colOff>
      <xdr:row>40</xdr:row>
      <xdr:rowOff>140208</xdr:rowOff>
    </xdr:to>
    <xdr:cxnSp macro="">
      <xdr:nvCxnSpPr>
        <xdr:cNvPr id="124" name="直線コネクタ 123"/>
        <xdr:cNvCxnSpPr/>
      </xdr:nvCxnSpPr>
      <xdr:spPr>
        <a:xfrm>
          <a:off x="7713980" y="684580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157988</xdr:rowOff>
    </xdr:from>
    <xdr:to>
      <xdr:col>41</xdr:col>
      <xdr:colOff>101600</xdr:colOff>
      <xdr:row>41</xdr:row>
      <xdr:rowOff>88138</xdr:rowOff>
    </xdr:to>
    <xdr:sp macro="" textlink="">
      <xdr:nvSpPr>
        <xdr:cNvPr id="125" name="楕円 124"/>
        <xdr:cNvSpPr/>
      </xdr:nvSpPr>
      <xdr:spPr>
        <a:xfrm>
          <a:off x="6873240" y="6863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140208</xdr:rowOff>
    </xdr:from>
    <xdr:to>
      <xdr:col>45</xdr:col>
      <xdr:colOff>177800</xdr:colOff>
      <xdr:row>41</xdr:row>
      <xdr:rowOff>37338</xdr:rowOff>
    </xdr:to>
    <xdr:cxnSp macro="">
      <xdr:nvCxnSpPr>
        <xdr:cNvPr id="126" name="直線コネクタ 125"/>
        <xdr:cNvCxnSpPr/>
      </xdr:nvCxnSpPr>
      <xdr:spPr>
        <a:xfrm flipV="1">
          <a:off x="6924040" y="6845808"/>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10685</xdr:rowOff>
    </xdr:from>
    <xdr:ext cx="469744" cy="259045"/>
    <xdr:sp macro="" textlink="">
      <xdr:nvSpPr>
        <xdr:cNvPr id="127" name="n_1aveValue【図書館】&#10;一人当たり面積"/>
        <xdr:cNvSpPr txBox="1"/>
      </xdr:nvSpPr>
      <xdr:spPr>
        <a:xfrm>
          <a:off x="8271587" y="68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26941</xdr:rowOff>
    </xdr:from>
    <xdr:ext cx="469744" cy="259045"/>
    <xdr:sp macro="" textlink="">
      <xdr:nvSpPr>
        <xdr:cNvPr id="128" name="n_2aveValue【図書館】&#10;一人当たり面積"/>
        <xdr:cNvSpPr txBox="1"/>
      </xdr:nvSpPr>
      <xdr:spPr>
        <a:xfrm>
          <a:off x="7509587" y="65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58945</xdr:rowOff>
    </xdr:from>
    <xdr:ext cx="469744" cy="259045"/>
    <xdr:sp macro="" textlink="">
      <xdr:nvSpPr>
        <xdr:cNvPr id="129" name="n_3aveValue【図書館】&#10;一人当たり面積"/>
        <xdr:cNvSpPr txBox="1"/>
      </xdr:nvSpPr>
      <xdr:spPr>
        <a:xfrm>
          <a:off x="67120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36085</xdr:rowOff>
    </xdr:from>
    <xdr:ext cx="469744" cy="259045"/>
    <xdr:sp macro="" textlink="">
      <xdr:nvSpPr>
        <xdr:cNvPr id="130" name="n_1mainValue【図書館】&#10;一人当たり面積"/>
        <xdr:cNvSpPr txBox="1"/>
      </xdr:nvSpPr>
      <xdr:spPr>
        <a:xfrm>
          <a:off x="8271587"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10685</xdr:rowOff>
    </xdr:from>
    <xdr:ext cx="469744" cy="259045"/>
    <xdr:sp macro="" textlink="">
      <xdr:nvSpPr>
        <xdr:cNvPr id="131" name="n_2mainValue【図書館】&#10;一人当たり面積"/>
        <xdr:cNvSpPr txBox="1"/>
      </xdr:nvSpPr>
      <xdr:spPr>
        <a:xfrm>
          <a:off x="7509587" y="68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79265</xdr:rowOff>
    </xdr:from>
    <xdr:ext cx="469744" cy="259045"/>
    <xdr:sp macro="" textlink="">
      <xdr:nvSpPr>
        <xdr:cNvPr id="132" name="n_3mainValue【図書館】&#10;一人当たり面積"/>
        <xdr:cNvSpPr txBox="1"/>
      </xdr:nvSpPr>
      <xdr:spPr>
        <a:xfrm>
          <a:off x="6712027" y="695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1" name="テキスト ボックス 150"/>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55" name="直線コネクタ 154"/>
        <xdr:cNvCxnSpPr/>
      </xdr:nvCxnSpPr>
      <xdr:spPr>
        <a:xfrm flipV="1">
          <a:off x="4086225" y="9410700"/>
          <a:ext cx="0" cy="127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56" name="【体育館・プール】&#10;有形固定資産減価償却率最小値テキスト"/>
        <xdr:cNvSpPr txBox="1"/>
      </xdr:nvSpPr>
      <xdr:spPr>
        <a:xfrm>
          <a:off x="4124960" y="1068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57" name="直線コネクタ 156"/>
        <xdr:cNvCxnSpPr/>
      </xdr:nvCxnSpPr>
      <xdr:spPr>
        <a:xfrm>
          <a:off x="4020820" y="10682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xdr:cNvSpPr txBox="1"/>
      </xdr:nvSpPr>
      <xdr:spPr>
        <a:xfrm>
          <a:off x="412496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xdr:cNvCxnSpPr/>
      </xdr:nvCxnSpPr>
      <xdr:spPr>
        <a:xfrm>
          <a:off x="402082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135653</xdr:rowOff>
    </xdr:from>
    <xdr:ext cx="405111" cy="259045"/>
    <xdr:sp macro="" textlink="">
      <xdr:nvSpPr>
        <xdr:cNvPr id="160" name="【体育館・プール】&#10;有形固定資産減価償却率平均値テキスト"/>
        <xdr:cNvSpPr txBox="1"/>
      </xdr:nvSpPr>
      <xdr:spPr>
        <a:xfrm>
          <a:off x="4124960" y="10026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61" name="フローチャート: 判断 160"/>
        <xdr:cNvSpPr/>
      </xdr:nvSpPr>
      <xdr:spPr>
        <a:xfrm>
          <a:off x="4036060" y="100479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62" name="フローチャート: 判断 161"/>
        <xdr:cNvSpPr/>
      </xdr:nvSpPr>
      <xdr:spPr>
        <a:xfrm>
          <a:off x="3312160" y="100617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90932</xdr:rowOff>
    </xdr:from>
    <xdr:to>
      <xdr:col>15</xdr:col>
      <xdr:colOff>101600</xdr:colOff>
      <xdr:row>61</xdr:row>
      <xdr:rowOff>21082</xdr:rowOff>
    </xdr:to>
    <xdr:sp macro="" textlink="">
      <xdr:nvSpPr>
        <xdr:cNvPr id="163" name="フローチャート: 判断 162"/>
        <xdr:cNvSpPr/>
      </xdr:nvSpPr>
      <xdr:spPr>
        <a:xfrm>
          <a:off x="2514600" y="101493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88646</xdr:rowOff>
    </xdr:from>
    <xdr:to>
      <xdr:col>10</xdr:col>
      <xdr:colOff>165100</xdr:colOff>
      <xdr:row>61</xdr:row>
      <xdr:rowOff>18796</xdr:rowOff>
    </xdr:to>
    <xdr:sp macro="" textlink="">
      <xdr:nvSpPr>
        <xdr:cNvPr id="164" name="フローチャート: 判断 163"/>
        <xdr:cNvSpPr/>
      </xdr:nvSpPr>
      <xdr:spPr>
        <a:xfrm>
          <a:off x="1739900" y="101470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70" name="楕円 169"/>
        <xdr:cNvSpPr/>
      </xdr:nvSpPr>
      <xdr:spPr>
        <a:xfrm>
          <a:off x="4036060" y="99794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111523</xdr:rowOff>
    </xdr:from>
    <xdr:ext cx="405111" cy="259045"/>
    <xdr:sp macro="" textlink="">
      <xdr:nvSpPr>
        <xdr:cNvPr id="171" name="【体育館・プール】&#10;有形固定資産減価償却率該当値テキスト"/>
        <xdr:cNvSpPr txBox="1"/>
      </xdr:nvSpPr>
      <xdr:spPr>
        <a:xfrm>
          <a:off x="4124960" y="98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148082</xdr:rowOff>
    </xdr:from>
    <xdr:to>
      <xdr:col>20</xdr:col>
      <xdr:colOff>38100</xdr:colOff>
      <xdr:row>60</xdr:row>
      <xdr:rowOff>78232</xdr:rowOff>
    </xdr:to>
    <xdr:sp macro="" textlink="">
      <xdr:nvSpPr>
        <xdr:cNvPr id="172" name="楕円 171"/>
        <xdr:cNvSpPr/>
      </xdr:nvSpPr>
      <xdr:spPr>
        <a:xfrm>
          <a:off x="3312160" y="100388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139446</xdr:rowOff>
    </xdr:from>
    <xdr:to>
      <xdr:col>24</xdr:col>
      <xdr:colOff>63500</xdr:colOff>
      <xdr:row>60</xdr:row>
      <xdr:rowOff>27432</xdr:rowOff>
    </xdr:to>
    <xdr:cxnSp macro="">
      <xdr:nvCxnSpPr>
        <xdr:cNvPr id="173" name="直線コネクタ 172"/>
        <xdr:cNvCxnSpPr/>
      </xdr:nvCxnSpPr>
      <xdr:spPr>
        <a:xfrm flipV="1">
          <a:off x="3355340" y="10030206"/>
          <a:ext cx="73152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17780</xdr:rowOff>
    </xdr:from>
    <xdr:to>
      <xdr:col>15</xdr:col>
      <xdr:colOff>101600</xdr:colOff>
      <xdr:row>60</xdr:row>
      <xdr:rowOff>119380</xdr:rowOff>
    </xdr:to>
    <xdr:sp macro="" textlink="">
      <xdr:nvSpPr>
        <xdr:cNvPr id="174" name="楕円 173"/>
        <xdr:cNvSpPr/>
      </xdr:nvSpPr>
      <xdr:spPr>
        <a:xfrm>
          <a:off x="25146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27432</xdr:rowOff>
    </xdr:from>
    <xdr:to>
      <xdr:col>19</xdr:col>
      <xdr:colOff>177800</xdr:colOff>
      <xdr:row>60</xdr:row>
      <xdr:rowOff>68580</xdr:rowOff>
    </xdr:to>
    <xdr:cxnSp macro="">
      <xdr:nvCxnSpPr>
        <xdr:cNvPr id="175" name="直線コネクタ 174"/>
        <xdr:cNvCxnSpPr/>
      </xdr:nvCxnSpPr>
      <xdr:spPr>
        <a:xfrm flipV="1">
          <a:off x="2565400" y="10085832"/>
          <a:ext cx="78994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49784</xdr:rowOff>
    </xdr:from>
    <xdr:to>
      <xdr:col>10</xdr:col>
      <xdr:colOff>165100</xdr:colOff>
      <xdr:row>60</xdr:row>
      <xdr:rowOff>151384</xdr:rowOff>
    </xdr:to>
    <xdr:sp macro="" textlink="">
      <xdr:nvSpPr>
        <xdr:cNvPr id="176" name="楕円 175"/>
        <xdr:cNvSpPr/>
      </xdr:nvSpPr>
      <xdr:spPr>
        <a:xfrm>
          <a:off x="17399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68580</xdr:rowOff>
    </xdr:from>
    <xdr:to>
      <xdr:col>15</xdr:col>
      <xdr:colOff>50800</xdr:colOff>
      <xdr:row>60</xdr:row>
      <xdr:rowOff>100584</xdr:rowOff>
    </xdr:to>
    <xdr:cxnSp macro="">
      <xdr:nvCxnSpPr>
        <xdr:cNvPr id="177" name="直線コネクタ 176"/>
        <xdr:cNvCxnSpPr/>
      </xdr:nvCxnSpPr>
      <xdr:spPr>
        <a:xfrm flipV="1">
          <a:off x="1790700" y="10126980"/>
          <a:ext cx="7747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92219</xdr:rowOff>
    </xdr:from>
    <xdr:ext cx="405111" cy="259045"/>
    <xdr:sp macro="" textlink="">
      <xdr:nvSpPr>
        <xdr:cNvPr id="178" name="n_1aveValue【体育館・プール】&#10;有形固定資産減価償却率"/>
        <xdr:cNvSpPr txBox="1"/>
      </xdr:nvSpPr>
      <xdr:spPr>
        <a:xfrm>
          <a:off x="3170564"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12209</xdr:rowOff>
    </xdr:from>
    <xdr:ext cx="405111" cy="259045"/>
    <xdr:sp macro="" textlink="">
      <xdr:nvSpPr>
        <xdr:cNvPr id="179" name="n_2aveValue【体育館・プール】&#10;有形固定資産減価償却率"/>
        <xdr:cNvSpPr txBox="1"/>
      </xdr:nvSpPr>
      <xdr:spPr>
        <a:xfrm>
          <a:off x="2385704" y="1023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9923</xdr:rowOff>
    </xdr:from>
    <xdr:ext cx="405111" cy="259045"/>
    <xdr:sp macro="" textlink="">
      <xdr:nvSpPr>
        <xdr:cNvPr id="180" name="n_3aveValue【体育館・プール】&#10;有形固定資産減価償却率"/>
        <xdr:cNvSpPr txBox="1"/>
      </xdr:nvSpPr>
      <xdr:spPr>
        <a:xfrm>
          <a:off x="1611004" y="1023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94759</xdr:rowOff>
    </xdr:from>
    <xdr:ext cx="405111" cy="259045"/>
    <xdr:sp macro="" textlink="">
      <xdr:nvSpPr>
        <xdr:cNvPr id="181" name="n_1mainValue【体育館・プール】&#10;有形固定資産減価償却率"/>
        <xdr:cNvSpPr txBox="1"/>
      </xdr:nvSpPr>
      <xdr:spPr>
        <a:xfrm>
          <a:off x="3170564" y="981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82" name="n_2mainValue【体育館・プール】&#10;有形固定資産減価償却率"/>
        <xdr:cNvSpPr txBox="1"/>
      </xdr:nvSpPr>
      <xdr:spPr>
        <a:xfrm>
          <a:off x="238570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167911</xdr:rowOff>
    </xdr:from>
    <xdr:ext cx="405111" cy="259045"/>
    <xdr:sp macro="" textlink="">
      <xdr:nvSpPr>
        <xdr:cNvPr id="183" name="n_3mainValue【体育館・プール】&#10;有形固定資産減価償却率"/>
        <xdr:cNvSpPr txBox="1"/>
      </xdr:nvSpPr>
      <xdr:spPr>
        <a:xfrm>
          <a:off x="1611004" y="989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207" name="直線コネクタ 206"/>
        <xdr:cNvCxnSpPr/>
      </xdr:nvCxnSpPr>
      <xdr:spPr>
        <a:xfrm flipV="1">
          <a:off x="9219565" y="941832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208" name="【体育館・プール】&#10;一人当たり面積最小値テキスト"/>
        <xdr:cNvSpPr txBox="1"/>
      </xdr:nvSpPr>
      <xdr:spPr>
        <a:xfrm>
          <a:off x="9258300"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209" name="直線コネクタ 208"/>
        <xdr:cNvCxnSpPr/>
      </xdr:nvCxnSpPr>
      <xdr:spPr>
        <a:xfrm>
          <a:off x="9154160" y="10538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10" name="【体育館・プール】&#10;一人当たり面積最大値テキスト"/>
        <xdr:cNvSpPr txBox="1"/>
      </xdr:nvSpPr>
      <xdr:spPr>
        <a:xfrm>
          <a:off x="9258300" y="920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11" name="直線コネクタ 210"/>
        <xdr:cNvCxnSpPr/>
      </xdr:nvCxnSpPr>
      <xdr:spPr>
        <a:xfrm>
          <a:off x="915416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30497</xdr:rowOff>
    </xdr:from>
    <xdr:ext cx="469744" cy="259045"/>
    <xdr:sp macro="" textlink="">
      <xdr:nvSpPr>
        <xdr:cNvPr id="212" name="【体育館・プール】&#10;一人当たり面積平均値テキスト"/>
        <xdr:cNvSpPr txBox="1"/>
      </xdr:nvSpPr>
      <xdr:spPr>
        <a:xfrm>
          <a:off x="9258300" y="1025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13" name="フローチャート: 判断 212"/>
        <xdr:cNvSpPr/>
      </xdr:nvSpPr>
      <xdr:spPr>
        <a:xfrm>
          <a:off x="9192260" y="1027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xdr:cNvSpPr/>
      </xdr:nvSpPr>
      <xdr:spPr>
        <a:xfrm>
          <a:off x="844550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15" name="フローチャート: 判断 214"/>
        <xdr:cNvSpPr/>
      </xdr:nvSpPr>
      <xdr:spPr>
        <a:xfrm>
          <a:off x="7670800" y="10270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128270</xdr:rowOff>
    </xdr:from>
    <xdr:to>
      <xdr:col>41</xdr:col>
      <xdr:colOff>101600</xdr:colOff>
      <xdr:row>62</xdr:row>
      <xdr:rowOff>58420</xdr:rowOff>
    </xdr:to>
    <xdr:sp macro="" textlink="">
      <xdr:nvSpPr>
        <xdr:cNvPr id="216" name="フローチャート: 判断 215"/>
        <xdr:cNvSpPr/>
      </xdr:nvSpPr>
      <xdr:spPr>
        <a:xfrm>
          <a:off x="6873240" y="10354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52070</xdr:rowOff>
    </xdr:from>
    <xdr:to>
      <xdr:col>55</xdr:col>
      <xdr:colOff>50800</xdr:colOff>
      <xdr:row>59</xdr:row>
      <xdr:rowOff>153670</xdr:rowOff>
    </xdr:to>
    <xdr:sp macro="" textlink="">
      <xdr:nvSpPr>
        <xdr:cNvPr id="222" name="楕円 221"/>
        <xdr:cNvSpPr/>
      </xdr:nvSpPr>
      <xdr:spPr>
        <a:xfrm>
          <a:off x="9192260" y="9942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74947</xdr:rowOff>
    </xdr:from>
    <xdr:ext cx="469744" cy="259045"/>
    <xdr:sp macro="" textlink="">
      <xdr:nvSpPr>
        <xdr:cNvPr id="223" name="【体育館・プール】&#10;一人当たり面積該当値テキスト"/>
        <xdr:cNvSpPr txBox="1"/>
      </xdr:nvSpPr>
      <xdr:spPr>
        <a:xfrm>
          <a:off x="9258300" y="979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36830</xdr:rowOff>
    </xdr:from>
    <xdr:to>
      <xdr:col>50</xdr:col>
      <xdr:colOff>165100</xdr:colOff>
      <xdr:row>59</xdr:row>
      <xdr:rowOff>138430</xdr:rowOff>
    </xdr:to>
    <xdr:sp macro="" textlink="">
      <xdr:nvSpPr>
        <xdr:cNvPr id="224" name="楕円 223"/>
        <xdr:cNvSpPr/>
      </xdr:nvSpPr>
      <xdr:spPr>
        <a:xfrm>
          <a:off x="8445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87630</xdr:rowOff>
    </xdr:from>
    <xdr:to>
      <xdr:col>55</xdr:col>
      <xdr:colOff>0</xdr:colOff>
      <xdr:row>59</xdr:row>
      <xdr:rowOff>102870</xdr:rowOff>
    </xdr:to>
    <xdr:cxnSp macro="">
      <xdr:nvCxnSpPr>
        <xdr:cNvPr id="225" name="直線コネクタ 224"/>
        <xdr:cNvCxnSpPr/>
      </xdr:nvCxnSpPr>
      <xdr:spPr>
        <a:xfrm>
          <a:off x="8496300" y="9978390"/>
          <a:ext cx="7239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29210</xdr:rowOff>
    </xdr:from>
    <xdr:to>
      <xdr:col>46</xdr:col>
      <xdr:colOff>38100</xdr:colOff>
      <xdr:row>59</xdr:row>
      <xdr:rowOff>130810</xdr:rowOff>
    </xdr:to>
    <xdr:sp macro="" textlink="">
      <xdr:nvSpPr>
        <xdr:cNvPr id="226" name="楕円 225"/>
        <xdr:cNvSpPr/>
      </xdr:nvSpPr>
      <xdr:spPr>
        <a:xfrm>
          <a:off x="7670800" y="99199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80010</xdr:rowOff>
    </xdr:from>
    <xdr:to>
      <xdr:col>50</xdr:col>
      <xdr:colOff>114300</xdr:colOff>
      <xdr:row>59</xdr:row>
      <xdr:rowOff>87630</xdr:rowOff>
    </xdr:to>
    <xdr:cxnSp macro="">
      <xdr:nvCxnSpPr>
        <xdr:cNvPr id="227" name="直線コネクタ 226"/>
        <xdr:cNvCxnSpPr/>
      </xdr:nvCxnSpPr>
      <xdr:spPr>
        <a:xfrm>
          <a:off x="7713980" y="997077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21590</xdr:rowOff>
    </xdr:from>
    <xdr:to>
      <xdr:col>41</xdr:col>
      <xdr:colOff>101600</xdr:colOff>
      <xdr:row>59</xdr:row>
      <xdr:rowOff>123190</xdr:rowOff>
    </xdr:to>
    <xdr:sp macro="" textlink="">
      <xdr:nvSpPr>
        <xdr:cNvPr id="228" name="楕円 227"/>
        <xdr:cNvSpPr/>
      </xdr:nvSpPr>
      <xdr:spPr>
        <a:xfrm>
          <a:off x="687324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72390</xdr:rowOff>
    </xdr:from>
    <xdr:to>
      <xdr:col>45</xdr:col>
      <xdr:colOff>177800</xdr:colOff>
      <xdr:row>59</xdr:row>
      <xdr:rowOff>80010</xdr:rowOff>
    </xdr:to>
    <xdr:cxnSp macro="">
      <xdr:nvCxnSpPr>
        <xdr:cNvPr id="229" name="直線コネクタ 228"/>
        <xdr:cNvCxnSpPr/>
      </xdr:nvCxnSpPr>
      <xdr:spPr>
        <a:xfrm>
          <a:off x="6924040" y="996315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30" name="n_1aveValue【体育館・プール】&#10;一人当たり面積"/>
        <xdr:cNvSpPr txBox="1"/>
      </xdr:nvSpPr>
      <xdr:spPr>
        <a:xfrm>
          <a:off x="827158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macro="" textlink="">
      <xdr:nvSpPr>
        <xdr:cNvPr id="231" name="n_2aveValue【体育館・プール】&#10;一人当たり面積"/>
        <xdr:cNvSpPr txBox="1"/>
      </xdr:nvSpPr>
      <xdr:spPr>
        <a:xfrm>
          <a:off x="750958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49547</xdr:rowOff>
    </xdr:from>
    <xdr:ext cx="469744" cy="259045"/>
    <xdr:sp macro="" textlink="">
      <xdr:nvSpPr>
        <xdr:cNvPr id="232" name="n_3aveValue【体育館・プール】&#10;一人当たり面積"/>
        <xdr:cNvSpPr txBox="1"/>
      </xdr:nvSpPr>
      <xdr:spPr>
        <a:xfrm>
          <a:off x="67120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154957</xdr:rowOff>
    </xdr:from>
    <xdr:ext cx="469744" cy="259045"/>
    <xdr:sp macro="" textlink="">
      <xdr:nvSpPr>
        <xdr:cNvPr id="233" name="n_1mainValue【体育館・プール】&#10;一人当たり面積"/>
        <xdr:cNvSpPr txBox="1"/>
      </xdr:nvSpPr>
      <xdr:spPr>
        <a:xfrm>
          <a:off x="8271587" y="971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147337</xdr:rowOff>
    </xdr:from>
    <xdr:ext cx="469744" cy="259045"/>
    <xdr:sp macro="" textlink="">
      <xdr:nvSpPr>
        <xdr:cNvPr id="234" name="n_2mainValue【体育館・プール】&#10;一人当たり面積"/>
        <xdr:cNvSpPr txBox="1"/>
      </xdr:nvSpPr>
      <xdr:spPr>
        <a:xfrm>
          <a:off x="7509587" y="970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139717</xdr:rowOff>
    </xdr:from>
    <xdr:ext cx="469744" cy="259045"/>
    <xdr:sp macro="" textlink="">
      <xdr:nvSpPr>
        <xdr:cNvPr id="235" name="n_3mainValue【体育館・プール】&#10;一人当たり面積"/>
        <xdr:cNvSpPr txBox="1"/>
      </xdr:nvSpPr>
      <xdr:spPr>
        <a:xfrm>
          <a:off x="6712027" y="969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7" name="直線コネクタ 24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8" name="テキスト ボックス 247"/>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9" name="直線コネクタ 24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0" name="テキスト ボックス 24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1" name="直線コネクタ 25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2" name="テキスト ボックス 25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3" name="直線コネクタ 25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4" name="テキスト ボックス 25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5" name="直線コネクタ 25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6" name="テキスト ボックス 25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7" name="直線コネクタ 25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8" name="テキスト ボックス 257"/>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0" name="テキスト ボックス 259"/>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62" name="直線コネクタ 261"/>
        <xdr:cNvCxnSpPr/>
      </xdr:nvCxnSpPr>
      <xdr:spPr>
        <a:xfrm flipV="1">
          <a:off x="4086225" y="13136881"/>
          <a:ext cx="0" cy="1220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63" name="【福祉施設】&#10;有形固定資産減価償却率最小値テキスト"/>
        <xdr:cNvSpPr txBox="1"/>
      </xdr:nvSpPr>
      <xdr:spPr>
        <a:xfrm>
          <a:off x="4124960" y="143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64" name="直線コネクタ 263"/>
        <xdr:cNvCxnSpPr/>
      </xdr:nvCxnSpPr>
      <xdr:spPr>
        <a:xfrm>
          <a:off x="4020820" y="14357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5" name="【福祉施設】&#10;有形固定資産減価償却率最大値テキスト"/>
        <xdr:cNvSpPr txBox="1"/>
      </xdr:nvSpPr>
      <xdr:spPr>
        <a:xfrm>
          <a:off x="4124960" y="12915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6" name="直線コネクタ 265"/>
        <xdr:cNvCxnSpPr/>
      </xdr:nvCxnSpPr>
      <xdr:spPr>
        <a:xfrm>
          <a:off x="402082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22877</xdr:rowOff>
    </xdr:from>
    <xdr:ext cx="405111" cy="259045"/>
    <xdr:sp macro="" textlink="">
      <xdr:nvSpPr>
        <xdr:cNvPr id="267" name="【福祉施設】&#10;有形固定資産減価償却率平均値テキスト"/>
        <xdr:cNvSpPr txBox="1"/>
      </xdr:nvSpPr>
      <xdr:spPr>
        <a:xfrm>
          <a:off x="4124960" y="1360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68" name="フローチャート: 判断 267"/>
        <xdr:cNvSpPr/>
      </xdr:nvSpPr>
      <xdr:spPr>
        <a:xfrm>
          <a:off x="403606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69" name="フローチャート: 判断 268"/>
        <xdr:cNvSpPr/>
      </xdr:nvSpPr>
      <xdr:spPr>
        <a:xfrm>
          <a:off x="3312160" y="136886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70" name="フローチャート: 判断 269"/>
        <xdr:cNvSpPr/>
      </xdr:nvSpPr>
      <xdr:spPr>
        <a:xfrm>
          <a:off x="2514600" y="13731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83638</xdr:rowOff>
    </xdr:from>
    <xdr:to>
      <xdr:col>10</xdr:col>
      <xdr:colOff>165100</xdr:colOff>
      <xdr:row>82</xdr:row>
      <xdr:rowOff>13788</xdr:rowOff>
    </xdr:to>
    <xdr:sp macro="" textlink="">
      <xdr:nvSpPr>
        <xdr:cNvPr id="271" name="フローチャート: 判断 270"/>
        <xdr:cNvSpPr/>
      </xdr:nvSpPr>
      <xdr:spPr>
        <a:xfrm>
          <a:off x="1739900" y="13662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98334</xdr:rowOff>
    </xdr:from>
    <xdr:to>
      <xdr:col>24</xdr:col>
      <xdr:colOff>114300</xdr:colOff>
      <xdr:row>81</xdr:row>
      <xdr:rowOff>28484</xdr:rowOff>
    </xdr:to>
    <xdr:sp macro="" textlink="">
      <xdr:nvSpPr>
        <xdr:cNvPr id="277" name="楕円 276"/>
        <xdr:cNvSpPr/>
      </xdr:nvSpPr>
      <xdr:spPr>
        <a:xfrm>
          <a:off x="4036060" y="135095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121211</xdr:rowOff>
    </xdr:from>
    <xdr:ext cx="405111" cy="259045"/>
    <xdr:sp macro="" textlink="">
      <xdr:nvSpPr>
        <xdr:cNvPr id="278" name="【福祉施設】&#10;有形固定資産減価償却率該当値テキスト"/>
        <xdr:cNvSpPr txBox="1"/>
      </xdr:nvSpPr>
      <xdr:spPr>
        <a:xfrm>
          <a:off x="4124960" y="1336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5262</xdr:rowOff>
    </xdr:from>
    <xdr:to>
      <xdr:col>20</xdr:col>
      <xdr:colOff>38100</xdr:colOff>
      <xdr:row>81</xdr:row>
      <xdr:rowOff>106862</xdr:rowOff>
    </xdr:to>
    <xdr:sp macro="" textlink="">
      <xdr:nvSpPr>
        <xdr:cNvPr id="279" name="楕円 278"/>
        <xdr:cNvSpPr/>
      </xdr:nvSpPr>
      <xdr:spPr>
        <a:xfrm>
          <a:off x="3312160" y="135841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149134</xdr:rowOff>
    </xdr:from>
    <xdr:to>
      <xdr:col>24</xdr:col>
      <xdr:colOff>63500</xdr:colOff>
      <xdr:row>81</xdr:row>
      <xdr:rowOff>56062</xdr:rowOff>
    </xdr:to>
    <xdr:cxnSp macro="">
      <xdr:nvCxnSpPr>
        <xdr:cNvPr id="280" name="直線コネクタ 279"/>
        <xdr:cNvCxnSpPr/>
      </xdr:nvCxnSpPr>
      <xdr:spPr>
        <a:xfrm flipV="1">
          <a:off x="3355340" y="13560334"/>
          <a:ext cx="731520" cy="7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44450</xdr:rowOff>
    </xdr:from>
    <xdr:to>
      <xdr:col>15</xdr:col>
      <xdr:colOff>101600</xdr:colOff>
      <xdr:row>81</xdr:row>
      <xdr:rowOff>146050</xdr:rowOff>
    </xdr:to>
    <xdr:sp macro="" textlink="">
      <xdr:nvSpPr>
        <xdr:cNvPr id="281" name="楕円 280"/>
        <xdr:cNvSpPr/>
      </xdr:nvSpPr>
      <xdr:spPr>
        <a:xfrm>
          <a:off x="251460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56062</xdr:rowOff>
    </xdr:from>
    <xdr:to>
      <xdr:col>19</xdr:col>
      <xdr:colOff>177800</xdr:colOff>
      <xdr:row>81</xdr:row>
      <xdr:rowOff>95250</xdr:rowOff>
    </xdr:to>
    <xdr:cxnSp macro="">
      <xdr:nvCxnSpPr>
        <xdr:cNvPr id="282" name="直線コネクタ 281"/>
        <xdr:cNvCxnSpPr/>
      </xdr:nvCxnSpPr>
      <xdr:spPr>
        <a:xfrm flipV="1">
          <a:off x="2565400" y="13634902"/>
          <a:ext cx="78994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83" name="楕円 282"/>
        <xdr:cNvSpPr/>
      </xdr:nvSpPr>
      <xdr:spPr>
        <a:xfrm>
          <a:off x="1739900" y="137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95250</xdr:rowOff>
    </xdr:from>
    <xdr:to>
      <xdr:col>15</xdr:col>
      <xdr:colOff>50800</xdr:colOff>
      <xdr:row>82</xdr:row>
      <xdr:rowOff>60961</xdr:rowOff>
    </xdr:to>
    <xdr:cxnSp macro="">
      <xdr:nvCxnSpPr>
        <xdr:cNvPr id="284" name="直線コネクタ 283"/>
        <xdr:cNvCxnSpPr/>
      </xdr:nvCxnSpPr>
      <xdr:spPr>
        <a:xfrm flipV="1">
          <a:off x="1790700" y="13674090"/>
          <a:ext cx="77470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31041</xdr:rowOff>
    </xdr:from>
    <xdr:ext cx="405111" cy="259045"/>
    <xdr:sp macro="" textlink="">
      <xdr:nvSpPr>
        <xdr:cNvPr id="285" name="n_1aveValue【福祉施設】&#10;有形固定資産減価償却率"/>
        <xdr:cNvSpPr txBox="1"/>
      </xdr:nvSpPr>
      <xdr:spPr>
        <a:xfrm>
          <a:off x="3170564" y="13777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73496</xdr:rowOff>
    </xdr:from>
    <xdr:ext cx="405111" cy="259045"/>
    <xdr:sp macro="" textlink="">
      <xdr:nvSpPr>
        <xdr:cNvPr id="286" name="n_2aveValue【福祉施設】&#10;有形固定資産減価償却率"/>
        <xdr:cNvSpPr txBox="1"/>
      </xdr:nvSpPr>
      <xdr:spPr>
        <a:xfrm>
          <a:off x="2385704" y="13819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30315</xdr:rowOff>
    </xdr:from>
    <xdr:ext cx="405111" cy="259045"/>
    <xdr:sp macro="" textlink="">
      <xdr:nvSpPr>
        <xdr:cNvPr id="287" name="n_3aveValue【福祉施設】&#10;有形固定資産減価償却率"/>
        <xdr:cNvSpPr txBox="1"/>
      </xdr:nvSpPr>
      <xdr:spPr>
        <a:xfrm>
          <a:off x="1611004" y="1344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123389</xdr:rowOff>
    </xdr:from>
    <xdr:ext cx="405111" cy="259045"/>
    <xdr:sp macro="" textlink="">
      <xdr:nvSpPr>
        <xdr:cNvPr id="288" name="n_1mainValue【福祉施設】&#10;有形固定資産減価償却率"/>
        <xdr:cNvSpPr txBox="1"/>
      </xdr:nvSpPr>
      <xdr:spPr>
        <a:xfrm>
          <a:off x="3170564" y="1336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89" name="n_2mainValue【福祉施設】&#10;有形固定資産減価償却率"/>
        <xdr:cNvSpPr txBox="1"/>
      </xdr:nvSpPr>
      <xdr:spPr>
        <a:xfrm>
          <a:off x="238570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290" name="n_3mainValue【福祉施設】&#10;有形固定資産減価償却率"/>
        <xdr:cNvSpPr txBox="1"/>
      </xdr:nvSpPr>
      <xdr:spPr>
        <a:xfrm>
          <a:off x="161100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149134</xdr:rowOff>
    </xdr:to>
    <xdr:cxnSp macro="">
      <xdr:nvCxnSpPr>
        <xdr:cNvPr id="316" name="直線コネクタ 315"/>
        <xdr:cNvCxnSpPr/>
      </xdr:nvCxnSpPr>
      <xdr:spPr>
        <a:xfrm flipV="1">
          <a:off x="9219565" y="13052516"/>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7" name="【福祉施設】&#10;一人当たり面積最小値テキスト"/>
        <xdr:cNvSpPr txBox="1"/>
      </xdr:nvSpPr>
      <xdr:spPr>
        <a:xfrm>
          <a:off x="925830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8" name="直線コネクタ 317"/>
        <xdr:cNvCxnSpPr/>
      </xdr:nvCxnSpPr>
      <xdr:spPr>
        <a:xfrm>
          <a:off x="915416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19" name="【福祉施設】&#10;一人当たり面積最大値テキスト"/>
        <xdr:cNvSpPr txBox="1"/>
      </xdr:nvSpPr>
      <xdr:spPr>
        <a:xfrm>
          <a:off x="9258300" y="1283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0" name="直線コネクタ 319"/>
        <xdr:cNvCxnSpPr/>
      </xdr:nvCxnSpPr>
      <xdr:spPr>
        <a:xfrm>
          <a:off x="9154160" y="1305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21" name="【福祉施設】&#10;一人当たり面積平均値テキスト"/>
        <xdr:cNvSpPr txBox="1"/>
      </xdr:nvSpPr>
      <xdr:spPr>
        <a:xfrm>
          <a:off x="9258300" y="142336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2" name="フローチャート: 判断 321"/>
        <xdr:cNvSpPr/>
      </xdr:nvSpPr>
      <xdr:spPr>
        <a:xfrm>
          <a:off x="9192260" y="14251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21589</xdr:rowOff>
    </xdr:from>
    <xdr:to>
      <xdr:col>50</xdr:col>
      <xdr:colOff>165100</xdr:colOff>
      <xdr:row>85</xdr:row>
      <xdr:rowOff>123189</xdr:rowOff>
    </xdr:to>
    <xdr:sp macro="" textlink="">
      <xdr:nvSpPr>
        <xdr:cNvPr id="323" name="フローチャート: 判断 322"/>
        <xdr:cNvSpPr/>
      </xdr:nvSpPr>
      <xdr:spPr>
        <a:xfrm>
          <a:off x="84455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5262</xdr:rowOff>
    </xdr:from>
    <xdr:to>
      <xdr:col>46</xdr:col>
      <xdr:colOff>38100</xdr:colOff>
      <xdr:row>85</xdr:row>
      <xdr:rowOff>106862</xdr:rowOff>
    </xdr:to>
    <xdr:sp macro="" textlink="">
      <xdr:nvSpPr>
        <xdr:cNvPr id="324" name="フローチャート: 判断 323"/>
        <xdr:cNvSpPr/>
      </xdr:nvSpPr>
      <xdr:spPr>
        <a:xfrm>
          <a:off x="7670800" y="142546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77107</xdr:rowOff>
    </xdr:from>
    <xdr:to>
      <xdr:col>41</xdr:col>
      <xdr:colOff>101600</xdr:colOff>
      <xdr:row>86</xdr:row>
      <xdr:rowOff>7257</xdr:rowOff>
    </xdr:to>
    <xdr:sp macro="" textlink="">
      <xdr:nvSpPr>
        <xdr:cNvPr id="325" name="フローチャート: 判断 324"/>
        <xdr:cNvSpPr/>
      </xdr:nvSpPr>
      <xdr:spPr>
        <a:xfrm>
          <a:off x="6873240" y="14326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91802</xdr:rowOff>
    </xdr:from>
    <xdr:to>
      <xdr:col>55</xdr:col>
      <xdr:colOff>50800</xdr:colOff>
      <xdr:row>85</xdr:row>
      <xdr:rowOff>21952</xdr:rowOff>
    </xdr:to>
    <xdr:sp macro="" textlink="">
      <xdr:nvSpPr>
        <xdr:cNvPr id="331" name="楕円 330"/>
        <xdr:cNvSpPr/>
      </xdr:nvSpPr>
      <xdr:spPr>
        <a:xfrm>
          <a:off x="9192260" y="141735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114679</xdr:rowOff>
    </xdr:from>
    <xdr:ext cx="469744" cy="259045"/>
    <xdr:sp macro="" textlink="">
      <xdr:nvSpPr>
        <xdr:cNvPr id="332" name="【福祉施設】&#10;一人当たり面積該当値テキスト"/>
        <xdr:cNvSpPr txBox="1"/>
      </xdr:nvSpPr>
      <xdr:spPr>
        <a:xfrm>
          <a:off x="9258300" y="1402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88537</xdr:rowOff>
    </xdr:from>
    <xdr:to>
      <xdr:col>50</xdr:col>
      <xdr:colOff>165100</xdr:colOff>
      <xdr:row>85</xdr:row>
      <xdr:rowOff>18687</xdr:rowOff>
    </xdr:to>
    <xdr:sp macro="" textlink="">
      <xdr:nvSpPr>
        <xdr:cNvPr id="333" name="楕円 332"/>
        <xdr:cNvSpPr/>
      </xdr:nvSpPr>
      <xdr:spPr>
        <a:xfrm>
          <a:off x="8445500" y="141702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139337</xdr:rowOff>
    </xdr:from>
    <xdr:to>
      <xdr:col>55</xdr:col>
      <xdr:colOff>0</xdr:colOff>
      <xdr:row>84</xdr:row>
      <xdr:rowOff>142602</xdr:rowOff>
    </xdr:to>
    <xdr:cxnSp macro="">
      <xdr:nvCxnSpPr>
        <xdr:cNvPr id="334" name="直線コネクタ 333"/>
        <xdr:cNvCxnSpPr/>
      </xdr:nvCxnSpPr>
      <xdr:spPr>
        <a:xfrm>
          <a:off x="8496300" y="14221097"/>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68943</xdr:rowOff>
    </xdr:from>
    <xdr:to>
      <xdr:col>46</xdr:col>
      <xdr:colOff>38100</xdr:colOff>
      <xdr:row>84</xdr:row>
      <xdr:rowOff>170543</xdr:rowOff>
    </xdr:to>
    <xdr:sp macro="" textlink="">
      <xdr:nvSpPr>
        <xdr:cNvPr id="335" name="楕円 334"/>
        <xdr:cNvSpPr/>
      </xdr:nvSpPr>
      <xdr:spPr>
        <a:xfrm>
          <a:off x="7670800" y="141507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119743</xdr:rowOff>
    </xdr:from>
    <xdr:to>
      <xdr:col>50</xdr:col>
      <xdr:colOff>114300</xdr:colOff>
      <xdr:row>84</xdr:row>
      <xdr:rowOff>139337</xdr:rowOff>
    </xdr:to>
    <xdr:cxnSp macro="">
      <xdr:nvCxnSpPr>
        <xdr:cNvPr id="336" name="直線コネクタ 335"/>
        <xdr:cNvCxnSpPr/>
      </xdr:nvCxnSpPr>
      <xdr:spPr>
        <a:xfrm>
          <a:off x="7713980" y="14201503"/>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46082</xdr:rowOff>
    </xdr:from>
    <xdr:to>
      <xdr:col>41</xdr:col>
      <xdr:colOff>101600</xdr:colOff>
      <xdr:row>84</xdr:row>
      <xdr:rowOff>147682</xdr:rowOff>
    </xdr:to>
    <xdr:sp macro="" textlink="">
      <xdr:nvSpPr>
        <xdr:cNvPr id="337" name="楕円 336"/>
        <xdr:cNvSpPr/>
      </xdr:nvSpPr>
      <xdr:spPr>
        <a:xfrm>
          <a:off x="6873240" y="1412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96882</xdr:rowOff>
    </xdr:from>
    <xdr:to>
      <xdr:col>45</xdr:col>
      <xdr:colOff>177800</xdr:colOff>
      <xdr:row>84</xdr:row>
      <xdr:rowOff>119743</xdr:rowOff>
    </xdr:to>
    <xdr:cxnSp macro="">
      <xdr:nvCxnSpPr>
        <xdr:cNvPr id="338" name="直線コネクタ 337"/>
        <xdr:cNvCxnSpPr/>
      </xdr:nvCxnSpPr>
      <xdr:spPr>
        <a:xfrm>
          <a:off x="6924040" y="14178642"/>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114316</xdr:rowOff>
    </xdr:from>
    <xdr:ext cx="469744" cy="259045"/>
    <xdr:sp macro="" textlink="">
      <xdr:nvSpPr>
        <xdr:cNvPr id="339" name="n_1aveValue【福祉施設】&#10;一人当たり面積"/>
        <xdr:cNvSpPr txBox="1"/>
      </xdr:nvSpPr>
      <xdr:spPr>
        <a:xfrm>
          <a:off x="827158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97989</xdr:rowOff>
    </xdr:from>
    <xdr:ext cx="469744" cy="259045"/>
    <xdr:sp macro="" textlink="">
      <xdr:nvSpPr>
        <xdr:cNvPr id="340" name="n_2aveValue【福祉施設】&#10;一人当たり面積"/>
        <xdr:cNvSpPr txBox="1"/>
      </xdr:nvSpPr>
      <xdr:spPr>
        <a:xfrm>
          <a:off x="7509587" y="1434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169834</xdr:rowOff>
    </xdr:from>
    <xdr:ext cx="469744" cy="259045"/>
    <xdr:sp macro="" textlink="">
      <xdr:nvSpPr>
        <xdr:cNvPr id="341" name="n_3aveValue【福祉施設】&#10;一人当たり面積"/>
        <xdr:cNvSpPr txBox="1"/>
      </xdr:nvSpPr>
      <xdr:spPr>
        <a:xfrm>
          <a:off x="6712027" y="144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35214</xdr:rowOff>
    </xdr:from>
    <xdr:ext cx="469744" cy="259045"/>
    <xdr:sp macro="" textlink="">
      <xdr:nvSpPr>
        <xdr:cNvPr id="342" name="n_1mainValue【福祉施設】&#10;一人当たり面積"/>
        <xdr:cNvSpPr txBox="1"/>
      </xdr:nvSpPr>
      <xdr:spPr>
        <a:xfrm>
          <a:off x="8271587" y="1394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15620</xdr:rowOff>
    </xdr:from>
    <xdr:ext cx="469744" cy="259045"/>
    <xdr:sp macro="" textlink="">
      <xdr:nvSpPr>
        <xdr:cNvPr id="343" name="n_2mainValue【福祉施設】&#10;一人当たり面積"/>
        <xdr:cNvSpPr txBox="1"/>
      </xdr:nvSpPr>
      <xdr:spPr>
        <a:xfrm>
          <a:off x="7509587" y="1392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164209</xdr:rowOff>
    </xdr:from>
    <xdr:ext cx="469744" cy="259045"/>
    <xdr:sp macro="" textlink="">
      <xdr:nvSpPr>
        <xdr:cNvPr id="344" name="n_3mainValue【福祉施設】&#10;一人当たり面積"/>
        <xdr:cNvSpPr txBox="1"/>
      </xdr:nvSpPr>
      <xdr:spPr>
        <a:xfrm>
          <a:off x="6712027" y="139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5" name="テキスト ボックス 354"/>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6" name="直線コネクタ 355"/>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7" name="テキスト ボックス 356"/>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8" name="直線コネクタ 357"/>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9" name="テキスト ボックス 358"/>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0" name="直線コネクタ 359"/>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1" name="テキスト ボックス 360"/>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2" name="直線コネクタ 361"/>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3" name="テキスト ボックス 362"/>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131063</xdr:rowOff>
    </xdr:to>
    <xdr:cxnSp macro="">
      <xdr:nvCxnSpPr>
        <xdr:cNvPr id="367" name="直線コネクタ 366"/>
        <xdr:cNvCxnSpPr/>
      </xdr:nvCxnSpPr>
      <xdr:spPr>
        <a:xfrm flipV="1">
          <a:off x="4086225" y="16908780"/>
          <a:ext cx="0" cy="132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68" name="【市民会館】&#10;有形固定資産減価償却率最小値テキスト"/>
        <xdr:cNvSpPr txBox="1"/>
      </xdr:nvSpPr>
      <xdr:spPr>
        <a:xfrm>
          <a:off x="4124960" y="18240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69" name="直線コネクタ 368"/>
        <xdr:cNvCxnSpPr/>
      </xdr:nvCxnSpPr>
      <xdr:spPr>
        <a:xfrm>
          <a:off x="4020820" y="18236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91457</xdr:rowOff>
    </xdr:from>
    <xdr:ext cx="405111" cy="259045"/>
    <xdr:sp macro="" textlink="">
      <xdr:nvSpPr>
        <xdr:cNvPr id="370" name="【市民会館】&#10;有形固定資産減価償却率最大値テキスト"/>
        <xdr:cNvSpPr txBox="1"/>
      </xdr:nvSpPr>
      <xdr:spPr>
        <a:xfrm>
          <a:off x="4124960" y="1668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71" name="直線コネクタ 370"/>
        <xdr:cNvCxnSpPr/>
      </xdr:nvCxnSpPr>
      <xdr:spPr>
        <a:xfrm>
          <a:off x="402082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11701</xdr:rowOff>
    </xdr:from>
    <xdr:ext cx="405111" cy="259045"/>
    <xdr:sp macro="" textlink="">
      <xdr:nvSpPr>
        <xdr:cNvPr id="372" name="【市民会館】&#10;有形固定資産減価償却率平均値テキスト"/>
        <xdr:cNvSpPr txBox="1"/>
      </xdr:nvSpPr>
      <xdr:spPr>
        <a:xfrm>
          <a:off x="4124960" y="1727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160274</xdr:rowOff>
    </xdr:from>
    <xdr:to>
      <xdr:col>24</xdr:col>
      <xdr:colOff>114300</xdr:colOff>
      <xdr:row>104</xdr:row>
      <xdr:rowOff>90424</xdr:rowOff>
    </xdr:to>
    <xdr:sp macro="" textlink="">
      <xdr:nvSpPr>
        <xdr:cNvPr id="373" name="フローチャート: 判断 372"/>
        <xdr:cNvSpPr/>
      </xdr:nvSpPr>
      <xdr:spPr>
        <a:xfrm>
          <a:off x="4036060" y="174271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74" name="フローチャート: 判断 373"/>
        <xdr:cNvSpPr/>
      </xdr:nvSpPr>
      <xdr:spPr>
        <a:xfrm>
          <a:off x="3312160" y="174759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75" name="フローチャート: 判断 374"/>
        <xdr:cNvSpPr/>
      </xdr:nvSpPr>
      <xdr:spPr>
        <a:xfrm>
          <a:off x="2514600" y="175079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76" name="フローチャート: 判断 375"/>
        <xdr:cNvSpPr/>
      </xdr:nvSpPr>
      <xdr:spPr>
        <a:xfrm>
          <a:off x="173990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xdr:rowOff>
    </xdr:from>
    <xdr:to>
      <xdr:col>24</xdr:col>
      <xdr:colOff>114300</xdr:colOff>
      <xdr:row>105</xdr:row>
      <xdr:rowOff>101854</xdr:rowOff>
    </xdr:to>
    <xdr:sp macro="" textlink="">
      <xdr:nvSpPr>
        <xdr:cNvPr id="382" name="楕円 381"/>
        <xdr:cNvSpPr/>
      </xdr:nvSpPr>
      <xdr:spPr>
        <a:xfrm>
          <a:off x="403606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150131</xdr:rowOff>
    </xdr:from>
    <xdr:ext cx="405111" cy="259045"/>
    <xdr:sp macro="" textlink="">
      <xdr:nvSpPr>
        <xdr:cNvPr id="383" name="【市民会館】&#10;有形固定資産減価償却率該当値テキスト"/>
        <xdr:cNvSpPr txBox="1"/>
      </xdr:nvSpPr>
      <xdr:spPr>
        <a:xfrm>
          <a:off x="4124960" y="1758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52832</xdr:rowOff>
    </xdr:from>
    <xdr:to>
      <xdr:col>20</xdr:col>
      <xdr:colOff>38100</xdr:colOff>
      <xdr:row>105</xdr:row>
      <xdr:rowOff>154432</xdr:rowOff>
    </xdr:to>
    <xdr:sp macro="" textlink="">
      <xdr:nvSpPr>
        <xdr:cNvPr id="384" name="楕円 383"/>
        <xdr:cNvSpPr/>
      </xdr:nvSpPr>
      <xdr:spPr>
        <a:xfrm>
          <a:off x="3312160" y="176550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51054</xdr:rowOff>
    </xdr:from>
    <xdr:to>
      <xdr:col>24</xdr:col>
      <xdr:colOff>63500</xdr:colOff>
      <xdr:row>105</xdr:row>
      <xdr:rowOff>103632</xdr:rowOff>
    </xdr:to>
    <xdr:cxnSp macro="">
      <xdr:nvCxnSpPr>
        <xdr:cNvPr id="385" name="直線コネクタ 384"/>
        <xdr:cNvCxnSpPr/>
      </xdr:nvCxnSpPr>
      <xdr:spPr>
        <a:xfrm flipV="1">
          <a:off x="3355340" y="17653254"/>
          <a:ext cx="7315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91694</xdr:rowOff>
    </xdr:from>
    <xdr:to>
      <xdr:col>15</xdr:col>
      <xdr:colOff>101600</xdr:colOff>
      <xdr:row>106</xdr:row>
      <xdr:rowOff>21844</xdr:rowOff>
    </xdr:to>
    <xdr:sp macro="" textlink="">
      <xdr:nvSpPr>
        <xdr:cNvPr id="386" name="楕円 385"/>
        <xdr:cNvSpPr/>
      </xdr:nvSpPr>
      <xdr:spPr>
        <a:xfrm>
          <a:off x="2514600" y="17693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103632</xdr:rowOff>
    </xdr:from>
    <xdr:to>
      <xdr:col>19</xdr:col>
      <xdr:colOff>177800</xdr:colOff>
      <xdr:row>105</xdr:row>
      <xdr:rowOff>142494</xdr:rowOff>
    </xdr:to>
    <xdr:cxnSp macro="">
      <xdr:nvCxnSpPr>
        <xdr:cNvPr id="387" name="直線コネクタ 386"/>
        <xdr:cNvCxnSpPr/>
      </xdr:nvCxnSpPr>
      <xdr:spPr>
        <a:xfrm flipV="1">
          <a:off x="2565400" y="17705832"/>
          <a:ext cx="78994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148844</xdr:rowOff>
    </xdr:from>
    <xdr:to>
      <xdr:col>10</xdr:col>
      <xdr:colOff>165100</xdr:colOff>
      <xdr:row>105</xdr:row>
      <xdr:rowOff>78994</xdr:rowOff>
    </xdr:to>
    <xdr:sp macro="" textlink="">
      <xdr:nvSpPr>
        <xdr:cNvPr id="388" name="楕円 387"/>
        <xdr:cNvSpPr/>
      </xdr:nvSpPr>
      <xdr:spPr>
        <a:xfrm>
          <a:off x="1739900" y="175834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28194</xdr:rowOff>
    </xdr:from>
    <xdr:to>
      <xdr:col>15</xdr:col>
      <xdr:colOff>50800</xdr:colOff>
      <xdr:row>105</xdr:row>
      <xdr:rowOff>142494</xdr:rowOff>
    </xdr:to>
    <xdr:cxnSp macro="">
      <xdr:nvCxnSpPr>
        <xdr:cNvPr id="389" name="直線コネクタ 388"/>
        <xdr:cNvCxnSpPr/>
      </xdr:nvCxnSpPr>
      <xdr:spPr>
        <a:xfrm>
          <a:off x="1790700" y="17630394"/>
          <a:ext cx="7747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159529</xdr:rowOff>
    </xdr:from>
    <xdr:ext cx="405111" cy="259045"/>
    <xdr:sp macro="" textlink="">
      <xdr:nvSpPr>
        <xdr:cNvPr id="390" name="n_1aveValue【市民会館】&#10;有形固定資産減価償却率"/>
        <xdr:cNvSpPr txBox="1"/>
      </xdr:nvSpPr>
      <xdr:spPr>
        <a:xfrm>
          <a:off x="3170564" y="1725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91" name="n_2aveValue【市民会館】&#10;有形固定資産減価償却率"/>
        <xdr:cNvSpPr txBox="1"/>
      </xdr:nvSpPr>
      <xdr:spPr>
        <a:xfrm>
          <a:off x="2385704" y="1728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92" name="n_3aveValue【市民会館】&#10;有形固定資産減価償却率"/>
        <xdr:cNvSpPr txBox="1"/>
      </xdr:nvSpPr>
      <xdr:spPr>
        <a:xfrm>
          <a:off x="161100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145559</xdr:rowOff>
    </xdr:from>
    <xdr:ext cx="405111" cy="259045"/>
    <xdr:sp macro="" textlink="">
      <xdr:nvSpPr>
        <xdr:cNvPr id="393" name="n_1mainValue【市民会館】&#10;有形固定資産減価償却率"/>
        <xdr:cNvSpPr txBox="1"/>
      </xdr:nvSpPr>
      <xdr:spPr>
        <a:xfrm>
          <a:off x="3170564" y="1774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12971</xdr:rowOff>
    </xdr:from>
    <xdr:ext cx="405111" cy="259045"/>
    <xdr:sp macro="" textlink="">
      <xdr:nvSpPr>
        <xdr:cNvPr id="394" name="n_2mainValue【市民会館】&#10;有形固定資産減価償却率"/>
        <xdr:cNvSpPr txBox="1"/>
      </xdr:nvSpPr>
      <xdr:spPr>
        <a:xfrm>
          <a:off x="2385704" y="177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70121</xdr:rowOff>
    </xdr:from>
    <xdr:ext cx="405111" cy="259045"/>
    <xdr:sp macro="" textlink="">
      <xdr:nvSpPr>
        <xdr:cNvPr id="395" name="n_3mainValue【市民会館】&#10;有形固定資産減価償却率"/>
        <xdr:cNvSpPr txBox="1"/>
      </xdr:nvSpPr>
      <xdr:spPr>
        <a:xfrm>
          <a:off x="1611004" y="1767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53339</xdr:rowOff>
    </xdr:to>
    <xdr:cxnSp macro="">
      <xdr:nvCxnSpPr>
        <xdr:cNvPr id="419" name="直線コネクタ 418"/>
        <xdr:cNvCxnSpPr/>
      </xdr:nvCxnSpPr>
      <xdr:spPr>
        <a:xfrm flipV="1">
          <a:off x="9219565" y="16786861"/>
          <a:ext cx="0" cy="1371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20" name="【市民会館】&#10;一人当たり面積最小値テキスト"/>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21" name="直線コネクタ 420"/>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422" name="【市民会館】&#10;一人当たり面積最大値テキスト"/>
        <xdr:cNvSpPr txBox="1"/>
      </xdr:nvSpPr>
      <xdr:spPr>
        <a:xfrm>
          <a:off x="9258300" y="1656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423" name="直線コネクタ 422"/>
        <xdr:cNvCxnSpPr/>
      </xdr:nvCxnSpPr>
      <xdr:spPr>
        <a:xfrm>
          <a:off x="9154160" y="16786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24" name="【市民会館】&#10;一人当たり面積平均値テキスト"/>
        <xdr:cNvSpPr txBox="1"/>
      </xdr:nvSpPr>
      <xdr:spPr>
        <a:xfrm>
          <a:off x="9258300" y="1763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25" name="フローチャート: 判断 424"/>
        <xdr:cNvSpPr/>
      </xdr:nvSpPr>
      <xdr:spPr>
        <a:xfrm>
          <a:off x="9192260" y="17654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26" name="フローチャート: 判断 425"/>
        <xdr:cNvSpPr/>
      </xdr:nvSpPr>
      <xdr:spPr>
        <a:xfrm>
          <a:off x="8445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27" name="フローチャート: 判断 426"/>
        <xdr:cNvSpPr/>
      </xdr:nvSpPr>
      <xdr:spPr>
        <a:xfrm>
          <a:off x="7670800" y="1764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74930</xdr:rowOff>
    </xdr:from>
    <xdr:to>
      <xdr:col>41</xdr:col>
      <xdr:colOff>101600</xdr:colOff>
      <xdr:row>106</xdr:row>
      <xdr:rowOff>5080</xdr:rowOff>
    </xdr:to>
    <xdr:sp macro="" textlink="">
      <xdr:nvSpPr>
        <xdr:cNvPr id="428" name="フローチャート: 判断 427"/>
        <xdr:cNvSpPr/>
      </xdr:nvSpPr>
      <xdr:spPr>
        <a:xfrm>
          <a:off x="68732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52070</xdr:rowOff>
    </xdr:from>
    <xdr:to>
      <xdr:col>55</xdr:col>
      <xdr:colOff>50800</xdr:colOff>
      <xdr:row>103</xdr:row>
      <xdr:rowOff>153670</xdr:rowOff>
    </xdr:to>
    <xdr:sp macro="" textlink="">
      <xdr:nvSpPr>
        <xdr:cNvPr id="434" name="楕円 433"/>
        <xdr:cNvSpPr/>
      </xdr:nvSpPr>
      <xdr:spPr>
        <a:xfrm>
          <a:off x="9192260" y="17318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74947</xdr:rowOff>
    </xdr:from>
    <xdr:ext cx="469744" cy="259045"/>
    <xdr:sp macro="" textlink="">
      <xdr:nvSpPr>
        <xdr:cNvPr id="435" name="【市民会館】&#10;一人当たり面積該当値テキスト"/>
        <xdr:cNvSpPr txBox="1"/>
      </xdr:nvSpPr>
      <xdr:spPr>
        <a:xfrm>
          <a:off x="92583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44450</xdr:rowOff>
    </xdr:from>
    <xdr:to>
      <xdr:col>50</xdr:col>
      <xdr:colOff>165100</xdr:colOff>
      <xdr:row>103</xdr:row>
      <xdr:rowOff>146050</xdr:rowOff>
    </xdr:to>
    <xdr:sp macro="" textlink="">
      <xdr:nvSpPr>
        <xdr:cNvPr id="436" name="楕円 435"/>
        <xdr:cNvSpPr/>
      </xdr:nvSpPr>
      <xdr:spPr>
        <a:xfrm>
          <a:off x="84455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95250</xdr:rowOff>
    </xdr:from>
    <xdr:to>
      <xdr:col>55</xdr:col>
      <xdr:colOff>0</xdr:colOff>
      <xdr:row>103</xdr:row>
      <xdr:rowOff>102870</xdr:rowOff>
    </xdr:to>
    <xdr:cxnSp macro="">
      <xdr:nvCxnSpPr>
        <xdr:cNvPr id="437" name="直線コネクタ 436"/>
        <xdr:cNvCxnSpPr/>
      </xdr:nvCxnSpPr>
      <xdr:spPr>
        <a:xfrm>
          <a:off x="8496300" y="1736217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29211</xdr:rowOff>
    </xdr:from>
    <xdr:to>
      <xdr:col>46</xdr:col>
      <xdr:colOff>38100</xdr:colOff>
      <xdr:row>103</xdr:row>
      <xdr:rowOff>130811</xdr:rowOff>
    </xdr:to>
    <xdr:sp macro="" textlink="">
      <xdr:nvSpPr>
        <xdr:cNvPr id="438" name="楕円 437"/>
        <xdr:cNvSpPr/>
      </xdr:nvSpPr>
      <xdr:spPr>
        <a:xfrm>
          <a:off x="7670800" y="172961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80011</xdr:rowOff>
    </xdr:from>
    <xdr:to>
      <xdr:col>50</xdr:col>
      <xdr:colOff>114300</xdr:colOff>
      <xdr:row>103</xdr:row>
      <xdr:rowOff>95250</xdr:rowOff>
    </xdr:to>
    <xdr:cxnSp macro="">
      <xdr:nvCxnSpPr>
        <xdr:cNvPr id="439" name="直線コネクタ 438"/>
        <xdr:cNvCxnSpPr/>
      </xdr:nvCxnSpPr>
      <xdr:spPr>
        <a:xfrm>
          <a:off x="7713980" y="17346931"/>
          <a:ext cx="7823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97789</xdr:rowOff>
    </xdr:from>
    <xdr:to>
      <xdr:col>41</xdr:col>
      <xdr:colOff>101600</xdr:colOff>
      <xdr:row>104</xdr:row>
      <xdr:rowOff>27939</xdr:rowOff>
    </xdr:to>
    <xdr:sp macro="" textlink="">
      <xdr:nvSpPr>
        <xdr:cNvPr id="440" name="楕円 439"/>
        <xdr:cNvSpPr/>
      </xdr:nvSpPr>
      <xdr:spPr>
        <a:xfrm>
          <a:off x="6873240" y="173647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80011</xdr:rowOff>
    </xdr:from>
    <xdr:to>
      <xdr:col>45</xdr:col>
      <xdr:colOff>177800</xdr:colOff>
      <xdr:row>103</xdr:row>
      <xdr:rowOff>148589</xdr:rowOff>
    </xdr:to>
    <xdr:cxnSp macro="">
      <xdr:nvCxnSpPr>
        <xdr:cNvPr id="441" name="直線コネクタ 440"/>
        <xdr:cNvCxnSpPr/>
      </xdr:nvCxnSpPr>
      <xdr:spPr>
        <a:xfrm flipV="1">
          <a:off x="6924040" y="17346931"/>
          <a:ext cx="78994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160038</xdr:rowOff>
    </xdr:from>
    <xdr:ext cx="469744" cy="259045"/>
    <xdr:sp macro="" textlink="">
      <xdr:nvSpPr>
        <xdr:cNvPr id="442" name="n_1aveValue【市民会館】&#10;一人当たり面積"/>
        <xdr:cNvSpPr txBox="1"/>
      </xdr:nvSpPr>
      <xdr:spPr>
        <a:xfrm>
          <a:off x="827158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43" name="n_2aveValue【市民会館】&#10;一人当たり面積"/>
        <xdr:cNvSpPr txBox="1"/>
      </xdr:nvSpPr>
      <xdr:spPr>
        <a:xfrm>
          <a:off x="7509587"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167657</xdr:rowOff>
    </xdr:from>
    <xdr:ext cx="469744" cy="259045"/>
    <xdr:sp macro="" textlink="">
      <xdr:nvSpPr>
        <xdr:cNvPr id="444" name="n_3aveValue【市民会館】&#10;一人当たり面積"/>
        <xdr:cNvSpPr txBox="1"/>
      </xdr:nvSpPr>
      <xdr:spPr>
        <a:xfrm>
          <a:off x="67120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162577</xdr:rowOff>
    </xdr:from>
    <xdr:ext cx="469744" cy="259045"/>
    <xdr:sp macro="" textlink="">
      <xdr:nvSpPr>
        <xdr:cNvPr id="445" name="n_1mainValue【市民会館】&#10;一人当たり面積"/>
        <xdr:cNvSpPr txBox="1"/>
      </xdr:nvSpPr>
      <xdr:spPr>
        <a:xfrm>
          <a:off x="8271587" y="1709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147338</xdr:rowOff>
    </xdr:from>
    <xdr:ext cx="469744" cy="259045"/>
    <xdr:sp macro="" textlink="">
      <xdr:nvSpPr>
        <xdr:cNvPr id="446" name="n_2mainValue【市民会館】&#10;一人当たり面積"/>
        <xdr:cNvSpPr txBox="1"/>
      </xdr:nvSpPr>
      <xdr:spPr>
        <a:xfrm>
          <a:off x="7509587" y="17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44466</xdr:rowOff>
    </xdr:from>
    <xdr:ext cx="469744" cy="259045"/>
    <xdr:sp macro="" textlink="">
      <xdr:nvSpPr>
        <xdr:cNvPr id="447" name="n_3mainValue【市民会館】&#10;一人当たり面積"/>
        <xdr:cNvSpPr txBox="1"/>
      </xdr:nvSpPr>
      <xdr:spPr>
        <a:xfrm>
          <a:off x="6712027" y="171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8" name="テキスト ボックス 457"/>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59" name="直線コネクタ 458"/>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60" name="テキスト ボックス 459"/>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1" name="直線コネクタ 460"/>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2" name="テキスト ボックス 461"/>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3" name="直線コネクタ 462"/>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4" name="テキスト ボックス 463"/>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5" name="直線コネクタ 464"/>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6" name="テキスト ボックス 465"/>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8" name="テキスト ボックス 467"/>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99060</xdr:rowOff>
    </xdr:from>
    <xdr:to>
      <xdr:col>85</xdr:col>
      <xdr:colOff>126364</xdr:colOff>
      <xdr:row>41</xdr:row>
      <xdr:rowOff>110490</xdr:rowOff>
    </xdr:to>
    <xdr:cxnSp macro="">
      <xdr:nvCxnSpPr>
        <xdr:cNvPr id="470" name="直線コネクタ 469"/>
        <xdr:cNvCxnSpPr/>
      </xdr:nvCxnSpPr>
      <xdr:spPr>
        <a:xfrm flipV="1">
          <a:off x="14375764" y="579882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71" name="【一般廃棄物処理施設】&#10;有形固定資産減価償却率最小値テキスト"/>
        <xdr:cNvSpPr txBox="1"/>
      </xdr:nvSpPr>
      <xdr:spPr>
        <a:xfrm>
          <a:off x="14414500"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72" name="直線コネクタ 471"/>
        <xdr:cNvCxnSpPr/>
      </xdr:nvCxnSpPr>
      <xdr:spPr>
        <a:xfrm>
          <a:off x="14287500" y="698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45737</xdr:rowOff>
    </xdr:from>
    <xdr:ext cx="405111" cy="259045"/>
    <xdr:sp macro="" textlink="">
      <xdr:nvSpPr>
        <xdr:cNvPr id="473" name="【一般廃棄物処理施設】&#10;有形固定資産減価償却率最大値テキスト"/>
        <xdr:cNvSpPr txBox="1"/>
      </xdr:nvSpPr>
      <xdr:spPr>
        <a:xfrm>
          <a:off x="144145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99060</xdr:rowOff>
    </xdr:from>
    <xdr:to>
      <xdr:col>86</xdr:col>
      <xdr:colOff>25400</xdr:colOff>
      <xdr:row>34</xdr:row>
      <xdr:rowOff>99060</xdr:rowOff>
    </xdr:to>
    <xdr:cxnSp macro="">
      <xdr:nvCxnSpPr>
        <xdr:cNvPr id="474" name="直線コネクタ 473"/>
        <xdr:cNvCxnSpPr/>
      </xdr:nvCxnSpPr>
      <xdr:spPr>
        <a:xfrm>
          <a:off x="14287500" y="5798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1287</xdr:rowOff>
    </xdr:from>
    <xdr:ext cx="405111" cy="259045"/>
    <xdr:sp macro="" textlink="">
      <xdr:nvSpPr>
        <xdr:cNvPr id="475" name="【一般廃棄物処理施設】&#10;有形固定資産減価償却率平均値テキスト"/>
        <xdr:cNvSpPr txBox="1"/>
      </xdr:nvSpPr>
      <xdr:spPr>
        <a:xfrm>
          <a:off x="144145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76" name="フローチャート: 判断 475"/>
        <xdr:cNvSpPr/>
      </xdr:nvSpPr>
      <xdr:spPr>
        <a:xfrm>
          <a:off x="14325600" y="57937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77" name="フローチャート: 判断 476"/>
        <xdr:cNvSpPr/>
      </xdr:nvSpPr>
      <xdr:spPr>
        <a:xfrm>
          <a:off x="135788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78" name="フローチャート: 判断 477"/>
        <xdr:cNvSpPr/>
      </xdr:nvSpPr>
      <xdr:spPr>
        <a:xfrm>
          <a:off x="12804140" y="68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84" name="楕円 483"/>
        <xdr:cNvSpPr/>
      </xdr:nvSpPr>
      <xdr:spPr>
        <a:xfrm>
          <a:off x="14325600" y="57937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85" name="【一般廃棄物処理施設】&#10;有形固定資産減価償却率該当値テキスト"/>
        <xdr:cNvSpPr txBox="1"/>
      </xdr:nvSpPr>
      <xdr:spPr>
        <a:xfrm>
          <a:off x="14414500"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86" name="楕円 485"/>
        <xdr:cNvSpPr/>
      </xdr:nvSpPr>
      <xdr:spPr>
        <a:xfrm>
          <a:off x="1357884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38</xdr:row>
      <xdr:rowOff>99060</xdr:rowOff>
    </xdr:to>
    <xdr:cxnSp macro="">
      <xdr:nvCxnSpPr>
        <xdr:cNvPr id="487" name="直線コネクタ 486"/>
        <xdr:cNvCxnSpPr/>
      </xdr:nvCxnSpPr>
      <xdr:spPr>
        <a:xfrm flipV="1">
          <a:off x="13629640" y="5844540"/>
          <a:ext cx="746760" cy="6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88" name="楕円 487"/>
        <xdr:cNvSpPr/>
      </xdr:nvSpPr>
      <xdr:spPr>
        <a:xfrm>
          <a:off x="12804140" y="668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40</xdr:row>
      <xdr:rowOff>30480</xdr:rowOff>
    </xdr:to>
    <xdr:cxnSp macro="">
      <xdr:nvCxnSpPr>
        <xdr:cNvPr id="489" name="直線コネクタ 488"/>
        <xdr:cNvCxnSpPr/>
      </xdr:nvCxnSpPr>
      <xdr:spPr>
        <a:xfrm flipV="1">
          <a:off x="12854940" y="6469380"/>
          <a:ext cx="7747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90" name="n_1aveValue【一般廃棄物処理施設】&#10;有形固定資産減価償却率"/>
        <xdr:cNvSpPr txBox="1"/>
      </xdr:nvSpPr>
      <xdr:spPr>
        <a:xfrm>
          <a:off x="134372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91" name="n_2aveValue【一般廃棄物処理施設】&#10;有形固定資産減価償却率"/>
        <xdr:cNvSpPr txBox="1"/>
      </xdr:nvSpPr>
      <xdr:spPr>
        <a:xfrm>
          <a:off x="126752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166387</xdr:rowOff>
    </xdr:from>
    <xdr:ext cx="405111" cy="259045"/>
    <xdr:sp macro="" textlink="">
      <xdr:nvSpPr>
        <xdr:cNvPr id="492" name="n_1mainValue【一般廃棄物処理施設】&#10;有形固定資産減価償却率"/>
        <xdr:cNvSpPr txBox="1"/>
      </xdr:nvSpPr>
      <xdr:spPr>
        <a:xfrm>
          <a:off x="134372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97807</xdr:rowOff>
    </xdr:from>
    <xdr:ext cx="405111" cy="259045"/>
    <xdr:sp macro="" textlink="">
      <xdr:nvSpPr>
        <xdr:cNvPr id="493" name="n_2mainValue【一般廃棄物処理施設】&#10;有形固定資産減価償却率"/>
        <xdr:cNvSpPr txBox="1"/>
      </xdr:nvSpPr>
      <xdr:spPr>
        <a:xfrm>
          <a:off x="1267524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2" name="テキスト ボックス 50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3" name="直線コネクタ 50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4" name="直線コネクタ 503"/>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5" name="テキスト ボックス 504"/>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6" name="直線コネクタ 505"/>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07" name="テキスト ボックス 506"/>
        <xdr:cNvSpPr txBox="1"/>
      </xdr:nvSpPr>
      <xdr:spPr>
        <a:xfrm>
          <a:off x="1563072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8" name="直線コネクタ 507"/>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9" name="テキスト ボックス 508"/>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0" name="直線コネクタ 509"/>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1" name="テキスト ボックス 510"/>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3" name="テキスト ボックス 512"/>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515" name="直線コネクタ 514"/>
        <xdr:cNvCxnSpPr/>
      </xdr:nvCxnSpPr>
      <xdr:spPr>
        <a:xfrm flipV="1">
          <a:off x="19509104" y="5648819"/>
          <a:ext cx="0" cy="1357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516" name="【一般廃棄物処理施設】&#10;一人当たり有形固定資産（償却資産）額最小値テキスト"/>
        <xdr:cNvSpPr txBox="1"/>
      </xdr:nvSpPr>
      <xdr:spPr>
        <a:xfrm>
          <a:off x="19547840" y="7009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517" name="直線コネクタ 516"/>
        <xdr:cNvCxnSpPr/>
      </xdr:nvCxnSpPr>
      <xdr:spPr>
        <a:xfrm>
          <a:off x="19443700" y="70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518" name="【一般廃棄物処理施設】&#10;一人当たり有形固定資産（償却資産）額最大値テキスト"/>
        <xdr:cNvSpPr txBox="1"/>
      </xdr:nvSpPr>
      <xdr:spPr>
        <a:xfrm>
          <a:off x="19547840" y="542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519" name="直線コネクタ 518"/>
        <xdr:cNvCxnSpPr/>
      </xdr:nvCxnSpPr>
      <xdr:spPr>
        <a:xfrm>
          <a:off x="19443700" y="5648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28718</xdr:rowOff>
    </xdr:from>
    <xdr:ext cx="534377" cy="259045"/>
    <xdr:sp macro="" textlink="">
      <xdr:nvSpPr>
        <xdr:cNvPr id="520" name="【一般廃棄物処理施設】&#10;一人当たり有形固定資産（償却資産）額平均値テキスト"/>
        <xdr:cNvSpPr txBox="1"/>
      </xdr:nvSpPr>
      <xdr:spPr>
        <a:xfrm>
          <a:off x="19547840" y="6231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521" name="フローチャート: 判断 520"/>
        <xdr:cNvSpPr/>
      </xdr:nvSpPr>
      <xdr:spPr>
        <a:xfrm>
          <a:off x="19458940" y="637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522" name="フローチャート: 判断 521"/>
        <xdr:cNvSpPr/>
      </xdr:nvSpPr>
      <xdr:spPr>
        <a:xfrm>
          <a:off x="18735040" y="63052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105419</xdr:rowOff>
    </xdr:from>
    <xdr:to>
      <xdr:col>107</xdr:col>
      <xdr:colOff>101600</xdr:colOff>
      <xdr:row>38</xdr:row>
      <xdr:rowOff>35569</xdr:rowOff>
    </xdr:to>
    <xdr:sp macro="" textlink="">
      <xdr:nvSpPr>
        <xdr:cNvPr id="523" name="フローチャート: 判断 522"/>
        <xdr:cNvSpPr/>
      </xdr:nvSpPr>
      <xdr:spPr>
        <a:xfrm>
          <a:off x="17937480" y="63080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4" name="テキスト ボックス 52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5" name="テキスト ボックス 52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6" name="テキスト ボックス 52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7" name="テキスト ボックス 52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8" name="テキスト ボックス 52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78307</xdr:rowOff>
    </xdr:from>
    <xdr:to>
      <xdr:col>116</xdr:col>
      <xdr:colOff>114300</xdr:colOff>
      <xdr:row>39</xdr:row>
      <xdr:rowOff>8457</xdr:rowOff>
    </xdr:to>
    <xdr:sp macro="" textlink="">
      <xdr:nvSpPr>
        <xdr:cNvPr id="529" name="楕円 528"/>
        <xdr:cNvSpPr/>
      </xdr:nvSpPr>
      <xdr:spPr>
        <a:xfrm>
          <a:off x="19458940" y="6448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56734</xdr:rowOff>
    </xdr:from>
    <xdr:ext cx="534377" cy="259045"/>
    <xdr:sp macro="" textlink="">
      <xdr:nvSpPr>
        <xdr:cNvPr id="530" name="【一般廃棄物処理施設】&#10;一人当たり有形固定資産（償却資産）額該当値テキスト"/>
        <xdr:cNvSpPr txBox="1"/>
      </xdr:nvSpPr>
      <xdr:spPr>
        <a:xfrm>
          <a:off x="19547840" y="64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64445</xdr:rowOff>
    </xdr:from>
    <xdr:to>
      <xdr:col>112</xdr:col>
      <xdr:colOff>38100</xdr:colOff>
      <xdr:row>38</xdr:row>
      <xdr:rowOff>166045</xdr:rowOff>
    </xdr:to>
    <xdr:sp macro="" textlink="">
      <xdr:nvSpPr>
        <xdr:cNvPr id="531" name="楕円 530"/>
        <xdr:cNvSpPr/>
      </xdr:nvSpPr>
      <xdr:spPr>
        <a:xfrm>
          <a:off x="18735040" y="64347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115245</xdr:rowOff>
    </xdr:from>
    <xdr:to>
      <xdr:col>116</xdr:col>
      <xdr:colOff>63500</xdr:colOff>
      <xdr:row>38</xdr:row>
      <xdr:rowOff>129107</xdr:rowOff>
    </xdr:to>
    <xdr:cxnSp macro="">
      <xdr:nvCxnSpPr>
        <xdr:cNvPr id="532" name="直線コネクタ 531"/>
        <xdr:cNvCxnSpPr/>
      </xdr:nvCxnSpPr>
      <xdr:spPr>
        <a:xfrm>
          <a:off x="18778220" y="6485565"/>
          <a:ext cx="73152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24971</xdr:rowOff>
    </xdr:from>
    <xdr:to>
      <xdr:col>107</xdr:col>
      <xdr:colOff>101600</xdr:colOff>
      <xdr:row>38</xdr:row>
      <xdr:rowOff>126571</xdr:rowOff>
    </xdr:to>
    <xdr:sp macro="" textlink="">
      <xdr:nvSpPr>
        <xdr:cNvPr id="533" name="楕円 532"/>
        <xdr:cNvSpPr/>
      </xdr:nvSpPr>
      <xdr:spPr>
        <a:xfrm>
          <a:off x="17937480" y="639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75771</xdr:rowOff>
    </xdr:from>
    <xdr:to>
      <xdr:col>111</xdr:col>
      <xdr:colOff>177800</xdr:colOff>
      <xdr:row>38</xdr:row>
      <xdr:rowOff>115245</xdr:rowOff>
    </xdr:to>
    <xdr:cxnSp macro="">
      <xdr:nvCxnSpPr>
        <xdr:cNvPr id="534" name="直線コネクタ 533"/>
        <xdr:cNvCxnSpPr/>
      </xdr:nvCxnSpPr>
      <xdr:spPr>
        <a:xfrm>
          <a:off x="17988280" y="6446091"/>
          <a:ext cx="789940" cy="3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49261</xdr:rowOff>
    </xdr:from>
    <xdr:ext cx="534377" cy="259045"/>
    <xdr:sp macro="" textlink="">
      <xdr:nvSpPr>
        <xdr:cNvPr id="535" name="n_1aveValue【一般廃棄物処理施設】&#10;一人当たり有形固定資産（償却資産）額"/>
        <xdr:cNvSpPr txBox="1"/>
      </xdr:nvSpPr>
      <xdr:spPr>
        <a:xfrm>
          <a:off x="18528811" y="60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52096</xdr:rowOff>
    </xdr:from>
    <xdr:ext cx="534377" cy="259045"/>
    <xdr:sp macro="" textlink="">
      <xdr:nvSpPr>
        <xdr:cNvPr id="536" name="n_2aveValue【一般廃棄物処理施設】&#10;一人当たり有形固定資産（償却資産）額"/>
        <xdr:cNvSpPr txBox="1"/>
      </xdr:nvSpPr>
      <xdr:spPr>
        <a:xfrm>
          <a:off x="17766811" y="60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157172</xdr:rowOff>
    </xdr:from>
    <xdr:ext cx="534377" cy="259045"/>
    <xdr:sp macro="" textlink="">
      <xdr:nvSpPr>
        <xdr:cNvPr id="537" name="n_1mainValue【一般廃棄物処理施設】&#10;一人当たり有形固定資産（償却資産）額"/>
        <xdr:cNvSpPr txBox="1"/>
      </xdr:nvSpPr>
      <xdr:spPr>
        <a:xfrm>
          <a:off x="18528811" y="652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117698</xdr:rowOff>
    </xdr:from>
    <xdr:ext cx="534377" cy="259045"/>
    <xdr:sp macro="" textlink="">
      <xdr:nvSpPr>
        <xdr:cNvPr id="538" name="n_2mainValue【一般廃棄物処理施設】&#10;一人当たり有形固定資産（償却資産）額"/>
        <xdr:cNvSpPr txBox="1"/>
      </xdr:nvSpPr>
      <xdr:spPr>
        <a:xfrm>
          <a:off x="17766811" y="64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9" name="正方形/長方形 53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0" name="正方形/長方形 53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1" name="正方形/長方形 54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2" name="正方形/長方形 54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3" name="正方形/長方形 54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4" name="正方形/長方形 54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5" name="正方形/長方形 54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6" name="正方形/長方形 54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7" name="テキスト ボックス 54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8" name="直線コネクタ 54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49" name="テキスト ボックス 548"/>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0" name="直線コネクタ 549"/>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1" name="テキスト ボックス 550"/>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2" name="直線コネクタ 551"/>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3" name="テキスト ボックス 552"/>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4" name="直線コネクタ 55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5" name="テキスト ボックス 55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6" name="直線コネクタ 555"/>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7" name="テキスト ボックス 556"/>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8" name="直線コネクタ 557"/>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59" name="テキスト ボックス 558"/>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0" name="直線コネクタ 55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1" name="テキスト ボックス 560"/>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1905</xdr:rowOff>
    </xdr:from>
    <xdr:to>
      <xdr:col>85</xdr:col>
      <xdr:colOff>126364</xdr:colOff>
      <xdr:row>64</xdr:row>
      <xdr:rowOff>123825</xdr:rowOff>
    </xdr:to>
    <xdr:cxnSp macro="">
      <xdr:nvCxnSpPr>
        <xdr:cNvPr id="563" name="直線コネクタ 562"/>
        <xdr:cNvCxnSpPr/>
      </xdr:nvCxnSpPr>
      <xdr:spPr>
        <a:xfrm flipV="1">
          <a:off x="14375764" y="955738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64" name="【保健センター・保健所】&#10;有形固定資産減価償却率最小値テキスト"/>
        <xdr:cNvSpPr txBox="1"/>
      </xdr:nvSpPr>
      <xdr:spPr>
        <a:xfrm>
          <a:off x="14414500"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65" name="直線コネクタ 564"/>
        <xdr:cNvCxnSpPr/>
      </xdr:nvCxnSpPr>
      <xdr:spPr>
        <a:xfrm>
          <a:off x="14287500" y="10852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120032</xdr:rowOff>
    </xdr:from>
    <xdr:ext cx="405111" cy="259045"/>
    <xdr:sp macro="" textlink="">
      <xdr:nvSpPr>
        <xdr:cNvPr id="566" name="【保健センター・保健所】&#10;有形固定資産減価償却率最大値テキスト"/>
        <xdr:cNvSpPr txBox="1"/>
      </xdr:nvSpPr>
      <xdr:spPr>
        <a:xfrm>
          <a:off x="14414500" y="934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1905</xdr:rowOff>
    </xdr:from>
    <xdr:to>
      <xdr:col>86</xdr:col>
      <xdr:colOff>25400</xdr:colOff>
      <xdr:row>57</xdr:row>
      <xdr:rowOff>1905</xdr:rowOff>
    </xdr:to>
    <xdr:cxnSp macro="">
      <xdr:nvCxnSpPr>
        <xdr:cNvPr id="567" name="直線コネクタ 566"/>
        <xdr:cNvCxnSpPr/>
      </xdr:nvCxnSpPr>
      <xdr:spPr>
        <a:xfrm>
          <a:off x="14287500" y="9557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68" name="【保健センター・保健所】&#10;有形固定資産減価償却率平均値テキスト"/>
        <xdr:cNvSpPr txBox="1"/>
      </xdr:nvSpPr>
      <xdr:spPr>
        <a:xfrm>
          <a:off x="144145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69" name="フローチャート: 判断 568"/>
        <xdr:cNvSpPr/>
      </xdr:nvSpPr>
      <xdr:spPr>
        <a:xfrm>
          <a:off x="14325600" y="101752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70" name="フローチャート: 判断 569"/>
        <xdr:cNvSpPr/>
      </xdr:nvSpPr>
      <xdr:spPr>
        <a:xfrm>
          <a:off x="13578840" y="1021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145415</xdr:rowOff>
    </xdr:from>
    <xdr:to>
      <xdr:col>76</xdr:col>
      <xdr:colOff>165100</xdr:colOff>
      <xdr:row>62</xdr:row>
      <xdr:rowOff>75565</xdr:rowOff>
    </xdr:to>
    <xdr:sp macro="" textlink="">
      <xdr:nvSpPr>
        <xdr:cNvPr id="571" name="フローチャート: 判断 570"/>
        <xdr:cNvSpPr/>
      </xdr:nvSpPr>
      <xdr:spPr>
        <a:xfrm>
          <a:off x="12804140" y="10371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139700</xdr:rowOff>
    </xdr:from>
    <xdr:to>
      <xdr:col>72</xdr:col>
      <xdr:colOff>38100</xdr:colOff>
      <xdr:row>62</xdr:row>
      <xdr:rowOff>69850</xdr:rowOff>
    </xdr:to>
    <xdr:sp macro="" textlink="">
      <xdr:nvSpPr>
        <xdr:cNvPr id="572" name="フローチャート: 判断 571"/>
        <xdr:cNvSpPr/>
      </xdr:nvSpPr>
      <xdr:spPr>
        <a:xfrm>
          <a:off x="12029440" y="10365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3" name="テキスト ボックス 57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4" name="テキスト ボックス 57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5" name="テキスト ボックス 57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6" name="テキスト ボックス 57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7" name="テキスト ボックス 57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61595</xdr:rowOff>
    </xdr:from>
    <xdr:to>
      <xdr:col>85</xdr:col>
      <xdr:colOff>177800</xdr:colOff>
      <xdr:row>60</xdr:row>
      <xdr:rowOff>163195</xdr:rowOff>
    </xdr:to>
    <xdr:sp macro="" textlink="">
      <xdr:nvSpPr>
        <xdr:cNvPr id="578" name="楕円 577"/>
        <xdr:cNvSpPr/>
      </xdr:nvSpPr>
      <xdr:spPr>
        <a:xfrm>
          <a:off x="14325600" y="101199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84472</xdr:rowOff>
    </xdr:from>
    <xdr:ext cx="405111" cy="259045"/>
    <xdr:sp macro="" textlink="">
      <xdr:nvSpPr>
        <xdr:cNvPr id="579" name="【保健センター・保健所】&#10;有形固定資産減価償却率該当値テキスト"/>
        <xdr:cNvSpPr txBox="1"/>
      </xdr:nvSpPr>
      <xdr:spPr>
        <a:xfrm>
          <a:off x="14414500"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580" name="楕円 579"/>
        <xdr:cNvSpPr/>
      </xdr:nvSpPr>
      <xdr:spPr>
        <a:xfrm>
          <a:off x="13578840" y="10160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112395</xdr:rowOff>
    </xdr:from>
    <xdr:to>
      <xdr:col>85</xdr:col>
      <xdr:colOff>127000</xdr:colOff>
      <xdr:row>60</xdr:row>
      <xdr:rowOff>152400</xdr:rowOff>
    </xdr:to>
    <xdr:cxnSp macro="">
      <xdr:nvCxnSpPr>
        <xdr:cNvPr id="581" name="直線コネクタ 580"/>
        <xdr:cNvCxnSpPr/>
      </xdr:nvCxnSpPr>
      <xdr:spPr>
        <a:xfrm flipV="1">
          <a:off x="13629640" y="10170795"/>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145415</xdr:rowOff>
    </xdr:from>
    <xdr:to>
      <xdr:col>76</xdr:col>
      <xdr:colOff>165100</xdr:colOff>
      <xdr:row>61</xdr:row>
      <xdr:rowOff>75565</xdr:rowOff>
    </xdr:to>
    <xdr:sp macro="" textlink="">
      <xdr:nvSpPr>
        <xdr:cNvPr id="582" name="楕円 581"/>
        <xdr:cNvSpPr/>
      </xdr:nvSpPr>
      <xdr:spPr>
        <a:xfrm>
          <a:off x="12804140" y="10203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61</xdr:row>
      <xdr:rowOff>24765</xdr:rowOff>
    </xdr:to>
    <xdr:cxnSp macro="">
      <xdr:nvCxnSpPr>
        <xdr:cNvPr id="583" name="直線コネクタ 582"/>
        <xdr:cNvCxnSpPr/>
      </xdr:nvCxnSpPr>
      <xdr:spPr>
        <a:xfrm flipV="1">
          <a:off x="12854940" y="1021080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52070</xdr:rowOff>
    </xdr:from>
    <xdr:to>
      <xdr:col>72</xdr:col>
      <xdr:colOff>38100</xdr:colOff>
      <xdr:row>61</xdr:row>
      <xdr:rowOff>153670</xdr:rowOff>
    </xdr:to>
    <xdr:sp macro="" textlink="">
      <xdr:nvSpPr>
        <xdr:cNvPr id="584" name="楕円 583"/>
        <xdr:cNvSpPr/>
      </xdr:nvSpPr>
      <xdr:spPr>
        <a:xfrm>
          <a:off x="12029440" y="10278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24765</xdr:rowOff>
    </xdr:from>
    <xdr:to>
      <xdr:col>76</xdr:col>
      <xdr:colOff>114300</xdr:colOff>
      <xdr:row>61</xdr:row>
      <xdr:rowOff>102870</xdr:rowOff>
    </xdr:to>
    <xdr:cxnSp macro="">
      <xdr:nvCxnSpPr>
        <xdr:cNvPr id="585" name="直線コネクタ 584"/>
        <xdr:cNvCxnSpPr/>
      </xdr:nvCxnSpPr>
      <xdr:spPr>
        <a:xfrm flipV="1">
          <a:off x="12072620" y="10250805"/>
          <a:ext cx="78232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586" name="n_1aveValue【保健センター・保健所】&#10;有形固定資産減価償却率"/>
        <xdr:cNvSpPr txBox="1"/>
      </xdr:nvSpPr>
      <xdr:spPr>
        <a:xfrm>
          <a:off x="134372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66692</xdr:rowOff>
    </xdr:from>
    <xdr:ext cx="405111" cy="259045"/>
    <xdr:sp macro="" textlink="">
      <xdr:nvSpPr>
        <xdr:cNvPr id="587" name="n_2aveValue【保健センター・保健所】&#10;有形固定資産減価償却率"/>
        <xdr:cNvSpPr txBox="1"/>
      </xdr:nvSpPr>
      <xdr:spPr>
        <a:xfrm>
          <a:off x="126752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60977</xdr:rowOff>
    </xdr:from>
    <xdr:ext cx="405111" cy="259045"/>
    <xdr:sp macro="" textlink="">
      <xdr:nvSpPr>
        <xdr:cNvPr id="588" name="n_3aveValue【保健センター・保健所】&#10;有形固定資産減価償却率"/>
        <xdr:cNvSpPr txBox="1"/>
      </xdr:nvSpPr>
      <xdr:spPr>
        <a:xfrm>
          <a:off x="119005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48277</xdr:rowOff>
    </xdr:from>
    <xdr:ext cx="405111" cy="259045"/>
    <xdr:sp macro="" textlink="">
      <xdr:nvSpPr>
        <xdr:cNvPr id="589" name="n_1mainValue【保健センター・保健所】&#10;有形固定資産減価償却率"/>
        <xdr:cNvSpPr txBox="1"/>
      </xdr:nvSpPr>
      <xdr:spPr>
        <a:xfrm>
          <a:off x="134372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92092</xdr:rowOff>
    </xdr:from>
    <xdr:ext cx="405111" cy="259045"/>
    <xdr:sp macro="" textlink="">
      <xdr:nvSpPr>
        <xdr:cNvPr id="590" name="n_2mainValue【保健センター・保健所】&#10;有形固定資産減価償却率"/>
        <xdr:cNvSpPr txBox="1"/>
      </xdr:nvSpPr>
      <xdr:spPr>
        <a:xfrm>
          <a:off x="126752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170197</xdr:rowOff>
    </xdr:from>
    <xdr:ext cx="405111" cy="259045"/>
    <xdr:sp macro="" textlink="">
      <xdr:nvSpPr>
        <xdr:cNvPr id="591" name="n_3mainValue【保健センター・保健所】&#10;有形固定資産減価償却率"/>
        <xdr:cNvSpPr txBox="1"/>
      </xdr:nvSpPr>
      <xdr:spPr>
        <a:xfrm>
          <a:off x="119005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2" name="正方形/長方形 59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3" name="正方形/長方形 59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4" name="正方形/長方形 59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5" name="正方形/長方形 59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6" name="正方形/長方形 59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7" name="正方形/長方形 59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8" name="正方形/長方形 59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9" name="正方形/長方形 59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0" name="テキスト ボックス 59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1" name="直線コネクタ 60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02" name="直線コネクタ 601"/>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3" name="テキスト ボックス 602"/>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4" name="直線コネクタ 603"/>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05" name="テキスト ボックス 604"/>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6" name="直線コネクタ 605"/>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7" name="テキスト ボックス 606"/>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8" name="直線コネクタ 607"/>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9" name="テキスト ボックス 608"/>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0" name="直線コネクタ 609"/>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11" name="テキスト ボックス 610"/>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2" name="直線コネクタ 611"/>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13" name="テキスト ボックス 612"/>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4" name="直線コネクタ 61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5" name="テキスト ボックス 61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6"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155122</xdr:rowOff>
    </xdr:from>
    <xdr:to>
      <xdr:col>116</xdr:col>
      <xdr:colOff>62864</xdr:colOff>
      <xdr:row>64</xdr:row>
      <xdr:rowOff>97972</xdr:rowOff>
    </xdr:to>
    <xdr:cxnSp macro="">
      <xdr:nvCxnSpPr>
        <xdr:cNvPr id="617" name="直線コネクタ 616"/>
        <xdr:cNvCxnSpPr/>
      </xdr:nvCxnSpPr>
      <xdr:spPr>
        <a:xfrm flipV="1">
          <a:off x="19509104" y="9375322"/>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18" name="【保健センター・保健所】&#10;一人当たり面積最小値テキスト"/>
        <xdr:cNvSpPr txBox="1"/>
      </xdr:nvSpPr>
      <xdr:spPr>
        <a:xfrm>
          <a:off x="19547840" y="1083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19" name="直線コネクタ 618"/>
        <xdr:cNvCxnSpPr/>
      </xdr:nvCxnSpPr>
      <xdr:spPr>
        <a:xfrm>
          <a:off x="19443700" y="10826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101799</xdr:rowOff>
    </xdr:from>
    <xdr:ext cx="469744" cy="259045"/>
    <xdr:sp macro="" textlink="">
      <xdr:nvSpPr>
        <xdr:cNvPr id="620" name="【保健センター・保健所】&#10;一人当たり面積最大値テキスト"/>
        <xdr:cNvSpPr txBox="1"/>
      </xdr:nvSpPr>
      <xdr:spPr>
        <a:xfrm>
          <a:off x="19547840" y="915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155122</xdr:rowOff>
    </xdr:from>
    <xdr:to>
      <xdr:col>116</xdr:col>
      <xdr:colOff>152400</xdr:colOff>
      <xdr:row>55</xdr:row>
      <xdr:rowOff>155122</xdr:rowOff>
    </xdr:to>
    <xdr:cxnSp macro="">
      <xdr:nvCxnSpPr>
        <xdr:cNvPr id="621" name="直線コネクタ 620"/>
        <xdr:cNvCxnSpPr/>
      </xdr:nvCxnSpPr>
      <xdr:spPr>
        <a:xfrm>
          <a:off x="19443700" y="9375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107242</xdr:rowOff>
    </xdr:from>
    <xdr:ext cx="469744" cy="259045"/>
    <xdr:sp macro="" textlink="">
      <xdr:nvSpPr>
        <xdr:cNvPr id="622" name="【保健センター・保健所】&#10;一人当たり面積平均値テキスト"/>
        <xdr:cNvSpPr txBox="1"/>
      </xdr:nvSpPr>
      <xdr:spPr>
        <a:xfrm>
          <a:off x="19547840" y="10500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623" name="フローチャート: 判断 622"/>
        <xdr:cNvSpPr/>
      </xdr:nvSpPr>
      <xdr:spPr>
        <a:xfrm>
          <a:off x="19458940" y="10522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161472</xdr:rowOff>
    </xdr:from>
    <xdr:to>
      <xdr:col>112</xdr:col>
      <xdr:colOff>38100</xdr:colOff>
      <xdr:row>63</xdr:row>
      <xdr:rowOff>91622</xdr:rowOff>
    </xdr:to>
    <xdr:sp macro="" textlink="">
      <xdr:nvSpPr>
        <xdr:cNvPr id="624" name="フローチャート: 判断 623"/>
        <xdr:cNvSpPr/>
      </xdr:nvSpPr>
      <xdr:spPr>
        <a:xfrm>
          <a:off x="18735040" y="105551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145143</xdr:rowOff>
    </xdr:from>
    <xdr:to>
      <xdr:col>107</xdr:col>
      <xdr:colOff>101600</xdr:colOff>
      <xdr:row>63</xdr:row>
      <xdr:rowOff>75293</xdr:rowOff>
    </xdr:to>
    <xdr:sp macro="" textlink="">
      <xdr:nvSpPr>
        <xdr:cNvPr id="625" name="フローチャート: 判断 624"/>
        <xdr:cNvSpPr/>
      </xdr:nvSpPr>
      <xdr:spPr>
        <a:xfrm>
          <a:off x="17937480" y="10538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626" name="フローチャート: 判断 625"/>
        <xdr:cNvSpPr/>
      </xdr:nvSpPr>
      <xdr:spPr>
        <a:xfrm>
          <a:off x="17162780" y="10538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7" name="テキスト ボックス 62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8" name="テキスト ボックス 62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9" name="テキスト ボックス 62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0" name="テキスト ボックス 62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1" name="テキスト ボックス 63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79828</xdr:rowOff>
    </xdr:from>
    <xdr:to>
      <xdr:col>116</xdr:col>
      <xdr:colOff>114300</xdr:colOff>
      <xdr:row>63</xdr:row>
      <xdr:rowOff>9978</xdr:rowOff>
    </xdr:to>
    <xdr:sp macro="" textlink="">
      <xdr:nvSpPr>
        <xdr:cNvPr id="632" name="楕円 631"/>
        <xdr:cNvSpPr/>
      </xdr:nvSpPr>
      <xdr:spPr>
        <a:xfrm>
          <a:off x="19458940" y="10473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102705</xdr:rowOff>
    </xdr:from>
    <xdr:ext cx="469744" cy="259045"/>
    <xdr:sp macro="" textlink="">
      <xdr:nvSpPr>
        <xdr:cNvPr id="633" name="【保健センター・保健所】&#10;一人当たり面積該当値テキスト"/>
        <xdr:cNvSpPr txBox="1"/>
      </xdr:nvSpPr>
      <xdr:spPr>
        <a:xfrm>
          <a:off x="19547840" y="1032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79828</xdr:rowOff>
    </xdr:from>
    <xdr:to>
      <xdr:col>112</xdr:col>
      <xdr:colOff>38100</xdr:colOff>
      <xdr:row>63</xdr:row>
      <xdr:rowOff>9978</xdr:rowOff>
    </xdr:to>
    <xdr:sp macro="" textlink="">
      <xdr:nvSpPr>
        <xdr:cNvPr id="634" name="楕円 633"/>
        <xdr:cNvSpPr/>
      </xdr:nvSpPr>
      <xdr:spPr>
        <a:xfrm>
          <a:off x="18735040" y="104735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130628</xdr:rowOff>
    </xdr:from>
    <xdr:to>
      <xdr:col>116</xdr:col>
      <xdr:colOff>63500</xdr:colOff>
      <xdr:row>62</xdr:row>
      <xdr:rowOff>130628</xdr:rowOff>
    </xdr:to>
    <xdr:cxnSp macro="">
      <xdr:nvCxnSpPr>
        <xdr:cNvPr id="635" name="直線コネクタ 634"/>
        <xdr:cNvCxnSpPr/>
      </xdr:nvCxnSpPr>
      <xdr:spPr>
        <a:xfrm>
          <a:off x="18778220" y="1052430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36" name="楕円 635"/>
        <xdr:cNvSpPr/>
      </xdr:nvSpPr>
      <xdr:spPr>
        <a:xfrm>
          <a:off x="1793748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130628</xdr:rowOff>
    </xdr:to>
    <xdr:cxnSp macro="">
      <xdr:nvCxnSpPr>
        <xdr:cNvPr id="637" name="直線コネクタ 636"/>
        <xdr:cNvCxnSpPr/>
      </xdr:nvCxnSpPr>
      <xdr:spPr>
        <a:xfrm>
          <a:off x="17988280" y="10507980"/>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38" name="楕円 637"/>
        <xdr:cNvSpPr/>
      </xdr:nvSpPr>
      <xdr:spPr>
        <a:xfrm>
          <a:off x="1716278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639" name="直線コネクタ 638"/>
        <xdr:cNvCxnSpPr/>
      </xdr:nvCxnSpPr>
      <xdr:spPr>
        <a:xfrm>
          <a:off x="17213580" y="105079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82749</xdr:rowOff>
    </xdr:from>
    <xdr:ext cx="469744" cy="259045"/>
    <xdr:sp macro="" textlink="">
      <xdr:nvSpPr>
        <xdr:cNvPr id="640" name="n_1aveValue【保健センター・保健所】&#10;一人当たり面積"/>
        <xdr:cNvSpPr txBox="1"/>
      </xdr:nvSpPr>
      <xdr:spPr>
        <a:xfrm>
          <a:off x="18561127" y="1064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66420</xdr:rowOff>
    </xdr:from>
    <xdr:ext cx="469744" cy="259045"/>
    <xdr:sp macro="" textlink="">
      <xdr:nvSpPr>
        <xdr:cNvPr id="641" name="n_2aveValue【保健センター・保健所】&#10;一人当たり面積"/>
        <xdr:cNvSpPr txBox="1"/>
      </xdr:nvSpPr>
      <xdr:spPr>
        <a:xfrm>
          <a:off x="17776267" y="1062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66420</xdr:rowOff>
    </xdr:from>
    <xdr:ext cx="469744" cy="259045"/>
    <xdr:sp macro="" textlink="">
      <xdr:nvSpPr>
        <xdr:cNvPr id="642" name="n_3aveValue【保健センター・保健所】&#10;一人当たり面積"/>
        <xdr:cNvSpPr txBox="1"/>
      </xdr:nvSpPr>
      <xdr:spPr>
        <a:xfrm>
          <a:off x="17001567" y="1062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26505</xdr:rowOff>
    </xdr:from>
    <xdr:ext cx="469744" cy="259045"/>
    <xdr:sp macro="" textlink="">
      <xdr:nvSpPr>
        <xdr:cNvPr id="643" name="n_1mainValue【保健センター・保健所】&#10;一人当たり面積"/>
        <xdr:cNvSpPr txBox="1"/>
      </xdr:nvSpPr>
      <xdr:spPr>
        <a:xfrm>
          <a:off x="18561127" y="1025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644" name="n_2mainValue【保健センター・保健所】&#10;一人当たり面積"/>
        <xdr:cNvSpPr txBox="1"/>
      </xdr:nvSpPr>
      <xdr:spPr>
        <a:xfrm>
          <a:off x="1777626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645" name="n_3mainValue【保健センター・保健所】&#10;一人当たり面積"/>
        <xdr:cNvSpPr txBox="1"/>
      </xdr:nvSpPr>
      <xdr:spPr>
        <a:xfrm>
          <a:off x="1700156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47" name="正方形/長方形 646"/>
        <xdr:cNvSpPr/>
      </xdr:nvSpPr>
      <xdr:spPr>
        <a:xfrm>
          <a:off x="10960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48" name="正方形/長方形 647"/>
        <xdr:cNvSpPr/>
      </xdr:nvSpPr>
      <xdr:spPr>
        <a:xfrm>
          <a:off x="10960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49" name="正方形/長方形 648"/>
        <xdr:cNvSpPr/>
      </xdr:nvSpPr>
      <xdr:spPr>
        <a:xfrm>
          <a:off x="120700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50" name="正方形/長方形 649"/>
        <xdr:cNvSpPr/>
      </xdr:nvSpPr>
      <xdr:spPr>
        <a:xfrm>
          <a:off x="120700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正方形/長方形 650"/>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53" name="正方形/長方形 652"/>
        <xdr:cNvSpPr/>
      </xdr:nvSpPr>
      <xdr:spPr>
        <a:xfrm>
          <a:off x="16093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54" name="正方形/長方形 653"/>
        <xdr:cNvSpPr/>
      </xdr:nvSpPr>
      <xdr:spPr>
        <a:xfrm>
          <a:off x="16093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55" name="正方形/長方形 654"/>
        <xdr:cNvSpPr/>
      </xdr:nvSpPr>
      <xdr:spPr>
        <a:xfrm>
          <a:off x="17226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56" name="正方形/長方形 655"/>
        <xdr:cNvSpPr/>
      </xdr:nvSpPr>
      <xdr:spPr>
        <a:xfrm>
          <a:off x="17226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68" name="直線コネクタ 66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69" name="テキスト ボックス 668"/>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0" name="直線コネクタ 66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1" name="テキスト ボックス 67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2" name="直線コネクタ 67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3" name="テキスト ボックス 67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4" name="直線コネクタ 67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5" name="テキスト ボックス 67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6" name="直線コネクタ 67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7" name="テキスト ボックス 676"/>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8" name="直線コネクタ 67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9" name="テキスト ボックス 678"/>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681" name="直線コネクタ 680"/>
        <xdr:cNvCxnSpPr/>
      </xdr:nvCxnSpPr>
      <xdr:spPr>
        <a:xfrm flipV="1">
          <a:off x="14375764" y="16735424"/>
          <a:ext cx="0" cy="130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682" name="【庁舎】&#10;有形固定資産減価償却率最小値テキスト"/>
        <xdr:cNvSpPr txBox="1"/>
      </xdr:nvSpPr>
      <xdr:spPr>
        <a:xfrm>
          <a:off x="14414500"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683" name="直線コネクタ 682"/>
        <xdr:cNvCxnSpPr/>
      </xdr:nvCxnSpPr>
      <xdr:spPr>
        <a:xfrm>
          <a:off x="14287500" y="18040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684" name="【庁舎】&#10;有形固定資産減価償却率最大値テキスト"/>
        <xdr:cNvSpPr txBox="1"/>
      </xdr:nvSpPr>
      <xdr:spPr>
        <a:xfrm>
          <a:off x="14414500" y="1651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685" name="直線コネクタ 684"/>
        <xdr:cNvCxnSpPr/>
      </xdr:nvCxnSpPr>
      <xdr:spPr>
        <a:xfrm>
          <a:off x="14287500" y="16735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38752</xdr:rowOff>
    </xdr:from>
    <xdr:ext cx="405111" cy="259045"/>
    <xdr:sp macro="" textlink="">
      <xdr:nvSpPr>
        <xdr:cNvPr id="686" name="【庁舎】&#10;有形固定資産減価償却率平均値テキスト"/>
        <xdr:cNvSpPr txBox="1"/>
      </xdr:nvSpPr>
      <xdr:spPr>
        <a:xfrm>
          <a:off x="14414500" y="17138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687" name="フローチャート: 判断 686"/>
        <xdr:cNvSpPr/>
      </xdr:nvSpPr>
      <xdr:spPr>
        <a:xfrm>
          <a:off x="14325600" y="172827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688" name="フローチャート: 判断 687"/>
        <xdr:cNvSpPr/>
      </xdr:nvSpPr>
      <xdr:spPr>
        <a:xfrm>
          <a:off x="13578840" y="173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689" name="フローチャート: 判断 688"/>
        <xdr:cNvSpPr/>
      </xdr:nvSpPr>
      <xdr:spPr>
        <a:xfrm>
          <a:off x="12804140" y="1732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690" name="フローチャート: 判断 689"/>
        <xdr:cNvSpPr/>
      </xdr:nvSpPr>
      <xdr:spPr>
        <a:xfrm>
          <a:off x="12029440" y="17313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1" name="テキスト ボックス 69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19686</xdr:rowOff>
    </xdr:from>
    <xdr:to>
      <xdr:col>85</xdr:col>
      <xdr:colOff>177800</xdr:colOff>
      <xdr:row>104</xdr:row>
      <xdr:rowOff>121286</xdr:rowOff>
    </xdr:to>
    <xdr:sp macro="" textlink="">
      <xdr:nvSpPr>
        <xdr:cNvPr id="696" name="楕円 695"/>
        <xdr:cNvSpPr/>
      </xdr:nvSpPr>
      <xdr:spPr>
        <a:xfrm>
          <a:off x="14325600" y="1745424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169563</xdr:rowOff>
    </xdr:from>
    <xdr:ext cx="405111" cy="259045"/>
    <xdr:sp macro="" textlink="">
      <xdr:nvSpPr>
        <xdr:cNvPr id="697" name="【庁舎】&#10;有形固定資産減価償却率該当値テキスト"/>
        <xdr:cNvSpPr txBox="1"/>
      </xdr:nvSpPr>
      <xdr:spPr>
        <a:xfrm>
          <a:off x="14414500" y="1743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57786</xdr:rowOff>
    </xdr:from>
    <xdr:to>
      <xdr:col>81</xdr:col>
      <xdr:colOff>101600</xdr:colOff>
      <xdr:row>104</xdr:row>
      <xdr:rowOff>159386</xdr:rowOff>
    </xdr:to>
    <xdr:sp macro="" textlink="">
      <xdr:nvSpPr>
        <xdr:cNvPr id="698" name="楕円 697"/>
        <xdr:cNvSpPr/>
      </xdr:nvSpPr>
      <xdr:spPr>
        <a:xfrm>
          <a:off x="13578840" y="174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70486</xdr:rowOff>
    </xdr:from>
    <xdr:to>
      <xdr:col>85</xdr:col>
      <xdr:colOff>127000</xdr:colOff>
      <xdr:row>104</xdr:row>
      <xdr:rowOff>108586</xdr:rowOff>
    </xdr:to>
    <xdr:cxnSp macro="">
      <xdr:nvCxnSpPr>
        <xdr:cNvPr id="699" name="直線コネクタ 698"/>
        <xdr:cNvCxnSpPr/>
      </xdr:nvCxnSpPr>
      <xdr:spPr>
        <a:xfrm flipV="1">
          <a:off x="13629640" y="17505046"/>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00" name="楕円 699"/>
        <xdr:cNvSpPr/>
      </xdr:nvSpPr>
      <xdr:spPr>
        <a:xfrm>
          <a:off x="12804140" y="17538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108586</xdr:rowOff>
    </xdr:from>
    <xdr:to>
      <xdr:col>81</xdr:col>
      <xdr:colOff>50800</xdr:colOff>
      <xdr:row>104</xdr:row>
      <xdr:rowOff>154305</xdr:rowOff>
    </xdr:to>
    <xdr:cxnSp macro="">
      <xdr:nvCxnSpPr>
        <xdr:cNvPr id="701" name="直線コネクタ 700"/>
        <xdr:cNvCxnSpPr/>
      </xdr:nvCxnSpPr>
      <xdr:spPr>
        <a:xfrm flipV="1">
          <a:off x="12854940" y="17543146"/>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02" name="楕円 701"/>
        <xdr:cNvSpPr/>
      </xdr:nvSpPr>
      <xdr:spPr>
        <a:xfrm>
          <a:off x="12029440" y="174047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17145</xdr:rowOff>
    </xdr:from>
    <xdr:to>
      <xdr:col>76</xdr:col>
      <xdr:colOff>114300</xdr:colOff>
      <xdr:row>104</xdr:row>
      <xdr:rowOff>154305</xdr:rowOff>
    </xdr:to>
    <xdr:cxnSp macro="">
      <xdr:nvCxnSpPr>
        <xdr:cNvPr id="703" name="直線コネクタ 702"/>
        <xdr:cNvCxnSpPr/>
      </xdr:nvCxnSpPr>
      <xdr:spPr>
        <a:xfrm>
          <a:off x="12072620" y="17451705"/>
          <a:ext cx="78232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156863</xdr:rowOff>
    </xdr:from>
    <xdr:ext cx="405111" cy="259045"/>
    <xdr:sp macro="" textlink="">
      <xdr:nvSpPr>
        <xdr:cNvPr id="704" name="n_1aveValue【庁舎】&#10;有形固定資産減価償却率"/>
        <xdr:cNvSpPr txBox="1"/>
      </xdr:nvSpPr>
      <xdr:spPr>
        <a:xfrm>
          <a:off x="13437244" y="1708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652</xdr:rowOff>
    </xdr:from>
    <xdr:ext cx="405111" cy="259045"/>
    <xdr:sp macro="" textlink="">
      <xdr:nvSpPr>
        <xdr:cNvPr id="705" name="n_2aveValue【庁舎】&#10;有形固定資産減価償却率"/>
        <xdr:cNvSpPr txBox="1"/>
      </xdr:nvSpPr>
      <xdr:spPr>
        <a:xfrm>
          <a:off x="1267524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706" name="n_3aveValue【庁舎】&#10;有形固定資産減価償却率"/>
        <xdr:cNvSpPr txBox="1"/>
      </xdr:nvSpPr>
      <xdr:spPr>
        <a:xfrm>
          <a:off x="11900544" y="1709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150513</xdr:rowOff>
    </xdr:from>
    <xdr:ext cx="405111" cy="259045"/>
    <xdr:sp macro="" textlink="">
      <xdr:nvSpPr>
        <xdr:cNvPr id="707" name="n_1mainValue【庁舎】&#10;有形固定資産減価償却率"/>
        <xdr:cNvSpPr txBox="1"/>
      </xdr:nvSpPr>
      <xdr:spPr>
        <a:xfrm>
          <a:off x="13437244" y="175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708" name="n_2mainValue【庁舎】&#10;有形固定資産減価償却率"/>
        <xdr:cNvSpPr txBox="1"/>
      </xdr:nvSpPr>
      <xdr:spPr>
        <a:xfrm>
          <a:off x="12675244" y="1762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709" name="n_3mainValue【庁舎】&#10;有形固定資産減価償却率"/>
        <xdr:cNvSpPr txBox="1"/>
      </xdr:nvSpPr>
      <xdr:spPr>
        <a:xfrm>
          <a:off x="11900544" y="1749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0" name="正方形/長方形 70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1" name="正方形/長方形 71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2" name="正方形/長方形 71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3" name="正方形/長方形 71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4" name="正方形/長方形 71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5" name="正方形/長方形 71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6" name="正方形/長方形 71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7" name="正方形/長方形 71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8" name="テキスト ボックス 71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9" name="直線コネクタ 71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0" name="直線コネクタ 719"/>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1" name="テキスト ボックス 720"/>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2" name="直線コネクタ 721"/>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3" name="テキスト ボックス 722"/>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4" name="直線コネクタ 723"/>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5" name="テキスト ボックス 724"/>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6" name="直線コネクタ 725"/>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7" name="テキスト ボックス 726"/>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8" name="直線コネクタ 727"/>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9" name="テキスト ボックス 728"/>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0" name="直線コネクタ 729"/>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1" name="テキスト ボックス 730"/>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2" name="直線コネクタ 73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3" name="テキスト ボックス 73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735" name="直線コネクタ 734"/>
        <xdr:cNvCxnSpPr/>
      </xdr:nvCxnSpPr>
      <xdr:spPr>
        <a:xfrm flipV="1">
          <a:off x="19509104" y="16872857"/>
          <a:ext cx="0" cy="132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36" name="【庁舎】&#10;一人当たり面積最小値テキスト"/>
        <xdr:cNvSpPr txBox="1"/>
      </xdr:nvSpPr>
      <xdr:spPr>
        <a:xfrm>
          <a:off x="19547840" y="18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37" name="直線コネクタ 736"/>
        <xdr:cNvCxnSpPr/>
      </xdr:nvCxnSpPr>
      <xdr:spPr>
        <a:xfrm>
          <a:off x="1944370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738" name="【庁舎】&#10;一人当たり面積最大値テキスト"/>
        <xdr:cNvSpPr txBox="1"/>
      </xdr:nvSpPr>
      <xdr:spPr>
        <a:xfrm>
          <a:off x="19547840" y="1665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739" name="直線コネクタ 738"/>
        <xdr:cNvCxnSpPr/>
      </xdr:nvCxnSpPr>
      <xdr:spPr>
        <a:xfrm>
          <a:off x="19443700" y="168728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40" name="【庁舎】&#10;一人当たり面積平均値テキスト"/>
        <xdr:cNvSpPr txBox="1"/>
      </xdr:nvSpPr>
      <xdr:spPr>
        <a:xfrm>
          <a:off x="19547840" y="17725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41" name="フローチャート: 判断 740"/>
        <xdr:cNvSpPr/>
      </xdr:nvSpPr>
      <xdr:spPr>
        <a:xfrm>
          <a:off x="19458940" y="178703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742" name="フローチャート: 判断 741"/>
        <xdr:cNvSpPr/>
      </xdr:nvSpPr>
      <xdr:spPr>
        <a:xfrm>
          <a:off x="18735040" y="178801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41729</xdr:rowOff>
    </xdr:from>
    <xdr:to>
      <xdr:col>107</xdr:col>
      <xdr:colOff>101600</xdr:colOff>
      <xdr:row>106</xdr:row>
      <xdr:rowOff>143329</xdr:rowOff>
    </xdr:to>
    <xdr:sp macro="" textlink="">
      <xdr:nvSpPr>
        <xdr:cNvPr id="743" name="フローチャート: 判断 742"/>
        <xdr:cNvSpPr/>
      </xdr:nvSpPr>
      <xdr:spPr>
        <a:xfrm>
          <a:off x="17937480" y="178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744" name="フローチャート: 判断 743"/>
        <xdr:cNvSpPr/>
      </xdr:nvSpPr>
      <xdr:spPr>
        <a:xfrm>
          <a:off x="17162780" y="178932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5" name="テキスト ボックス 74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6" name="テキスト ボックス 74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7" name="テキスト ボックス 74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8" name="テキスト ボックス 74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9" name="テキスト ボックス 74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152763</xdr:rowOff>
    </xdr:from>
    <xdr:to>
      <xdr:col>116</xdr:col>
      <xdr:colOff>114300</xdr:colOff>
      <xdr:row>107</xdr:row>
      <xdr:rowOff>82913</xdr:rowOff>
    </xdr:to>
    <xdr:sp macro="" textlink="">
      <xdr:nvSpPr>
        <xdr:cNvPr id="750" name="楕円 749"/>
        <xdr:cNvSpPr/>
      </xdr:nvSpPr>
      <xdr:spPr>
        <a:xfrm>
          <a:off x="19458940" y="179226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131190</xdr:rowOff>
    </xdr:from>
    <xdr:ext cx="469744" cy="259045"/>
    <xdr:sp macro="" textlink="">
      <xdr:nvSpPr>
        <xdr:cNvPr id="751" name="【庁舎】&#10;一人当たり面積該当値テキスト"/>
        <xdr:cNvSpPr txBox="1"/>
      </xdr:nvSpPr>
      <xdr:spPr>
        <a:xfrm>
          <a:off x="19547840" y="179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752" name="楕円 751"/>
        <xdr:cNvSpPr/>
      </xdr:nvSpPr>
      <xdr:spPr>
        <a:xfrm>
          <a:off x="18735040" y="17919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28848</xdr:rowOff>
    </xdr:from>
    <xdr:to>
      <xdr:col>116</xdr:col>
      <xdr:colOff>63500</xdr:colOff>
      <xdr:row>107</xdr:row>
      <xdr:rowOff>32113</xdr:rowOff>
    </xdr:to>
    <xdr:cxnSp macro="">
      <xdr:nvCxnSpPr>
        <xdr:cNvPr id="753" name="直線コネクタ 752"/>
        <xdr:cNvCxnSpPr/>
      </xdr:nvCxnSpPr>
      <xdr:spPr>
        <a:xfrm>
          <a:off x="18778220" y="17966328"/>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754" name="楕円 753"/>
        <xdr:cNvSpPr/>
      </xdr:nvSpPr>
      <xdr:spPr>
        <a:xfrm>
          <a:off x="17937480" y="17909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28848</xdr:rowOff>
    </xdr:to>
    <xdr:cxnSp macro="">
      <xdr:nvCxnSpPr>
        <xdr:cNvPr id="755" name="直線コネクタ 754"/>
        <xdr:cNvCxnSpPr/>
      </xdr:nvCxnSpPr>
      <xdr:spPr>
        <a:xfrm>
          <a:off x="17988280" y="17956530"/>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756" name="楕円 755"/>
        <xdr:cNvSpPr/>
      </xdr:nvSpPr>
      <xdr:spPr>
        <a:xfrm>
          <a:off x="17162780" y="179062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15784</xdr:rowOff>
    </xdr:from>
    <xdr:to>
      <xdr:col>107</xdr:col>
      <xdr:colOff>50800</xdr:colOff>
      <xdr:row>107</xdr:row>
      <xdr:rowOff>19050</xdr:rowOff>
    </xdr:to>
    <xdr:cxnSp macro="">
      <xdr:nvCxnSpPr>
        <xdr:cNvPr id="757" name="直線コネクタ 756"/>
        <xdr:cNvCxnSpPr/>
      </xdr:nvCxnSpPr>
      <xdr:spPr>
        <a:xfrm>
          <a:off x="17213580" y="17953264"/>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56985</xdr:rowOff>
    </xdr:from>
    <xdr:ext cx="469744" cy="259045"/>
    <xdr:sp macro="" textlink="">
      <xdr:nvSpPr>
        <xdr:cNvPr id="758" name="n_1aveValue【庁舎】&#10;一人当たり面積"/>
        <xdr:cNvSpPr txBox="1"/>
      </xdr:nvSpPr>
      <xdr:spPr>
        <a:xfrm>
          <a:off x="18561127" y="1765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159856</xdr:rowOff>
    </xdr:from>
    <xdr:ext cx="469744" cy="259045"/>
    <xdr:sp macro="" textlink="">
      <xdr:nvSpPr>
        <xdr:cNvPr id="759" name="n_2aveValue【庁舎】&#10;一人当たり面積"/>
        <xdr:cNvSpPr txBox="1"/>
      </xdr:nvSpPr>
      <xdr:spPr>
        <a:xfrm>
          <a:off x="17776267" y="175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70048</xdr:rowOff>
    </xdr:from>
    <xdr:ext cx="469744" cy="259045"/>
    <xdr:sp macro="" textlink="">
      <xdr:nvSpPr>
        <xdr:cNvPr id="760" name="n_3aveValue【庁舎】&#10;一人当たり面積"/>
        <xdr:cNvSpPr txBox="1"/>
      </xdr:nvSpPr>
      <xdr:spPr>
        <a:xfrm>
          <a:off x="17001567" y="17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70775</xdr:rowOff>
    </xdr:from>
    <xdr:ext cx="469744" cy="259045"/>
    <xdr:sp macro="" textlink="">
      <xdr:nvSpPr>
        <xdr:cNvPr id="761" name="n_1mainValue【庁舎】&#10;一人当たり面積"/>
        <xdr:cNvSpPr txBox="1"/>
      </xdr:nvSpPr>
      <xdr:spPr>
        <a:xfrm>
          <a:off x="18561127" y="18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762" name="n_2mainValue【庁舎】&#10;一人当たり面積"/>
        <xdr:cNvSpPr txBox="1"/>
      </xdr:nvSpPr>
      <xdr:spPr>
        <a:xfrm>
          <a:off x="17776267"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57711</xdr:rowOff>
    </xdr:from>
    <xdr:ext cx="469744" cy="259045"/>
    <xdr:sp macro="" textlink="">
      <xdr:nvSpPr>
        <xdr:cNvPr id="763" name="n_3mainValue【庁舎】&#10;一人当たり面積"/>
        <xdr:cNvSpPr txBox="1"/>
      </xdr:nvSpPr>
      <xdr:spPr>
        <a:xfrm>
          <a:off x="17001567" y="1799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一人当たり面積については、人口が増加している本区では、概ね同程度で推移している。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類似団体と比較して比較的高い数値なのが、「体育館・プール」及び「市民会館」である。これらの体育館や文化センターは多くが平成以降に整備されている点が特徴である。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一人当たり有形固定資産（償却資産）額については、「橋りょう」が類似団体と比較して高い数値となっている。これは、本区の地理的特性上、内部河川が多いためである。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今後については、インフラ資産の老朽化に加え、公共建築物についても昭和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年代にかけて建設を行った学校等があり、半数以上が建築後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状況である。公共施設等総合管理計画に基づき、点検・診断等を実施し、適切に施設を維持管理するとともに、長寿命化に向けた計画的な改修を実施していく。また、新規整備については民間活力の導入とともに民間施設の賃借等も検討するほか、施設の複合化等についても併せて検討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518,479
489,007
40.16
193,991,713
188,828,925
5,020,701
122,199,041
27,204,452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年度の財政力指数は、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同値となった。基準財政需要額が増となっているものの、基準財政収入額が、人口増等に伴う特別区税の増等により増加傾向であるため、同水準を維持している。類似団体内では低めの数値となっている。</a:t>
          </a:r>
        </a:p>
        <a:p>
          <a:r>
            <a:rPr kumimoji="1" lang="ja-JP" altLang="en-US" sz="1300">
              <a:latin typeface="ＭＳ Ｐゴシック" panose="020B0600070205080204" pitchFamily="50" charset="-128"/>
              <a:ea typeface="ＭＳ Ｐゴシック" panose="020B0600070205080204" pitchFamily="50" charset="-128"/>
            </a:rPr>
            <a:t>特別区税等の歳入は景気の動向に左右されやすい構造であり、本区では今後も人口増加が見込まれ、行政需要の増加が予想されることから、引続き歳出抑制に努める等、健全な財政運営を図っていく。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80169</xdr:rowOff>
    </xdr:from>
    <xdr:to>
      <xdr:col>23</xdr:col>
      <xdr:colOff>133350</xdr:colOff>
      <xdr:row>43</xdr:row>
      <xdr:rowOff>80169</xdr:rowOff>
    </xdr:to>
    <xdr:cxnSp macro="">
      <xdr:nvCxnSpPr>
        <xdr:cNvPr id="73" name="直線コネクタ 72"/>
        <xdr:cNvCxnSpPr/>
      </xdr:nvCxnSpPr>
      <xdr:spPr>
        <a:xfrm>
          <a:off x="4114800" y="74525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4"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80169</xdr:rowOff>
    </xdr:from>
    <xdr:to>
      <xdr:col>19</xdr:col>
      <xdr:colOff>133350</xdr:colOff>
      <xdr:row>43</xdr:row>
      <xdr:rowOff>80169</xdr:rowOff>
    </xdr:to>
    <xdr:cxnSp macro="">
      <xdr:nvCxnSpPr>
        <xdr:cNvPr id="76" name="直線コネクタ 75"/>
        <xdr:cNvCxnSpPr/>
      </xdr:nvCxnSpPr>
      <xdr:spPr>
        <a:xfrm>
          <a:off x="3225800" y="74525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80169</xdr:rowOff>
    </xdr:from>
    <xdr:to>
      <xdr:col>15</xdr:col>
      <xdr:colOff>82550</xdr:colOff>
      <xdr:row>43</xdr:row>
      <xdr:rowOff>95250</xdr:rowOff>
    </xdr:to>
    <xdr:cxnSp macro="">
      <xdr:nvCxnSpPr>
        <xdr:cNvPr id="79" name="直線コネクタ 78"/>
        <xdr:cNvCxnSpPr/>
      </xdr:nvCxnSpPr>
      <xdr:spPr>
        <a:xfrm flipV="1">
          <a:off x="2336800" y="745251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5415</xdr:rowOff>
    </xdr:from>
    <xdr:ext cx="762000" cy="259045"/>
    <xdr:sp macro="" textlink="">
      <xdr:nvSpPr>
        <xdr:cNvPr id="81" name="テキスト ボックス 80"/>
        <xdr:cNvSpPr txBox="1"/>
      </xdr:nvSpPr>
      <xdr:spPr>
        <a:xfrm>
          <a:off x="2844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110331</xdr:rowOff>
    </xdr:to>
    <xdr:cxnSp macro="">
      <xdr:nvCxnSpPr>
        <xdr:cNvPr id="82" name="直線コネクタ 81"/>
        <xdr:cNvCxnSpPr/>
      </xdr:nvCxnSpPr>
      <xdr:spPr>
        <a:xfrm flipV="1">
          <a:off x="1447800" y="746760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20496</xdr:rowOff>
    </xdr:from>
    <xdr:ext cx="762000" cy="259045"/>
    <xdr:sp macro="" textlink="">
      <xdr:nvSpPr>
        <xdr:cNvPr id="84" name="テキスト ボックス 83"/>
        <xdr:cNvSpPr txBox="1"/>
      </xdr:nvSpPr>
      <xdr:spPr>
        <a:xfrm>
          <a:off x="1955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6" name="テキスト ボックス 8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29369</xdr:rowOff>
    </xdr:from>
    <xdr:to>
      <xdr:col>23</xdr:col>
      <xdr:colOff>184150</xdr:colOff>
      <xdr:row>43</xdr:row>
      <xdr:rowOff>130969</xdr:rowOff>
    </xdr:to>
    <xdr:sp macro="" textlink="">
      <xdr:nvSpPr>
        <xdr:cNvPr id="92" name="楕円 91"/>
        <xdr:cNvSpPr/>
      </xdr:nvSpPr>
      <xdr:spPr>
        <a:xfrm>
          <a:off x="4902200" y="74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1446</xdr:rowOff>
    </xdr:from>
    <xdr:ext cx="762000" cy="259045"/>
    <xdr:sp macro="" textlink="">
      <xdr:nvSpPr>
        <xdr:cNvPr id="93" name="財政力該当値テキスト"/>
        <xdr:cNvSpPr txBox="1"/>
      </xdr:nvSpPr>
      <xdr:spPr>
        <a:xfrm>
          <a:off x="5041900" y="737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29369</xdr:rowOff>
    </xdr:from>
    <xdr:to>
      <xdr:col>19</xdr:col>
      <xdr:colOff>184150</xdr:colOff>
      <xdr:row>43</xdr:row>
      <xdr:rowOff>130969</xdr:rowOff>
    </xdr:to>
    <xdr:sp macro="" textlink="">
      <xdr:nvSpPr>
        <xdr:cNvPr id="94" name="楕円 93"/>
        <xdr:cNvSpPr/>
      </xdr:nvSpPr>
      <xdr:spPr>
        <a:xfrm>
          <a:off x="4064000" y="74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115746</xdr:rowOff>
    </xdr:from>
    <xdr:ext cx="736600" cy="259045"/>
    <xdr:sp macro="" textlink="">
      <xdr:nvSpPr>
        <xdr:cNvPr id="95" name="テキスト ボックス 94"/>
        <xdr:cNvSpPr txBox="1"/>
      </xdr:nvSpPr>
      <xdr:spPr>
        <a:xfrm>
          <a:off x="3733800" y="74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29369</xdr:rowOff>
    </xdr:from>
    <xdr:to>
      <xdr:col>15</xdr:col>
      <xdr:colOff>133350</xdr:colOff>
      <xdr:row>43</xdr:row>
      <xdr:rowOff>130969</xdr:rowOff>
    </xdr:to>
    <xdr:sp macro="" textlink="">
      <xdr:nvSpPr>
        <xdr:cNvPr id="96" name="楕円 95"/>
        <xdr:cNvSpPr/>
      </xdr:nvSpPr>
      <xdr:spPr>
        <a:xfrm>
          <a:off x="3175000" y="74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115746</xdr:rowOff>
    </xdr:from>
    <xdr:ext cx="762000" cy="259045"/>
    <xdr:sp macro="" textlink="">
      <xdr:nvSpPr>
        <xdr:cNvPr id="97" name="テキスト ボックス 96"/>
        <xdr:cNvSpPr txBox="1"/>
      </xdr:nvSpPr>
      <xdr:spPr>
        <a:xfrm>
          <a:off x="2844800" y="74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8" name="楕円 97"/>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9" name="テキスト ボックス 98"/>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59531</xdr:rowOff>
    </xdr:from>
    <xdr:to>
      <xdr:col>7</xdr:col>
      <xdr:colOff>31750</xdr:colOff>
      <xdr:row>43</xdr:row>
      <xdr:rowOff>161131</xdr:rowOff>
    </xdr:to>
    <xdr:sp macro="" textlink="">
      <xdr:nvSpPr>
        <xdr:cNvPr id="100" name="楕円 99"/>
        <xdr:cNvSpPr/>
      </xdr:nvSpPr>
      <xdr:spPr>
        <a:xfrm>
          <a:off x="1397000" y="74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145908</xdr:rowOff>
    </xdr:from>
    <xdr:ext cx="762000" cy="259045"/>
    <xdr:sp macro="" textlink="">
      <xdr:nvSpPr>
        <xdr:cNvPr id="101" name="テキスト ボックス 100"/>
        <xdr:cNvSpPr txBox="1"/>
      </xdr:nvSpPr>
      <xdr:spPr>
        <a:xfrm>
          <a:off x="1066800" y="751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地方消費税交付金の減などにより一般財源が微増にとどまった一方、小中学校ＩＣＴ関連経費などの物件費、保育所関連経費などの扶助費の増等により経常的経費が増となったことにより、前年度比で</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ポイントの増となった。その結果、本区の経常収支比率は引続き適正水準（</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％）の範囲内であり、類似団体内でも上位の数値となった。</a:t>
          </a:r>
        </a:p>
        <a:p>
          <a:r>
            <a:rPr kumimoji="1" lang="ja-JP" altLang="en-US" sz="1300">
              <a:latin typeface="ＭＳ Ｐゴシック" panose="020B0600070205080204" pitchFamily="50" charset="-128"/>
              <a:ea typeface="ＭＳ Ｐゴシック" panose="020B0600070205080204" pitchFamily="50" charset="-128"/>
            </a:rPr>
            <a:t>本区では、人口増等により今後も経常的経費の増が見込まれることから、引続き、効率的かつ効果的な行財政運営に取組んでいく。</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141224</xdr:rowOff>
    </xdr:from>
    <xdr:to>
      <xdr:col>23</xdr:col>
      <xdr:colOff>133350</xdr:colOff>
      <xdr:row>62</xdr:row>
      <xdr:rowOff>165100</xdr:rowOff>
    </xdr:to>
    <xdr:cxnSp macro="">
      <xdr:nvCxnSpPr>
        <xdr:cNvPr id="134" name="直線コネクタ 133"/>
        <xdr:cNvCxnSpPr/>
      </xdr:nvCxnSpPr>
      <xdr:spPr>
        <a:xfrm>
          <a:off x="4114800" y="10428224"/>
          <a:ext cx="8382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5"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141224</xdr:rowOff>
    </xdr:from>
    <xdr:to>
      <xdr:col>19</xdr:col>
      <xdr:colOff>133350</xdr:colOff>
      <xdr:row>62</xdr:row>
      <xdr:rowOff>20320</xdr:rowOff>
    </xdr:to>
    <xdr:cxnSp macro="">
      <xdr:nvCxnSpPr>
        <xdr:cNvPr id="137" name="直線コネクタ 136"/>
        <xdr:cNvCxnSpPr/>
      </xdr:nvCxnSpPr>
      <xdr:spPr>
        <a:xfrm flipV="1">
          <a:off x="3225800" y="1042822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39" name="テキスト ボックス 138"/>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62</xdr:row>
      <xdr:rowOff>20320</xdr:rowOff>
    </xdr:to>
    <xdr:cxnSp macro="">
      <xdr:nvCxnSpPr>
        <xdr:cNvPr id="140" name="直線コネクタ 139"/>
        <xdr:cNvCxnSpPr/>
      </xdr:nvCxnSpPr>
      <xdr:spPr>
        <a:xfrm>
          <a:off x="2336800" y="106405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42" name="テキスト ボックス 141"/>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63</xdr:row>
      <xdr:rowOff>41910</xdr:rowOff>
    </xdr:to>
    <xdr:cxnSp macro="">
      <xdr:nvCxnSpPr>
        <xdr:cNvPr id="143" name="直線コネクタ 142"/>
        <xdr:cNvCxnSpPr/>
      </xdr:nvCxnSpPr>
      <xdr:spPr>
        <a:xfrm flipV="1">
          <a:off x="1447800" y="1064056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45" name="テキスト ボックス 144"/>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47" name="テキスト ボックス 146"/>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3" name="楕円 152"/>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4"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90424</xdr:rowOff>
    </xdr:from>
    <xdr:to>
      <xdr:col>19</xdr:col>
      <xdr:colOff>184150</xdr:colOff>
      <xdr:row>61</xdr:row>
      <xdr:rowOff>20574</xdr:rowOff>
    </xdr:to>
    <xdr:sp macro="" textlink="">
      <xdr:nvSpPr>
        <xdr:cNvPr id="155" name="楕円 154"/>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30751</xdr:rowOff>
    </xdr:from>
    <xdr:ext cx="736600" cy="259045"/>
    <xdr:sp macro="" textlink="">
      <xdr:nvSpPr>
        <xdr:cNvPr id="156" name="テキスト ボックス 155"/>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7" name="楕円 156"/>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8" name="テキスト ボックス 157"/>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9" name="楕円 158"/>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71645</xdr:rowOff>
    </xdr:from>
    <xdr:ext cx="762000" cy="259045"/>
    <xdr:sp macro="" textlink="">
      <xdr:nvSpPr>
        <xdr:cNvPr id="160" name="テキスト ボックス 159"/>
        <xdr:cNvSpPr txBox="1"/>
      </xdr:nvSpPr>
      <xdr:spPr>
        <a:xfrm>
          <a:off x="1955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1" name="楕円 160"/>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62" name="テキスト ボックス 161"/>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年度は、前年度と比べて</a:t>
          </a:r>
          <a:r>
            <a:rPr kumimoji="1" lang="en-US" altLang="ja-JP" sz="1300">
              <a:latin typeface="ＭＳ Ｐゴシック" panose="020B0600070205080204" pitchFamily="50" charset="-128"/>
              <a:ea typeface="ＭＳ Ｐゴシック" panose="020B0600070205080204" pitchFamily="50" charset="-128"/>
            </a:rPr>
            <a:t>261</a:t>
          </a:r>
          <a:r>
            <a:rPr kumimoji="1" lang="ja-JP" altLang="en-US" sz="1300">
              <a:latin typeface="ＭＳ Ｐゴシック" panose="020B0600070205080204" pitchFamily="50" charset="-128"/>
              <a:ea typeface="ＭＳ Ｐゴシック" panose="020B0600070205080204" pitchFamily="50" charset="-128"/>
            </a:rPr>
            <a:t>円の増となっている。これは、人口が増となったものの、人件費・物件費等の合計がそれを上回る増となったことが要因である。</a:t>
          </a:r>
        </a:p>
        <a:p>
          <a:r>
            <a:rPr kumimoji="1" lang="ja-JP" altLang="en-US" sz="1300">
              <a:latin typeface="ＭＳ Ｐゴシック" panose="020B0600070205080204" pitchFamily="50" charset="-128"/>
              <a:ea typeface="ＭＳ Ｐゴシック" panose="020B0600070205080204" pitchFamily="50" charset="-128"/>
            </a:rPr>
            <a:t>本区の数値は、全国平均、東京都平均、類似団体と比較すると低い数値となっている。人口増に伴い今後も物件費等の増加が見込まれるため、行財政改革の推進や既存事業の見直し、再構築など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60389</xdr:rowOff>
    </xdr:from>
    <xdr:to>
      <xdr:col>23</xdr:col>
      <xdr:colOff>133350</xdr:colOff>
      <xdr:row>81</xdr:row>
      <xdr:rowOff>61649</xdr:rowOff>
    </xdr:to>
    <xdr:cxnSp macro="">
      <xdr:nvCxnSpPr>
        <xdr:cNvPr id="195" name="直線コネクタ 194"/>
        <xdr:cNvCxnSpPr/>
      </xdr:nvCxnSpPr>
      <xdr:spPr>
        <a:xfrm>
          <a:off x="4114800" y="13947839"/>
          <a:ext cx="8382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46425</xdr:rowOff>
    </xdr:from>
    <xdr:ext cx="762000" cy="259045"/>
    <xdr:sp macro="" textlink="">
      <xdr:nvSpPr>
        <xdr:cNvPr id="196" name="人件費・物件費等の状況平均値テキスト"/>
        <xdr:cNvSpPr txBox="1"/>
      </xdr:nvSpPr>
      <xdr:spPr>
        <a:xfrm>
          <a:off x="5041900" y="13933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60389</xdr:rowOff>
    </xdr:from>
    <xdr:to>
      <xdr:col>19</xdr:col>
      <xdr:colOff>133350</xdr:colOff>
      <xdr:row>81</xdr:row>
      <xdr:rowOff>62526</xdr:rowOff>
    </xdr:to>
    <xdr:cxnSp macro="">
      <xdr:nvCxnSpPr>
        <xdr:cNvPr id="198" name="直線コネクタ 197"/>
        <xdr:cNvCxnSpPr/>
      </xdr:nvCxnSpPr>
      <xdr:spPr>
        <a:xfrm flipV="1">
          <a:off x="3225800" y="13947839"/>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152241</xdr:rowOff>
    </xdr:from>
    <xdr:ext cx="736600" cy="259045"/>
    <xdr:sp macro="" textlink="">
      <xdr:nvSpPr>
        <xdr:cNvPr id="200" name="テキスト ボックス 199"/>
        <xdr:cNvSpPr txBox="1"/>
      </xdr:nvSpPr>
      <xdr:spPr>
        <a:xfrm>
          <a:off x="3733800" y="140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57465</xdr:rowOff>
    </xdr:from>
    <xdr:to>
      <xdr:col>15</xdr:col>
      <xdr:colOff>82550</xdr:colOff>
      <xdr:row>81</xdr:row>
      <xdr:rowOff>62526</xdr:rowOff>
    </xdr:to>
    <xdr:cxnSp macro="">
      <xdr:nvCxnSpPr>
        <xdr:cNvPr id="201" name="直線コネクタ 200"/>
        <xdr:cNvCxnSpPr/>
      </xdr:nvCxnSpPr>
      <xdr:spPr>
        <a:xfrm>
          <a:off x="2336800" y="13944915"/>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159669</xdr:rowOff>
    </xdr:from>
    <xdr:ext cx="762000" cy="259045"/>
    <xdr:sp macro="" textlink="">
      <xdr:nvSpPr>
        <xdr:cNvPr id="203" name="テキスト ボックス 202"/>
        <xdr:cNvSpPr txBox="1"/>
      </xdr:nvSpPr>
      <xdr:spPr>
        <a:xfrm>
          <a:off x="2844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54477</xdr:rowOff>
    </xdr:from>
    <xdr:to>
      <xdr:col>11</xdr:col>
      <xdr:colOff>31750</xdr:colOff>
      <xdr:row>81</xdr:row>
      <xdr:rowOff>57465</xdr:rowOff>
    </xdr:to>
    <xdr:cxnSp macro="">
      <xdr:nvCxnSpPr>
        <xdr:cNvPr id="204" name="直線コネクタ 203"/>
        <xdr:cNvCxnSpPr/>
      </xdr:nvCxnSpPr>
      <xdr:spPr>
        <a:xfrm>
          <a:off x="1447800" y="13941927"/>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151392</xdr:rowOff>
    </xdr:from>
    <xdr:ext cx="762000" cy="259045"/>
    <xdr:sp macro="" textlink="">
      <xdr:nvSpPr>
        <xdr:cNvPr id="206" name="テキスト ボックス 205"/>
        <xdr:cNvSpPr txBox="1"/>
      </xdr:nvSpPr>
      <xdr:spPr>
        <a:xfrm>
          <a:off x="1955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145158</xdr:rowOff>
    </xdr:from>
    <xdr:ext cx="762000" cy="259045"/>
    <xdr:sp macro="" textlink="">
      <xdr:nvSpPr>
        <xdr:cNvPr id="208" name="テキスト ボックス 207"/>
        <xdr:cNvSpPr txBox="1"/>
      </xdr:nvSpPr>
      <xdr:spPr>
        <a:xfrm>
          <a:off x="1066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10849</xdr:rowOff>
    </xdr:from>
    <xdr:to>
      <xdr:col>23</xdr:col>
      <xdr:colOff>184150</xdr:colOff>
      <xdr:row>81</xdr:row>
      <xdr:rowOff>112449</xdr:rowOff>
    </xdr:to>
    <xdr:sp macro="" textlink="">
      <xdr:nvSpPr>
        <xdr:cNvPr id="214" name="楕円 213"/>
        <xdr:cNvSpPr/>
      </xdr:nvSpPr>
      <xdr:spPr>
        <a:xfrm>
          <a:off x="4902200" y="138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103576</xdr:rowOff>
    </xdr:from>
    <xdr:ext cx="762000" cy="259045"/>
    <xdr:sp macro="" textlink="">
      <xdr:nvSpPr>
        <xdr:cNvPr id="215" name="人件費・物件費等の状況該当値テキスト"/>
        <xdr:cNvSpPr txBox="1"/>
      </xdr:nvSpPr>
      <xdr:spPr>
        <a:xfrm>
          <a:off x="5041900" y="1381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9589</xdr:rowOff>
    </xdr:from>
    <xdr:to>
      <xdr:col>19</xdr:col>
      <xdr:colOff>184150</xdr:colOff>
      <xdr:row>81</xdr:row>
      <xdr:rowOff>111189</xdr:rowOff>
    </xdr:to>
    <xdr:sp macro="" textlink="">
      <xdr:nvSpPr>
        <xdr:cNvPr id="216" name="楕円 215"/>
        <xdr:cNvSpPr/>
      </xdr:nvSpPr>
      <xdr:spPr>
        <a:xfrm>
          <a:off x="4064000" y="1389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121366</xdr:rowOff>
    </xdr:from>
    <xdr:ext cx="736600" cy="259045"/>
    <xdr:sp macro="" textlink="">
      <xdr:nvSpPr>
        <xdr:cNvPr id="217" name="テキスト ボックス 216"/>
        <xdr:cNvSpPr txBox="1"/>
      </xdr:nvSpPr>
      <xdr:spPr>
        <a:xfrm>
          <a:off x="3733800" y="13665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11726</xdr:rowOff>
    </xdr:from>
    <xdr:to>
      <xdr:col>15</xdr:col>
      <xdr:colOff>133350</xdr:colOff>
      <xdr:row>81</xdr:row>
      <xdr:rowOff>113326</xdr:rowOff>
    </xdr:to>
    <xdr:sp macro="" textlink="">
      <xdr:nvSpPr>
        <xdr:cNvPr id="218" name="楕円 217"/>
        <xdr:cNvSpPr/>
      </xdr:nvSpPr>
      <xdr:spPr>
        <a:xfrm>
          <a:off x="3175000" y="138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123503</xdr:rowOff>
    </xdr:from>
    <xdr:ext cx="762000" cy="259045"/>
    <xdr:sp macro="" textlink="">
      <xdr:nvSpPr>
        <xdr:cNvPr id="219" name="テキスト ボックス 218"/>
        <xdr:cNvSpPr txBox="1"/>
      </xdr:nvSpPr>
      <xdr:spPr>
        <a:xfrm>
          <a:off x="2844800" y="1366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6665</xdr:rowOff>
    </xdr:from>
    <xdr:to>
      <xdr:col>11</xdr:col>
      <xdr:colOff>82550</xdr:colOff>
      <xdr:row>81</xdr:row>
      <xdr:rowOff>108265</xdr:rowOff>
    </xdr:to>
    <xdr:sp macro="" textlink="">
      <xdr:nvSpPr>
        <xdr:cNvPr id="220" name="楕円 219"/>
        <xdr:cNvSpPr/>
      </xdr:nvSpPr>
      <xdr:spPr>
        <a:xfrm>
          <a:off x="2286000" y="1389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118442</xdr:rowOff>
    </xdr:from>
    <xdr:ext cx="762000" cy="259045"/>
    <xdr:sp macro="" textlink="">
      <xdr:nvSpPr>
        <xdr:cNvPr id="221" name="テキスト ボックス 220"/>
        <xdr:cNvSpPr txBox="1"/>
      </xdr:nvSpPr>
      <xdr:spPr>
        <a:xfrm>
          <a:off x="1955800" y="1366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3677</xdr:rowOff>
    </xdr:from>
    <xdr:to>
      <xdr:col>7</xdr:col>
      <xdr:colOff>31750</xdr:colOff>
      <xdr:row>81</xdr:row>
      <xdr:rowOff>105277</xdr:rowOff>
    </xdr:to>
    <xdr:sp macro="" textlink="">
      <xdr:nvSpPr>
        <xdr:cNvPr id="222" name="楕円 221"/>
        <xdr:cNvSpPr/>
      </xdr:nvSpPr>
      <xdr:spPr>
        <a:xfrm>
          <a:off x="1397000" y="138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115454</xdr:rowOff>
    </xdr:from>
    <xdr:ext cx="762000" cy="259045"/>
    <xdr:sp macro="" textlink="">
      <xdr:nvSpPr>
        <xdr:cNvPr id="223" name="テキスト ボックス 222"/>
        <xdr:cNvSpPr txBox="1"/>
      </xdr:nvSpPr>
      <xdr:spPr>
        <a:xfrm>
          <a:off x="1066800" y="1366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類似団体である特別区（東京</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区）における給与制度は、特別区人事委員会の勧告に基づく統一的な取扱いとなっており、類似団体の指数と同様の動きをしている。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93134</xdr:rowOff>
    </xdr:to>
    <xdr:cxnSp macro="">
      <xdr:nvCxnSpPr>
        <xdr:cNvPr id="257" name="直線コネクタ 256"/>
        <xdr:cNvCxnSpPr/>
      </xdr:nvCxnSpPr>
      <xdr:spPr>
        <a:xfrm flipV="1">
          <a:off x="16179800" y="1428326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8"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93134</xdr:rowOff>
    </xdr:to>
    <xdr:cxnSp macro="">
      <xdr:nvCxnSpPr>
        <xdr:cNvPr id="260" name="直線コネクタ 259"/>
        <xdr:cNvCxnSpPr/>
      </xdr:nvCxnSpPr>
      <xdr:spPr>
        <a:xfrm>
          <a:off x="15290800" y="142832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2" name="テキスト ボックス 261"/>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93134</xdr:rowOff>
    </xdr:to>
    <xdr:cxnSp macro="">
      <xdr:nvCxnSpPr>
        <xdr:cNvPr id="263" name="直線コネクタ 262"/>
        <xdr:cNvCxnSpPr/>
      </xdr:nvCxnSpPr>
      <xdr:spPr>
        <a:xfrm flipV="1">
          <a:off x="14401800" y="142832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65" name="テキスト ボックス 264"/>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44450</xdr:rowOff>
    </xdr:from>
    <xdr:to>
      <xdr:col>68</xdr:col>
      <xdr:colOff>152400</xdr:colOff>
      <xdr:row>83</xdr:row>
      <xdr:rowOff>93134</xdr:rowOff>
    </xdr:to>
    <xdr:cxnSp macro="">
      <xdr:nvCxnSpPr>
        <xdr:cNvPr id="266" name="直線コネクタ 265"/>
        <xdr:cNvCxnSpPr/>
      </xdr:nvCxnSpPr>
      <xdr:spPr>
        <a:xfrm>
          <a:off x="13512800" y="13760450"/>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37693</xdr:rowOff>
    </xdr:from>
    <xdr:ext cx="762000" cy="259045"/>
    <xdr:sp macro="" textlink="">
      <xdr:nvSpPr>
        <xdr:cNvPr id="268" name="テキスト ボックス 267"/>
        <xdr:cNvSpPr txBox="1"/>
      </xdr:nvSpPr>
      <xdr:spPr>
        <a:xfrm>
          <a:off x="14020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69443</xdr:rowOff>
    </xdr:from>
    <xdr:ext cx="762000" cy="259045"/>
    <xdr:sp macro="" textlink="">
      <xdr:nvSpPr>
        <xdr:cNvPr id="270" name="テキスト ボックス 269"/>
        <xdr:cNvSpPr txBox="1"/>
      </xdr:nvSpPr>
      <xdr:spPr>
        <a:xfrm>
          <a:off x="131318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6" name="楕円 275"/>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7"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8" name="楕円 277"/>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9" name="テキスト ボックス 278"/>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0" name="楕円 279"/>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1" name="テキスト ボックス 280"/>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2" name="楕円 281"/>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3" name="テキスト ボックス 282"/>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165100</xdr:rowOff>
    </xdr:from>
    <xdr:to>
      <xdr:col>64</xdr:col>
      <xdr:colOff>152400</xdr:colOff>
      <xdr:row>80</xdr:row>
      <xdr:rowOff>95250</xdr:rowOff>
    </xdr:to>
    <xdr:sp macro="" textlink="">
      <xdr:nvSpPr>
        <xdr:cNvPr id="284" name="楕円 283"/>
        <xdr:cNvSpPr/>
      </xdr:nvSpPr>
      <xdr:spPr>
        <a:xfrm>
          <a:off x="13462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105427</xdr:rowOff>
    </xdr:from>
    <xdr:ext cx="762000" cy="259045"/>
    <xdr:sp macro="" textlink="">
      <xdr:nvSpPr>
        <xdr:cNvPr id="285" name="テキスト ボックス 284"/>
        <xdr:cNvSpPr txBox="1"/>
      </xdr:nvSpPr>
      <xdr:spPr>
        <a:xfrm>
          <a:off x="1313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年度決算においては、人口が増加する一方、普通会計における職員数が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人の減となったため、前年度と比べて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人の減となっている。</a:t>
          </a:r>
        </a:p>
        <a:p>
          <a:r>
            <a:rPr kumimoji="1" lang="ja-JP" altLang="en-US" sz="1300">
              <a:latin typeface="ＭＳ Ｐゴシック" panose="020B0600070205080204" pitchFamily="50" charset="-128"/>
              <a:ea typeface="ＭＳ Ｐゴシック" panose="020B0600070205080204" pitchFamily="50" charset="-128"/>
            </a:rPr>
            <a:t>本区では、江東区行財政改革による定員適正化計画に基づき、適正な人材配置に努めている。今後も人口増や東京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オリンピック・パラリンピック競技大会開催などに伴う新たな行政需要の増加が見込まれるが、事務事業の見直し等により、定員適正化に努める必要がある。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49772</xdr:rowOff>
    </xdr:from>
    <xdr:to>
      <xdr:col>81</xdr:col>
      <xdr:colOff>44450</xdr:colOff>
      <xdr:row>59</xdr:row>
      <xdr:rowOff>56666</xdr:rowOff>
    </xdr:to>
    <xdr:cxnSp macro="">
      <xdr:nvCxnSpPr>
        <xdr:cNvPr id="322" name="直線コネクタ 321"/>
        <xdr:cNvCxnSpPr/>
      </xdr:nvCxnSpPr>
      <xdr:spPr>
        <a:xfrm flipV="1">
          <a:off x="16179800" y="1016532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110083</xdr:rowOff>
    </xdr:from>
    <xdr:ext cx="762000" cy="259045"/>
    <xdr:sp macro="" textlink="">
      <xdr:nvSpPr>
        <xdr:cNvPr id="323" name="定員管理の状況平均値テキスト"/>
        <xdr:cNvSpPr txBox="1"/>
      </xdr:nvSpPr>
      <xdr:spPr>
        <a:xfrm>
          <a:off x="17106900" y="102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56666</xdr:rowOff>
    </xdr:from>
    <xdr:to>
      <xdr:col>77</xdr:col>
      <xdr:colOff>44450</xdr:colOff>
      <xdr:row>59</xdr:row>
      <xdr:rowOff>70455</xdr:rowOff>
    </xdr:to>
    <xdr:cxnSp macro="">
      <xdr:nvCxnSpPr>
        <xdr:cNvPr id="325" name="直線コネクタ 324"/>
        <xdr:cNvCxnSpPr/>
      </xdr:nvCxnSpPr>
      <xdr:spPr>
        <a:xfrm flipV="1">
          <a:off x="15290800" y="1017221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51785</xdr:rowOff>
    </xdr:from>
    <xdr:ext cx="736600" cy="259045"/>
    <xdr:sp macro="" textlink="">
      <xdr:nvSpPr>
        <xdr:cNvPr id="327" name="テキスト ボックス 326"/>
        <xdr:cNvSpPr txBox="1"/>
      </xdr:nvSpPr>
      <xdr:spPr>
        <a:xfrm>
          <a:off x="15798800" y="1033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70455</xdr:rowOff>
    </xdr:from>
    <xdr:to>
      <xdr:col>72</xdr:col>
      <xdr:colOff>203200</xdr:colOff>
      <xdr:row>59</xdr:row>
      <xdr:rowOff>78498</xdr:rowOff>
    </xdr:to>
    <xdr:cxnSp macro="">
      <xdr:nvCxnSpPr>
        <xdr:cNvPr id="328" name="直線コネクタ 327"/>
        <xdr:cNvCxnSpPr/>
      </xdr:nvCxnSpPr>
      <xdr:spPr>
        <a:xfrm flipV="1">
          <a:off x="14401800" y="1018600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58679</xdr:rowOff>
    </xdr:from>
    <xdr:ext cx="762000" cy="259045"/>
    <xdr:sp macro="" textlink="">
      <xdr:nvSpPr>
        <xdr:cNvPr id="330" name="テキスト ボックス 329"/>
        <xdr:cNvSpPr txBox="1"/>
      </xdr:nvSpPr>
      <xdr:spPr>
        <a:xfrm>
          <a:off x="14909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78498</xdr:rowOff>
    </xdr:from>
    <xdr:to>
      <xdr:col>68</xdr:col>
      <xdr:colOff>152400</xdr:colOff>
      <xdr:row>59</xdr:row>
      <xdr:rowOff>92287</xdr:rowOff>
    </xdr:to>
    <xdr:cxnSp macro="">
      <xdr:nvCxnSpPr>
        <xdr:cNvPr id="331" name="直線コネクタ 330"/>
        <xdr:cNvCxnSpPr/>
      </xdr:nvCxnSpPr>
      <xdr:spPr>
        <a:xfrm flipV="1">
          <a:off x="13512800" y="1019404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3" name="テキスト ボックス 332"/>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65573</xdr:rowOff>
    </xdr:from>
    <xdr:ext cx="762000" cy="259045"/>
    <xdr:sp macro="" textlink="">
      <xdr:nvSpPr>
        <xdr:cNvPr id="335" name="テキスト ボックス 334"/>
        <xdr:cNvSpPr txBox="1"/>
      </xdr:nvSpPr>
      <xdr:spPr>
        <a:xfrm>
          <a:off x="13131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170422</xdr:rowOff>
    </xdr:from>
    <xdr:to>
      <xdr:col>81</xdr:col>
      <xdr:colOff>95250</xdr:colOff>
      <xdr:row>59</xdr:row>
      <xdr:rowOff>100572</xdr:rowOff>
    </xdr:to>
    <xdr:sp macro="" textlink="">
      <xdr:nvSpPr>
        <xdr:cNvPr id="341" name="楕円 340"/>
        <xdr:cNvSpPr/>
      </xdr:nvSpPr>
      <xdr:spPr>
        <a:xfrm>
          <a:off x="16967200" y="101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91699</xdr:rowOff>
    </xdr:from>
    <xdr:ext cx="762000" cy="259045"/>
    <xdr:sp macro="" textlink="">
      <xdr:nvSpPr>
        <xdr:cNvPr id="342" name="定員管理の状況該当値テキスト"/>
        <xdr:cNvSpPr txBox="1"/>
      </xdr:nvSpPr>
      <xdr:spPr>
        <a:xfrm>
          <a:off x="17106900" y="1003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5866</xdr:rowOff>
    </xdr:from>
    <xdr:to>
      <xdr:col>77</xdr:col>
      <xdr:colOff>95250</xdr:colOff>
      <xdr:row>59</xdr:row>
      <xdr:rowOff>107466</xdr:rowOff>
    </xdr:to>
    <xdr:sp macro="" textlink="">
      <xdr:nvSpPr>
        <xdr:cNvPr id="343" name="楕円 342"/>
        <xdr:cNvSpPr/>
      </xdr:nvSpPr>
      <xdr:spPr>
        <a:xfrm>
          <a:off x="16129000" y="101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117643</xdr:rowOff>
    </xdr:from>
    <xdr:ext cx="736600" cy="259045"/>
    <xdr:sp macro="" textlink="">
      <xdr:nvSpPr>
        <xdr:cNvPr id="344" name="テキスト ボックス 343"/>
        <xdr:cNvSpPr txBox="1"/>
      </xdr:nvSpPr>
      <xdr:spPr>
        <a:xfrm>
          <a:off x="15798800" y="98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19655</xdr:rowOff>
    </xdr:from>
    <xdr:to>
      <xdr:col>73</xdr:col>
      <xdr:colOff>44450</xdr:colOff>
      <xdr:row>59</xdr:row>
      <xdr:rowOff>121255</xdr:rowOff>
    </xdr:to>
    <xdr:sp macro="" textlink="">
      <xdr:nvSpPr>
        <xdr:cNvPr id="345" name="楕円 344"/>
        <xdr:cNvSpPr/>
      </xdr:nvSpPr>
      <xdr:spPr>
        <a:xfrm>
          <a:off x="152400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131432</xdr:rowOff>
    </xdr:from>
    <xdr:ext cx="762000" cy="259045"/>
    <xdr:sp macro="" textlink="">
      <xdr:nvSpPr>
        <xdr:cNvPr id="346" name="テキスト ボックス 345"/>
        <xdr:cNvSpPr txBox="1"/>
      </xdr:nvSpPr>
      <xdr:spPr>
        <a:xfrm>
          <a:off x="14909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27698</xdr:rowOff>
    </xdr:from>
    <xdr:to>
      <xdr:col>68</xdr:col>
      <xdr:colOff>203200</xdr:colOff>
      <xdr:row>59</xdr:row>
      <xdr:rowOff>129298</xdr:rowOff>
    </xdr:to>
    <xdr:sp macro="" textlink="">
      <xdr:nvSpPr>
        <xdr:cNvPr id="347" name="楕円 346"/>
        <xdr:cNvSpPr/>
      </xdr:nvSpPr>
      <xdr:spPr>
        <a:xfrm>
          <a:off x="14351000" y="101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139475</xdr:rowOff>
    </xdr:from>
    <xdr:ext cx="762000" cy="259045"/>
    <xdr:sp macro="" textlink="">
      <xdr:nvSpPr>
        <xdr:cNvPr id="348" name="テキスト ボックス 347"/>
        <xdr:cNvSpPr txBox="1"/>
      </xdr:nvSpPr>
      <xdr:spPr>
        <a:xfrm>
          <a:off x="14020800" y="991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41487</xdr:rowOff>
    </xdr:from>
    <xdr:to>
      <xdr:col>64</xdr:col>
      <xdr:colOff>152400</xdr:colOff>
      <xdr:row>59</xdr:row>
      <xdr:rowOff>143087</xdr:rowOff>
    </xdr:to>
    <xdr:sp macro="" textlink="">
      <xdr:nvSpPr>
        <xdr:cNvPr id="349" name="楕円 348"/>
        <xdr:cNvSpPr/>
      </xdr:nvSpPr>
      <xdr:spPr>
        <a:xfrm>
          <a:off x="13462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153264</xdr:rowOff>
    </xdr:from>
    <xdr:ext cx="762000" cy="259045"/>
    <xdr:sp macro="" textlink="">
      <xdr:nvSpPr>
        <xdr:cNvPr id="350" name="テキスト ボックス 349"/>
        <xdr:cNvSpPr txBox="1"/>
      </xdr:nvSpPr>
      <xdr:spPr>
        <a:xfrm>
          <a:off x="13131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八名川小学校大規模改修に係る元金償還の終了などにより、満期一括償還地方債を除く公債費充当一般財源の減があったものの、元利償還金・準元利償還金に係る基準財政需要額算入額の減や標準財政規模が増となったことにより、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今後の公共施設の整備、改築・改修等を着実かつ計画的に進める必要があるため、後年度負担を考慮しつつ、適債事業に起債の活用を図っていく。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27517</xdr:rowOff>
    </xdr:to>
    <xdr:cxnSp macro="">
      <xdr:nvCxnSpPr>
        <xdr:cNvPr id="381" name="直線コネクタ 380"/>
        <xdr:cNvCxnSpPr/>
      </xdr:nvCxnSpPr>
      <xdr:spPr>
        <a:xfrm>
          <a:off x="16179800" y="65024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37</xdr:row>
      <xdr:rowOff>158750</xdr:rowOff>
    </xdr:to>
    <xdr:cxnSp macro="">
      <xdr:nvCxnSpPr>
        <xdr:cNvPr id="384" name="直線コネクタ 383"/>
        <xdr:cNvCxnSpPr/>
      </xdr:nvCxnSpPr>
      <xdr:spPr>
        <a:xfrm>
          <a:off x="15290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5798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37</xdr:row>
      <xdr:rowOff>158750</xdr:rowOff>
    </xdr:to>
    <xdr:cxnSp macro="">
      <xdr:nvCxnSpPr>
        <xdr:cNvPr id="387" name="直線コネクタ 386"/>
        <xdr:cNvCxnSpPr/>
      </xdr:nvCxnSpPr>
      <xdr:spPr>
        <a:xfrm>
          <a:off x="14401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89" name="テキスト ボックス 388"/>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27517</xdr:rowOff>
    </xdr:to>
    <xdr:cxnSp macro="">
      <xdr:nvCxnSpPr>
        <xdr:cNvPr id="390" name="直線コネクタ 389"/>
        <xdr:cNvCxnSpPr/>
      </xdr:nvCxnSpPr>
      <xdr:spPr>
        <a:xfrm flipV="1">
          <a:off x="13512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102252</xdr:rowOff>
    </xdr:from>
    <xdr:ext cx="762000" cy="259045"/>
    <xdr:sp macro="" textlink="">
      <xdr:nvSpPr>
        <xdr:cNvPr id="392" name="テキスト ボックス 391"/>
        <xdr:cNvSpPr txBox="1"/>
      </xdr:nvSpPr>
      <xdr:spPr>
        <a:xfrm>
          <a:off x="14020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4" name="テキスト ボックス 393"/>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148167</xdr:rowOff>
    </xdr:from>
    <xdr:to>
      <xdr:col>81</xdr:col>
      <xdr:colOff>95250</xdr:colOff>
      <xdr:row>38</xdr:row>
      <xdr:rowOff>78316</xdr:rowOff>
    </xdr:to>
    <xdr:sp macro="" textlink="">
      <xdr:nvSpPr>
        <xdr:cNvPr id="400" name="楕円 399"/>
        <xdr:cNvSpPr/>
      </xdr:nvSpPr>
      <xdr:spPr>
        <a:xfrm>
          <a:off x="16967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164694</xdr:rowOff>
    </xdr:from>
    <xdr:ext cx="762000" cy="259045"/>
    <xdr:sp macro="" textlink="">
      <xdr:nvSpPr>
        <xdr:cNvPr id="401" name="公債費負担の状況該当値テキスト"/>
        <xdr:cNvSpPr txBox="1"/>
      </xdr:nvSpPr>
      <xdr:spPr>
        <a:xfrm>
          <a:off x="17106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2" name="楕円 401"/>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3" name="テキスト ボックス 402"/>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4" name="楕円 403"/>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5" name="テキスト ボックス 404"/>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06" name="楕円 405"/>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07" name="テキスト ボックス 406"/>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08" name="楕円 407"/>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09" name="テキスト ボックス 408"/>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償還等の将来負担額よりも充当可能財源等の額が上回っているため、将来負担比率の数値は「－」となり、健全段階となっている。しかしながら、今後見込まれる公共施設等の更新に係る経費が含まれていないこと、また、地方交付税算入見込額が将来負担額から除かれており、不交付団体である本区においては、区税収入等で対応しなければならないことなど、必ずしも本区の財政状況を的確に捉えているとは言え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518,479
489,007
40.16
193,991,713
188,828,925
5,020,701
122,199,041
27,204,452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人件費は、退職手当の増により、前年度と比較し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本区では、江東区行財政改革計画に基づき、技能系職員の退職不補充や公共施設の民営化等により、定員適正化を積極的に推進してきた。本区では今後も人口増が見込まれており、限られた財源の中で多様化する区民ニーズに的確に対応するために、事務事業の見直し等により定員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31750</xdr:rowOff>
    </xdr:from>
    <xdr:to>
      <xdr:col>24</xdr:col>
      <xdr:colOff>25400</xdr:colOff>
      <xdr:row>33</xdr:row>
      <xdr:rowOff>44450</xdr:rowOff>
    </xdr:to>
    <xdr:cxnSp macro="">
      <xdr:nvCxnSpPr>
        <xdr:cNvPr id="66" name="直線コネクタ 65"/>
        <xdr:cNvCxnSpPr/>
      </xdr:nvCxnSpPr>
      <xdr:spPr>
        <a:xfrm>
          <a:off x="3987800" y="5689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31750</xdr:rowOff>
    </xdr:from>
    <xdr:to>
      <xdr:col>19</xdr:col>
      <xdr:colOff>187325</xdr:colOff>
      <xdr:row>34</xdr:row>
      <xdr:rowOff>88900</xdr:rowOff>
    </xdr:to>
    <xdr:cxnSp macro="">
      <xdr:nvCxnSpPr>
        <xdr:cNvPr id="69" name="直線コネクタ 68"/>
        <xdr:cNvCxnSpPr/>
      </xdr:nvCxnSpPr>
      <xdr:spPr>
        <a:xfrm flipV="1">
          <a:off x="3098800" y="568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88900</xdr:rowOff>
    </xdr:to>
    <xdr:cxnSp macro="">
      <xdr:nvCxnSpPr>
        <xdr:cNvPr id="72" name="直線コネクタ 71"/>
        <xdr:cNvCxnSpPr/>
      </xdr:nvCxnSpPr>
      <xdr:spPr>
        <a:xfrm>
          <a:off x="2209800" y="584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41927</xdr:rowOff>
    </xdr:from>
    <xdr:ext cx="762000" cy="259045"/>
    <xdr:sp macro="" textlink="">
      <xdr:nvSpPr>
        <xdr:cNvPr id="74" name="テキスト ボックス 73"/>
        <xdr:cNvSpPr txBox="1"/>
      </xdr:nvSpPr>
      <xdr:spPr>
        <a:xfrm>
          <a:off x="2717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35</xdr:row>
      <xdr:rowOff>31750</xdr:rowOff>
    </xdr:to>
    <xdr:cxnSp macro="">
      <xdr:nvCxnSpPr>
        <xdr:cNvPr id="75" name="直線コネクタ 74"/>
        <xdr:cNvCxnSpPr/>
      </xdr:nvCxnSpPr>
      <xdr:spPr>
        <a:xfrm flipV="1">
          <a:off x="1320800" y="5842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149877</xdr:rowOff>
    </xdr:from>
    <xdr:ext cx="762000" cy="259045"/>
    <xdr:sp macro="" textlink="">
      <xdr:nvSpPr>
        <xdr:cNvPr id="77" name="テキスト ボックス 76"/>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165100</xdr:rowOff>
    </xdr:from>
    <xdr:to>
      <xdr:col>24</xdr:col>
      <xdr:colOff>76200</xdr:colOff>
      <xdr:row>33</xdr:row>
      <xdr:rowOff>95250</xdr:rowOff>
    </xdr:to>
    <xdr:sp macro="" textlink="">
      <xdr:nvSpPr>
        <xdr:cNvPr id="85" name="楕円 84"/>
        <xdr:cNvSpPr/>
      </xdr:nvSpPr>
      <xdr:spPr>
        <a:xfrm>
          <a:off x="47752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10177</xdr:rowOff>
    </xdr:from>
    <xdr:ext cx="762000" cy="259045"/>
    <xdr:sp macro="" textlink="">
      <xdr:nvSpPr>
        <xdr:cNvPr id="86" name="人件費該当値テキスト"/>
        <xdr:cNvSpPr txBox="1"/>
      </xdr:nvSpPr>
      <xdr:spPr>
        <a:xfrm>
          <a:off x="4914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152400</xdr:rowOff>
    </xdr:from>
    <xdr:to>
      <xdr:col>20</xdr:col>
      <xdr:colOff>38100</xdr:colOff>
      <xdr:row>33</xdr:row>
      <xdr:rowOff>82550</xdr:rowOff>
    </xdr:to>
    <xdr:sp macro="" textlink="">
      <xdr:nvSpPr>
        <xdr:cNvPr id="87" name="楕円 86"/>
        <xdr:cNvSpPr/>
      </xdr:nvSpPr>
      <xdr:spPr>
        <a:xfrm>
          <a:off x="3937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92727</xdr:rowOff>
    </xdr:from>
    <xdr:ext cx="736600" cy="259045"/>
    <xdr:sp macro="" textlink="">
      <xdr:nvSpPr>
        <xdr:cNvPr id="88" name="テキスト ボックス 87"/>
        <xdr:cNvSpPr txBox="1"/>
      </xdr:nvSpPr>
      <xdr:spPr>
        <a:xfrm>
          <a:off x="3606800" y="540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物件費は、前年度と比べて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増となっている。これは小中学校ＩＣＴ関連経費が増となったことが主な要因である。物件費は、アウトソーシングの推進による人件費等からのシフトや、人口増加による行政需要への対応等により、今後増加が見込まれる。行政サービスの適正な水準を確保するため、更なる効率化や歳出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82550</xdr:rowOff>
    </xdr:to>
    <xdr:cxnSp macro="">
      <xdr:nvCxnSpPr>
        <xdr:cNvPr id="122" name="直線コネクタ 121"/>
        <xdr:cNvCxnSpPr/>
      </xdr:nvCxnSpPr>
      <xdr:spPr>
        <a:xfrm flipV="1">
          <a:off x="16510000" y="2108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82550</xdr:rowOff>
    </xdr:from>
    <xdr:to>
      <xdr:col>82</xdr:col>
      <xdr:colOff>196850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139700</xdr:rowOff>
    </xdr:from>
    <xdr:to>
      <xdr:col>82</xdr:col>
      <xdr:colOff>107950</xdr:colOff>
      <xdr:row>16</xdr:row>
      <xdr:rowOff>38100</xdr:rowOff>
    </xdr:to>
    <xdr:cxnSp macro="">
      <xdr:nvCxnSpPr>
        <xdr:cNvPr id="127" name="直線コネクタ 126"/>
        <xdr:cNvCxnSpPr/>
      </xdr:nvCxnSpPr>
      <xdr:spPr>
        <a:xfrm>
          <a:off x="15671800" y="25400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67327</xdr:rowOff>
    </xdr:from>
    <xdr:ext cx="762000" cy="259045"/>
    <xdr:sp macro="" textlink="">
      <xdr:nvSpPr>
        <xdr:cNvPr id="128" name="物件費平均値テキスト"/>
        <xdr:cNvSpPr txBox="1"/>
      </xdr:nvSpPr>
      <xdr:spPr>
        <a:xfrm>
          <a:off x="16598900" y="229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29" name="フローチャート: 判断 128"/>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139700</xdr:rowOff>
    </xdr:from>
    <xdr:to>
      <xdr:col>78</xdr:col>
      <xdr:colOff>69850</xdr:colOff>
      <xdr:row>14</xdr:row>
      <xdr:rowOff>165100</xdr:rowOff>
    </xdr:to>
    <xdr:cxnSp macro="">
      <xdr:nvCxnSpPr>
        <xdr:cNvPr id="130" name="直線コネクタ 129"/>
        <xdr:cNvCxnSpPr/>
      </xdr:nvCxnSpPr>
      <xdr:spPr>
        <a:xfrm flipV="1">
          <a:off x="14782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0</xdr:rowOff>
    </xdr:from>
    <xdr:to>
      <xdr:col>78</xdr:col>
      <xdr:colOff>120650</xdr:colOff>
      <xdr:row>14</xdr:row>
      <xdr:rowOff>101600</xdr:rowOff>
    </xdr:to>
    <xdr:sp macro="" textlink="">
      <xdr:nvSpPr>
        <xdr:cNvPr id="131" name="フローチャート: 判断 130"/>
        <xdr:cNvSpPr/>
      </xdr:nvSpPr>
      <xdr:spPr>
        <a:xfrm>
          <a:off x="1562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32" name="テキスト ボックス 131"/>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15</xdr:row>
      <xdr:rowOff>31750</xdr:rowOff>
    </xdr:to>
    <xdr:cxnSp macro="">
      <xdr:nvCxnSpPr>
        <xdr:cNvPr id="133" name="直線コネクタ 132"/>
        <xdr:cNvCxnSpPr/>
      </xdr:nvCxnSpPr>
      <xdr:spPr>
        <a:xfrm flipV="1">
          <a:off x="13893800" y="256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158750</xdr:rowOff>
    </xdr:from>
    <xdr:to>
      <xdr:col>74</xdr:col>
      <xdr:colOff>31750</xdr:colOff>
      <xdr:row>14</xdr:row>
      <xdr:rowOff>88900</xdr:rowOff>
    </xdr:to>
    <xdr:sp macro="" textlink="">
      <xdr:nvSpPr>
        <xdr:cNvPr id="134" name="フローチャート: 判断 133"/>
        <xdr:cNvSpPr/>
      </xdr:nvSpPr>
      <xdr:spPr>
        <a:xfrm>
          <a:off x="14732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35" name="テキスト ボックス 134"/>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69850</xdr:rowOff>
    </xdr:to>
    <xdr:cxnSp macro="">
      <xdr:nvCxnSpPr>
        <xdr:cNvPr id="136" name="直線コネクタ 135"/>
        <xdr:cNvCxnSpPr/>
      </xdr:nvCxnSpPr>
      <xdr:spPr>
        <a:xfrm flipV="1">
          <a:off x="13004800" y="260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82550</xdr:rowOff>
    </xdr:from>
    <xdr:to>
      <xdr:col>69</xdr:col>
      <xdr:colOff>142875</xdr:colOff>
      <xdr:row>14</xdr:row>
      <xdr:rowOff>12700</xdr:rowOff>
    </xdr:to>
    <xdr:sp macro="" textlink="">
      <xdr:nvSpPr>
        <xdr:cNvPr id="137" name="フローチャート: 判断 136"/>
        <xdr:cNvSpPr/>
      </xdr:nvSpPr>
      <xdr:spPr>
        <a:xfrm>
          <a:off x="13843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22877</xdr:rowOff>
    </xdr:from>
    <xdr:ext cx="762000" cy="259045"/>
    <xdr:sp macro="" textlink="">
      <xdr:nvSpPr>
        <xdr:cNvPr id="138" name="テキスト ボックス 137"/>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158750</xdr:rowOff>
    </xdr:from>
    <xdr:to>
      <xdr:col>82</xdr:col>
      <xdr:colOff>158750</xdr:colOff>
      <xdr:row>16</xdr:row>
      <xdr:rowOff>88900</xdr:rowOff>
    </xdr:to>
    <xdr:sp macro="" textlink="">
      <xdr:nvSpPr>
        <xdr:cNvPr id="146" name="楕円 145"/>
        <xdr:cNvSpPr/>
      </xdr:nvSpPr>
      <xdr:spPr>
        <a:xfrm>
          <a:off x="164592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7"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88900</xdr:rowOff>
    </xdr:from>
    <xdr:to>
      <xdr:col>78</xdr:col>
      <xdr:colOff>120650</xdr:colOff>
      <xdr:row>15</xdr:row>
      <xdr:rowOff>19050</xdr:rowOff>
    </xdr:to>
    <xdr:sp macro="" textlink="">
      <xdr:nvSpPr>
        <xdr:cNvPr id="148" name="楕円 147"/>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49" name="テキスト ボックス 148"/>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50" name="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51" name="テキスト ボックス 150"/>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2" name="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67327</xdr:rowOff>
    </xdr:from>
    <xdr:ext cx="762000" cy="259045"/>
    <xdr:sp macro="" textlink="">
      <xdr:nvSpPr>
        <xdr:cNvPr id="153" name="テキスト ボックス 152"/>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4" name="楕円 153"/>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55" name="テキスト ボックス 154"/>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扶助費は、前年度と比較し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ポイントの増となった。</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保育所関連経費が増となったことが主な要因である。今後も人口増等に伴い、私立保育所の運営費や介護給付等給付事業などは増加が見込まれているため、事業の優先性や緊急性などを見定め施策展開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5" name="直線コネクタ 184"/>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60</xdr:row>
      <xdr:rowOff>78015</xdr:rowOff>
    </xdr:to>
    <xdr:cxnSp macro="">
      <xdr:nvCxnSpPr>
        <xdr:cNvPr id="190" name="直線コネクタ 189"/>
        <xdr:cNvCxnSpPr/>
      </xdr:nvCxnSpPr>
      <xdr:spPr>
        <a:xfrm>
          <a:off x="3987800" y="10223500"/>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30134</xdr:rowOff>
    </xdr:from>
    <xdr:ext cx="762000" cy="259045"/>
    <xdr:sp macro="" textlink="">
      <xdr:nvSpPr>
        <xdr:cNvPr id="191" name="扶助費平均値テキスト"/>
        <xdr:cNvSpPr txBox="1"/>
      </xdr:nvSpPr>
      <xdr:spPr>
        <a:xfrm>
          <a:off x="4914900" y="9974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2" name="フローチャート: 判断 191"/>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59</xdr:row>
      <xdr:rowOff>107950</xdr:rowOff>
    </xdr:to>
    <xdr:cxnSp macro="">
      <xdr:nvCxnSpPr>
        <xdr:cNvPr id="193" name="直線コネクタ 192"/>
        <xdr:cNvCxnSpPr/>
      </xdr:nvCxnSpPr>
      <xdr:spPr>
        <a:xfrm>
          <a:off x="3098800" y="10201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4" name="フローチャート: 判断 193"/>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114499</xdr:rowOff>
    </xdr:from>
    <xdr:ext cx="736600" cy="259045"/>
    <xdr:sp macro="" textlink="">
      <xdr:nvSpPr>
        <xdr:cNvPr id="195" name="テキスト ボックス 194"/>
        <xdr:cNvSpPr txBox="1"/>
      </xdr:nvSpPr>
      <xdr:spPr>
        <a:xfrm>
          <a:off x="3606800" y="988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86178</xdr:rowOff>
    </xdr:from>
    <xdr:to>
      <xdr:col>15</xdr:col>
      <xdr:colOff>98425</xdr:colOff>
      <xdr:row>59</xdr:row>
      <xdr:rowOff>97065</xdr:rowOff>
    </xdr:to>
    <xdr:cxnSp macro="">
      <xdr:nvCxnSpPr>
        <xdr:cNvPr id="196" name="直線コネクタ 195"/>
        <xdr:cNvCxnSpPr/>
      </xdr:nvCxnSpPr>
      <xdr:spPr>
        <a:xfrm flipV="1">
          <a:off x="2209800" y="10201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7" name="フローチャート: 判断 196"/>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5642</xdr:rowOff>
    </xdr:from>
    <xdr:ext cx="762000" cy="259045"/>
    <xdr:sp macro="" textlink="">
      <xdr:nvSpPr>
        <xdr:cNvPr id="198" name="テキスト ボックス 197"/>
        <xdr:cNvSpPr txBox="1"/>
      </xdr:nvSpPr>
      <xdr:spPr>
        <a:xfrm>
          <a:off x="2717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59</xdr:row>
      <xdr:rowOff>97065</xdr:rowOff>
    </xdr:to>
    <xdr:cxnSp macro="">
      <xdr:nvCxnSpPr>
        <xdr:cNvPr id="199" name="直線コネクタ 198"/>
        <xdr:cNvCxnSpPr/>
      </xdr:nvCxnSpPr>
      <xdr:spPr>
        <a:xfrm>
          <a:off x="1320800" y="9918700"/>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0" name="フローチャート: 判断 199"/>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100892</xdr:rowOff>
    </xdr:from>
    <xdr:ext cx="762000" cy="259045"/>
    <xdr:sp macro="" textlink="">
      <xdr:nvSpPr>
        <xdr:cNvPr id="201" name="テキスト ボックス 200"/>
        <xdr:cNvSpPr txBox="1"/>
      </xdr:nvSpPr>
      <xdr:spPr>
        <a:xfrm>
          <a:off x="1828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27215</xdr:rowOff>
    </xdr:from>
    <xdr:to>
      <xdr:col>24</xdr:col>
      <xdr:colOff>76200</xdr:colOff>
      <xdr:row>60</xdr:row>
      <xdr:rowOff>128815</xdr:rowOff>
    </xdr:to>
    <xdr:sp macro="" textlink="">
      <xdr:nvSpPr>
        <xdr:cNvPr id="209" name="楕円 208"/>
        <xdr:cNvSpPr/>
      </xdr:nvSpPr>
      <xdr:spPr>
        <a:xfrm>
          <a:off x="47752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170742</xdr:rowOff>
    </xdr:from>
    <xdr:ext cx="762000" cy="259045"/>
    <xdr:sp macro="" textlink="">
      <xdr:nvSpPr>
        <xdr:cNvPr id="210" name="扶助費該当値テキスト"/>
        <xdr:cNvSpPr txBox="1"/>
      </xdr:nvSpPr>
      <xdr:spPr>
        <a:xfrm>
          <a:off x="49149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11" name="楕円 210"/>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12" name="テキスト ボックス 211"/>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35378</xdr:rowOff>
    </xdr:from>
    <xdr:to>
      <xdr:col>15</xdr:col>
      <xdr:colOff>149225</xdr:colOff>
      <xdr:row>59</xdr:row>
      <xdr:rowOff>136978</xdr:rowOff>
    </xdr:to>
    <xdr:sp macro="" textlink="">
      <xdr:nvSpPr>
        <xdr:cNvPr id="213" name="楕円 212"/>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121755</xdr:rowOff>
    </xdr:from>
    <xdr:ext cx="762000" cy="259045"/>
    <xdr:sp macro="" textlink="">
      <xdr:nvSpPr>
        <xdr:cNvPr id="214" name="テキスト ボックス 213"/>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46265</xdr:rowOff>
    </xdr:from>
    <xdr:to>
      <xdr:col>11</xdr:col>
      <xdr:colOff>60325</xdr:colOff>
      <xdr:row>59</xdr:row>
      <xdr:rowOff>147865</xdr:rowOff>
    </xdr:to>
    <xdr:sp macro="" textlink="">
      <xdr:nvSpPr>
        <xdr:cNvPr id="215" name="楕円 214"/>
        <xdr:cNvSpPr/>
      </xdr:nvSpPr>
      <xdr:spPr>
        <a:xfrm>
          <a:off x="2159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132642</xdr:rowOff>
    </xdr:from>
    <xdr:ext cx="762000" cy="259045"/>
    <xdr:sp macro="" textlink="">
      <xdr:nvSpPr>
        <xdr:cNvPr id="216" name="テキスト ボックス 215"/>
        <xdr:cNvSpPr txBox="1"/>
      </xdr:nvSpPr>
      <xdr:spPr>
        <a:xfrm>
          <a:off x="1828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8" name="テキスト ボックス 217"/>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その他として、維持補修費、貸付金及び繰出金が構成要素としてあり、維持補修費と繰出金が増となったことから、前年度と比べ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社会保障経費など義務的経費の見直しは難しいため、保険料の収納率向上による歳入確保や医療費の適正化など、健全な財政運営のための取組みを引続き推進する。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6" name="直線コネクタ 245"/>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7"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48" name="直線コネクタ 247"/>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49"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0" name="直線コネクタ 249"/>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31750</xdr:rowOff>
    </xdr:from>
    <xdr:to>
      <xdr:col>82</xdr:col>
      <xdr:colOff>107950</xdr:colOff>
      <xdr:row>58</xdr:row>
      <xdr:rowOff>127000</xdr:rowOff>
    </xdr:to>
    <xdr:cxnSp macro="">
      <xdr:nvCxnSpPr>
        <xdr:cNvPr id="251" name="直線コネクタ 250"/>
        <xdr:cNvCxnSpPr/>
      </xdr:nvCxnSpPr>
      <xdr:spPr>
        <a:xfrm>
          <a:off x="15671800" y="99758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29227</xdr:rowOff>
    </xdr:from>
    <xdr:ext cx="762000" cy="259045"/>
    <xdr:sp macro="" textlink="">
      <xdr:nvSpPr>
        <xdr:cNvPr id="252" name="その他平均値テキスト"/>
        <xdr:cNvSpPr txBox="1"/>
      </xdr:nvSpPr>
      <xdr:spPr>
        <a:xfrm>
          <a:off x="16598900" y="1014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3" name="フローチャート: 判断 252"/>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31750</xdr:rowOff>
    </xdr:from>
    <xdr:to>
      <xdr:col>78</xdr:col>
      <xdr:colOff>69850</xdr:colOff>
      <xdr:row>58</xdr:row>
      <xdr:rowOff>31750</xdr:rowOff>
    </xdr:to>
    <xdr:cxnSp macro="">
      <xdr:nvCxnSpPr>
        <xdr:cNvPr id="254" name="直線コネクタ 253"/>
        <xdr:cNvCxnSpPr/>
      </xdr:nvCxnSpPr>
      <xdr:spPr>
        <a:xfrm>
          <a:off x="14782800" y="997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5" name="フローチャート: 判断 254"/>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56" name="テキスト ボックス 255"/>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58</xdr:row>
      <xdr:rowOff>31750</xdr:rowOff>
    </xdr:to>
    <xdr:cxnSp macro="">
      <xdr:nvCxnSpPr>
        <xdr:cNvPr id="257" name="直線コネクタ 256"/>
        <xdr:cNvCxnSpPr/>
      </xdr:nvCxnSpPr>
      <xdr:spPr>
        <a:xfrm>
          <a:off x="13893800" y="989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59" name="テキスト ボックス 258"/>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127000</xdr:rowOff>
    </xdr:from>
    <xdr:to>
      <xdr:col>69</xdr:col>
      <xdr:colOff>92075</xdr:colOff>
      <xdr:row>57</xdr:row>
      <xdr:rowOff>165100</xdr:rowOff>
    </xdr:to>
    <xdr:cxnSp macro="">
      <xdr:nvCxnSpPr>
        <xdr:cNvPr id="260" name="直線コネクタ 259"/>
        <xdr:cNvCxnSpPr/>
      </xdr:nvCxnSpPr>
      <xdr:spPr>
        <a:xfrm flipV="1">
          <a:off x="13004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1" name="フローチャート: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2" name="テキスト ボックス 261"/>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3" name="フローチャート: 判断 262"/>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64" name="テキスト ボックス 263"/>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92727</xdr:rowOff>
    </xdr:from>
    <xdr:ext cx="762000" cy="259045"/>
    <xdr:sp macro="" textlink="">
      <xdr:nvSpPr>
        <xdr:cNvPr id="271" name="その他該当値テキスト"/>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152400</xdr:rowOff>
    </xdr:from>
    <xdr:to>
      <xdr:col>78</xdr:col>
      <xdr:colOff>120650</xdr:colOff>
      <xdr:row>58</xdr:row>
      <xdr:rowOff>82550</xdr:rowOff>
    </xdr:to>
    <xdr:sp macro="" textlink="">
      <xdr:nvSpPr>
        <xdr:cNvPr id="272" name="楕円 271"/>
        <xdr:cNvSpPr/>
      </xdr:nvSpPr>
      <xdr:spPr>
        <a:xfrm>
          <a:off x="15621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92727</xdr:rowOff>
    </xdr:from>
    <xdr:ext cx="736600" cy="259045"/>
    <xdr:sp macro="" textlink="">
      <xdr:nvSpPr>
        <xdr:cNvPr id="273" name="テキスト ボックス 272"/>
        <xdr:cNvSpPr txBox="1"/>
      </xdr:nvSpPr>
      <xdr:spPr>
        <a:xfrm>
          <a:off x="15290800" y="969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152400</xdr:rowOff>
    </xdr:from>
    <xdr:to>
      <xdr:col>74</xdr:col>
      <xdr:colOff>31750</xdr:colOff>
      <xdr:row>58</xdr:row>
      <xdr:rowOff>82550</xdr:rowOff>
    </xdr:to>
    <xdr:sp macro="" textlink="">
      <xdr:nvSpPr>
        <xdr:cNvPr id="274" name="楕円 273"/>
        <xdr:cNvSpPr/>
      </xdr:nvSpPr>
      <xdr:spPr>
        <a:xfrm>
          <a:off x="14732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92727</xdr:rowOff>
    </xdr:from>
    <xdr:ext cx="762000" cy="259045"/>
    <xdr:sp macro="" textlink="">
      <xdr:nvSpPr>
        <xdr:cNvPr id="275" name="テキスト ボックス 274"/>
        <xdr:cNvSpPr txBox="1"/>
      </xdr:nvSpPr>
      <xdr:spPr>
        <a:xfrm>
          <a:off x="14401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76200</xdr:rowOff>
    </xdr:from>
    <xdr:to>
      <xdr:col>69</xdr:col>
      <xdr:colOff>142875</xdr:colOff>
      <xdr:row>58</xdr:row>
      <xdr:rowOff>6350</xdr:rowOff>
    </xdr:to>
    <xdr:sp macro="" textlink="">
      <xdr:nvSpPr>
        <xdr:cNvPr id="276" name="楕円 275"/>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16527</xdr:rowOff>
    </xdr:from>
    <xdr:ext cx="762000" cy="259045"/>
    <xdr:sp macro="" textlink="">
      <xdr:nvSpPr>
        <xdr:cNvPr id="277" name="テキスト ボックス 276"/>
        <xdr:cNvSpPr txBox="1"/>
      </xdr:nvSpPr>
      <xdr:spPr>
        <a:xfrm>
          <a:off x="13512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114300</xdr:rowOff>
    </xdr:from>
    <xdr:to>
      <xdr:col>65</xdr:col>
      <xdr:colOff>53975</xdr:colOff>
      <xdr:row>58</xdr:row>
      <xdr:rowOff>44450</xdr:rowOff>
    </xdr:to>
    <xdr:sp macro="" textlink="">
      <xdr:nvSpPr>
        <xdr:cNvPr id="278" name="楕円 277"/>
        <xdr:cNvSpPr/>
      </xdr:nvSpPr>
      <xdr:spPr>
        <a:xfrm>
          <a:off x="12954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54627</xdr:rowOff>
    </xdr:from>
    <xdr:ext cx="762000" cy="259045"/>
    <xdr:sp macro="" textlink="">
      <xdr:nvSpPr>
        <xdr:cNvPr id="279" name="テキスト ボックス 278"/>
        <xdr:cNvSpPr txBox="1"/>
      </xdr:nvSpPr>
      <xdr:spPr>
        <a:xfrm>
          <a:off x="12623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前年度と比べて増となったものの、特別区税等の歳入経常一般財源等が増となったことから前年度と同値となった。今後も文化・体育施設等の出資団体の事業効率化や職員体制の見直し等による更なる歳出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143328</xdr:rowOff>
    </xdr:from>
    <xdr:to>
      <xdr:col>82</xdr:col>
      <xdr:colOff>107950</xdr:colOff>
      <xdr:row>38</xdr:row>
      <xdr:rowOff>94343</xdr:rowOff>
    </xdr:to>
    <xdr:cxnSp macro="">
      <xdr:nvCxnSpPr>
        <xdr:cNvPr id="309" name="直線コネクタ 308"/>
        <xdr:cNvCxnSpPr/>
      </xdr:nvCxnSpPr>
      <xdr:spPr>
        <a:xfrm flipV="1">
          <a:off x="16510000" y="5629728"/>
          <a:ext cx="0" cy="97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66420</xdr:rowOff>
    </xdr:from>
    <xdr:ext cx="762000" cy="259045"/>
    <xdr:sp macro="" textlink="">
      <xdr:nvSpPr>
        <xdr:cNvPr id="310" name="補助費等最小値テキスト"/>
        <xdr:cNvSpPr txBox="1"/>
      </xdr:nvSpPr>
      <xdr:spPr>
        <a:xfrm>
          <a:off x="16598900" y="65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38</xdr:row>
      <xdr:rowOff>94343</xdr:rowOff>
    </xdr:from>
    <xdr:to>
      <xdr:col>82</xdr:col>
      <xdr:colOff>196850</xdr:colOff>
      <xdr:row>38</xdr:row>
      <xdr:rowOff>94343</xdr:rowOff>
    </xdr:to>
    <xdr:cxnSp macro="">
      <xdr:nvCxnSpPr>
        <xdr:cNvPr id="311" name="直線コネクタ 310"/>
        <xdr:cNvCxnSpPr/>
      </xdr:nvCxnSpPr>
      <xdr:spPr>
        <a:xfrm>
          <a:off x="16421100" y="660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58255</xdr:rowOff>
    </xdr:from>
    <xdr:ext cx="762000" cy="259045"/>
    <xdr:sp macro="" textlink="">
      <xdr:nvSpPr>
        <xdr:cNvPr id="312" name="補助費等最大値テキスト"/>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143328</xdr:rowOff>
    </xdr:from>
    <xdr:to>
      <xdr:col>82</xdr:col>
      <xdr:colOff>196850</xdr:colOff>
      <xdr:row>32</xdr:row>
      <xdr:rowOff>143328</xdr:rowOff>
    </xdr:to>
    <xdr:cxnSp macro="">
      <xdr:nvCxnSpPr>
        <xdr:cNvPr id="313" name="直線コネクタ 312"/>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86178</xdr:rowOff>
    </xdr:from>
    <xdr:to>
      <xdr:col>82</xdr:col>
      <xdr:colOff>107950</xdr:colOff>
      <xdr:row>35</xdr:row>
      <xdr:rowOff>86178</xdr:rowOff>
    </xdr:to>
    <xdr:cxnSp macro="">
      <xdr:nvCxnSpPr>
        <xdr:cNvPr id="314" name="直線コネクタ 313"/>
        <xdr:cNvCxnSpPr/>
      </xdr:nvCxnSpPr>
      <xdr:spPr>
        <a:xfrm>
          <a:off x="15671800" y="6086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51905</xdr:rowOff>
    </xdr:from>
    <xdr:ext cx="762000" cy="259045"/>
    <xdr:sp macro="" textlink="">
      <xdr:nvSpPr>
        <xdr:cNvPr id="315" name="補助費等平均値テキスト"/>
        <xdr:cNvSpPr txBox="1"/>
      </xdr:nvSpPr>
      <xdr:spPr>
        <a:xfrm>
          <a:off x="16598900" y="588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16" name="フローチャート: 判断 315"/>
        <xdr:cNvSpPr/>
      </xdr:nvSpPr>
      <xdr:spPr>
        <a:xfrm>
          <a:off x="164592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86178</xdr:rowOff>
    </xdr:from>
    <xdr:to>
      <xdr:col>78</xdr:col>
      <xdr:colOff>69850</xdr:colOff>
      <xdr:row>35</xdr:row>
      <xdr:rowOff>151493</xdr:rowOff>
    </xdr:to>
    <xdr:cxnSp macro="">
      <xdr:nvCxnSpPr>
        <xdr:cNvPr id="317" name="直線コネクタ 316"/>
        <xdr:cNvCxnSpPr/>
      </xdr:nvCxnSpPr>
      <xdr:spPr>
        <a:xfrm flipV="1">
          <a:off x="14782800" y="6086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18" name="フローチャート: 判断 317"/>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19" name="テキスト ボックス 318"/>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151493</xdr:rowOff>
    </xdr:from>
    <xdr:to>
      <xdr:col>73</xdr:col>
      <xdr:colOff>180975</xdr:colOff>
      <xdr:row>36</xdr:row>
      <xdr:rowOff>45357</xdr:rowOff>
    </xdr:to>
    <xdr:cxnSp macro="">
      <xdr:nvCxnSpPr>
        <xdr:cNvPr id="320" name="直線コネクタ 319"/>
        <xdr:cNvCxnSpPr/>
      </xdr:nvCxnSpPr>
      <xdr:spPr>
        <a:xfrm flipV="1">
          <a:off x="13893800" y="6152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21" name="フローチャート: 判断 320"/>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22" name="テキスト ボックス 321"/>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45357</xdr:rowOff>
    </xdr:from>
    <xdr:to>
      <xdr:col>69</xdr:col>
      <xdr:colOff>92075</xdr:colOff>
      <xdr:row>41</xdr:row>
      <xdr:rowOff>4535</xdr:rowOff>
    </xdr:to>
    <xdr:cxnSp macro="">
      <xdr:nvCxnSpPr>
        <xdr:cNvPr id="323" name="直線コネクタ 322"/>
        <xdr:cNvCxnSpPr/>
      </xdr:nvCxnSpPr>
      <xdr:spPr>
        <a:xfrm flipV="1">
          <a:off x="13004800" y="6217557"/>
          <a:ext cx="889000" cy="8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166007</xdr:rowOff>
    </xdr:from>
    <xdr:to>
      <xdr:col>69</xdr:col>
      <xdr:colOff>142875</xdr:colOff>
      <xdr:row>36</xdr:row>
      <xdr:rowOff>96157</xdr:rowOff>
    </xdr:to>
    <xdr:sp macro="" textlink="">
      <xdr:nvSpPr>
        <xdr:cNvPr id="324" name="フローチャート: 判断 323"/>
        <xdr:cNvSpPr/>
      </xdr:nvSpPr>
      <xdr:spPr>
        <a:xfrm>
          <a:off x="13843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106334</xdr:rowOff>
    </xdr:from>
    <xdr:ext cx="762000" cy="259045"/>
    <xdr:sp macro="" textlink="">
      <xdr:nvSpPr>
        <xdr:cNvPr id="325" name="テキスト ボックス 324"/>
        <xdr:cNvSpPr txBox="1"/>
      </xdr:nvSpPr>
      <xdr:spPr>
        <a:xfrm>
          <a:off x="13512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43543</xdr:rowOff>
    </xdr:from>
    <xdr:to>
      <xdr:col>65</xdr:col>
      <xdr:colOff>53975</xdr:colOff>
      <xdr:row>38</xdr:row>
      <xdr:rowOff>145143</xdr:rowOff>
    </xdr:to>
    <xdr:sp macro="" textlink="">
      <xdr:nvSpPr>
        <xdr:cNvPr id="326" name="フローチャート: 判断 325"/>
        <xdr:cNvSpPr/>
      </xdr:nvSpPr>
      <xdr:spPr>
        <a:xfrm>
          <a:off x="12954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155320</xdr:rowOff>
    </xdr:from>
    <xdr:ext cx="762000" cy="259045"/>
    <xdr:sp macro="" textlink="">
      <xdr:nvSpPr>
        <xdr:cNvPr id="327" name="テキスト ボックス 326"/>
        <xdr:cNvSpPr txBox="1"/>
      </xdr:nvSpPr>
      <xdr:spPr>
        <a:xfrm>
          <a:off x="12623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33" name="楕円 332"/>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7455</xdr:rowOff>
    </xdr:from>
    <xdr:ext cx="762000" cy="259045"/>
    <xdr:sp macro="" textlink="">
      <xdr:nvSpPr>
        <xdr:cNvPr id="334" name="補助費等該当値テキスト"/>
        <xdr:cNvSpPr txBox="1"/>
      </xdr:nvSpPr>
      <xdr:spPr>
        <a:xfrm>
          <a:off x="16598900" y="600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35378</xdr:rowOff>
    </xdr:from>
    <xdr:to>
      <xdr:col>78</xdr:col>
      <xdr:colOff>120650</xdr:colOff>
      <xdr:row>35</xdr:row>
      <xdr:rowOff>136978</xdr:rowOff>
    </xdr:to>
    <xdr:sp macro="" textlink="">
      <xdr:nvSpPr>
        <xdr:cNvPr id="335" name="楕円 334"/>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147155</xdr:rowOff>
    </xdr:from>
    <xdr:ext cx="736600" cy="259045"/>
    <xdr:sp macro="" textlink="">
      <xdr:nvSpPr>
        <xdr:cNvPr id="336" name="テキスト ボックス 335"/>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100693</xdr:rowOff>
    </xdr:from>
    <xdr:to>
      <xdr:col>74</xdr:col>
      <xdr:colOff>31750</xdr:colOff>
      <xdr:row>36</xdr:row>
      <xdr:rowOff>30843</xdr:rowOff>
    </xdr:to>
    <xdr:sp macro="" textlink="">
      <xdr:nvSpPr>
        <xdr:cNvPr id="337" name="楕円 336"/>
        <xdr:cNvSpPr/>
      </xdr:nvSpPr>
      <xdr:spPr>
        <a:xfrm>
          <a:off x="14732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15620</xdr:rowOff>
    </xdr:from>
    <xdr:ext cx="762000" cy="259045"/>
    <xdr:sp macro="" textlink="">
      <xdr:nvSpPr>
        <xdr:cNvPr id="338" name="テキスト ボックス 337"/>
        <xdr:cNvSpPr txBox="1"/>
      </xdr:nvSpPr>
      <xdr:spPr>
        <a:xfrm>
          <a:off x="14401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166007</xdr:rowOff>
    </xdr:from>
    <xdr:to>
      <xdr:col>69</xdr:col>
      <xdr:colOff>142875</xdr:colOff>
      <xdr:row>36</xdr:row>
      <xdr:rowOff>96157</xdr:rowOff>
    </xdr:to>
    <xdr:sp macro="" textlink="">
      <xdr:nvSpPr>
        <xdr:cNvPr id="339" name="楕円 338"/>
        <xdr:cNvSpPr/>
      </xdr:nvSpPr>
      <xdr:spPr>
        <a:xfrm>
          <a:off x="13843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80934</xdr:rowOff>
    </xdr:from>
    <xdr:ext cx="762000" cy="259045"/>
    <xdr:sp macro="" textlink="">
      <xdr:nvSpPr>
        <xdr:cNvPr id="340" name="テキスト ボックス 339"/>
        <xdr:cNvSpPr txBox="1"/>
      </xdr:nvSpPr>
      <xdr:spPr>
        <a:xfrm>
          <a:off x="13512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125185</xdr:rowOff>
    </xdr:from>
    <xdr:to>
      <xdr:col>65</xdr:col>
      <xdr:colOff>53975</xdr:colOff>
      <xdr:row>41</xdr:row>
      <xdr:rowOff>55335</xdr:rowOff>
    </xdr:to>
    <xdr:sp macro="" textlink="">
      <xdr:nvSpPr>
        <xdr:cNvPr id="341" name="楕円 340"/>
        <xdr:cNvSpPr/>
      </xdr:nvSpPr>
      <xdr:spPr>
        <a:xfrm>
          <a:off x="12954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40112</xdr:rowOff>
    </xdr:from>
    <xdr:ext cx="762000" cy="259045"/>
    <xdr:sp macro="" textlink="">
      <xdr:nvSpPr>
        <xdr:cNvPr id="342" name="テキスト ボックス 341"/>
        <xdr:cNvSpPr txBox="1"/>
      </xdr:nvSpPr>
      <xdr:spPr>
        <a:xfrm>
          <a:off x="12623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公債費は、前年度と同値となり、引続き類似団体平均を下回っている。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今後の公共施設の整備、改築・改修等を着実かつ計画的に進める必要があるため、後年度負担を考慮しつつ適債事業に起債の活用を図っていく。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71" name="直線コネクタ 370"/>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72"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73" name="直線コネクタ 372"/>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5" name="直線コネクタ 37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151493</xdr:rowOff>
    </xdr:from>
    <xdr:to>
      <xdr:col>24</xdr:col>
      <xdr:colOff>25400</xdr:colOff>
      <xdr:row>75</xdr:row>
      <xdr:rowOff>151493</xdr:rowOff>
    </xdr:to>
    <xdr:cxnSp macro="">
      <xdr:nvCxnSpPr>
        <xdr:cNvPr id="376" name="直線コネクタ 375"/>
        <xdr:cNvCxnSpPr/>
      </xdr:nvCxnSpPr>
      <xdr:spPr>
        <a:xfrm>
          <a:off x="3987800" y="13010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7"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8" name="フローチャート: 判断 377"/>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151493</xdr:rowOff>
    </xdr:from>
    <xdr:to>
      <xdr:col>19</xdr:col>
      <xdr:colOff>187325</xdr:colOff>
      <xdr:row>76</xdr:row>
      <xdr:rowOff>78014</xdr:rowOff>
    </xdr:to>
    <xdr:cxnSp macro="">
      <xdr:nvCxnSpPr>
        <xdr:cNvPr id="379" name="直線コネクタ 378"/>
        <xdr:cNvCxnSpPr/>
      </xdr:nvCxnSpPr>
      <xdr:spPr>
        <a:xfrm flipV="1">
          <a:off x="3098800" y="13010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0" name="フローチャート: 判断 379"/>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1" name="テキスト ボックス 380"/>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78014</xdr:rowOff>
    </xdr:from>
    <xdr:to>
      <xdr:col>15</xdr:col>
      <xdr:colOff>98425</xdr:colOff>
      <xdr:row>77</xdr:row>
      <xdr:rowOff>4536</xdr:rowOff>
    </xdr:to>
    <xdr:cxnSp macro="">
      <xdr:nvCxnSpPr>
        <xdr:cNvPr id="382" name="直線コネクタ 381"/>
        <xdr:cNvCxnSpPr/>
      </xdr:nvCxnSpPr>
      <xdr:spPr>
        <a:xfrm flipV="1">
          <a:off x="2209800" y="131082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3" name="フローチャート: 判断 382"/>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84" name="テキスト ボックス 383"/>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4536</xdr:rowOff>
    </xdr:from>
    <xdr:to>
      <xdr:col>11</xdr:col>
      <xdr:colOff>9525</xdr:colOff>
      <xdr:row>77</xdr:row>
      <xdr:rowOff>102507</xdr:rowOff>
    </xdr:to>
    <xdr:cxnSp macro="">
      <xdr:nvCxnSpPr>
        <xdr:cNvPr id="385" name="直線コネクタ 384"/>
        <xdr:cNvCxnSpPr/>
      </xdr:nvCxnSpPr>
      <xdr:spPr>
        <a:xfrm flipV="1">
          <a:off x="1320800" y="13206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6" name="フローチャート: 判断 385"/>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121756</xdr:rowOff>
    </xdr:from>
    <xdr:ext cx="762000" cy="259045"/>
    <xdr:sp macro="" textlink="">
      <xdr:nvSpPr>
        <xdr:cNvPr id="387" name="テキスト ボックス 386"/>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8" name="フローチャート: 判断 387"/>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389" name="テキスト ボックス 388"/>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100693</xdr:rowOff>
    </xdr:from>
    <xdr:to>
      <xdr:col>24</xdr:col>
      <xdr:colOff>76200</xdr:colOff>
      <xdr:row>76</xdr:row>
      <xdr:rowOff>30843</xdr:rowOff>
    </xdr:to>
    <xdr:sp macro="" textlink="">
      <xdr:nvSpPr>
        <xdr:cNvPr id="395" name="楕円 394"/>
        <xdr:cNvSpPr/>
      </xdr:nvSpPr>
      <xdr:spPr>
        <a:xfrm>
          <a:off x="4775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117220</xdr:rowOff>
    </xdr:from>
    <xdr:ext cx="762000" cy="259045"/>
    <xdr:sp macro="" textlink="">
      <xdr:nvSpPr>
        <xdr:cNvPr id="396" name="公債費該当値テキスト"/>
        <xdr:cNvSpPr txBox="1"/>
      </xdr:nvSpPr>
      <xdr:spPr>
        <a:xfrm>
          <a:off x="4914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100693</xdr:rowOff>
    </xdr:from>
    <xdr:to>
      <xdr:col>20</xdr:col>
      <xdr:colOff>38100</xdr:colOff>
      <xdr:row>76</xdr:row>
      <xdr:rowOff>30843</xdr:rowOff>
    </xdr:to>
    <xdr:sp macro="" textlink="">
      <xdr:nvSpPr>
        <xdr:cNvPr id="397" name="楕円 396"/>
        <xdr:cNvSpPr/>
      </xdr:nvSpPr>
      <xdr:spPr>
        <a:xfrm>
          <a:off x="3937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41020</xdr:rowOff>
    </xdr:from>
    <xdr:ext cx="736600" cy="259045"/>
    <xdr:sp macro="" textlink="">
      <xdr:nvSpPr>
        <xdr:cNvPr id="398" name="テキスト ボックス 397"/>
        <xdr:cNvSpPr txBox="1"/>
      </xdr:nvSpPr>
      <xdr:spPr>
        <a:xfrm>
          <a:off x="3606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27214</xdr:rowOff>
    </xdr:from>
    <xdr:to>
      <xdr:col>15</xdr:col>
      <xdr:colOff>149225</xdr:colOff>
      <xdr:row>76</xdr:row>
      <xdr:rowOff>128814</xdr:rowOff>
    </xdr:to>
    <xdr:sp macro="" textlink="">
      <xdr:nvSpPr>
        <xdr:cNvPr id="399" name="楕円 398"/>
        <xdr:cNvSpPr/>
      </xdr:nvSpPr>
      <xdr:spPr>
        <a:xfrm>
          <a:off x="3048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138992</xdr:rowOff>
    </xdr:from>
    <xdr:ext cx="762000" cy="259045"/>
    <xdr:sp macro="" textlink="">
      <xdr:nvSpPr>
        <xdr:cNvPr id="400" name="テキスト ボックス 399"/>
        <xdr:cNvSpPr txBox="1"/>
      </xdr:nvSpPr>
      <xdr:spPr>
        <a:xfrm>
          <a:off x="2717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125186</xdr:rowOff>
    </xdr:from>
    <xdr:to>
      <xdr:col>11</xdr:col>
      <xdr:colOff>60325</xdr:colOff>
      <xdr:row>77</xdr:row>
      <xdr:rowOff>55336</xdr:rowOff>
    </xdr:to>
    <xdr:sp macro="" textlink="">
      <xdr:nvSpPr>
        <xdr:cNvPr id="401" name="楕円 400"/>
        <xdr:cNvSpPr/>
      </xdr:nvSpPr>
      <xdr:spPr>
        <a:xfrm>
          <a:off x="2159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65512</xdr:rowOff>
    </xdr:from>
    <xdr:ext cx="762000" cy="259045"/>
    <xdr:sp macro="" textlink="">
      <xdr:nvSpPr>
        <xdr:cNvPr id="402" name="テキスト ボックス 401"/>
        <xdr:cNvSpPr txBox="1"/>
      </xdr:nvSpPr>
      <xdr:spPr>
        <a:xfrm>
          <a:off x="1828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51707</xdr:rowOff>
    </xdr:from>
    <xdr:to>
      <xdr:col>6</xdr:col>
      <xdr:colOff>171450</xdr:colOff>
      <xdr:row>77</xdr:row>
      <xdr:rowOff>153307</xdr:rowOff>
    </xdr:to>
    <xdr:sp macro="" textlink="">
      <xdr:nvSpPr>
        <xdr:cNvPr id="403" name="楕円 402"/>
        <xdr:cNvSpPr/>
      </xdr:nvSpPr>
      <xdr:spPr>
        <a:xfrm>
          <a:off x="1270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163484</xdr:rowOff>
    </xdr:from>
    <xdr:ext cx="762000" cy="259045"/>
    <xdr:sp macro="" textlink="">
      <xdr:nvSpPr>
        <xdr:cNvPr id="404" name="テキスト ボックス 403"/>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公債費以外では、前年度と比べて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の増となった。これは、物件費や扶助費が増となったためである。本区では行財政改革計画の推進や既存事業の見直し等により、歳出抑制に努めてきたが、財政構造の弾力性を高め、多様化する区民ニーズに的確に対応するため、引続き効率的かつ効果的な事業展開に取組んでいく。</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9" name="直線コネクタ 41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0" name="テキスト ボックス 41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1" name="直線コネクタ 42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2" name="テキスト ボックス 42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3" name="直線コネクタ 42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4" name="テキスト ボックス 42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5" name="直線コネクタ 42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6" name="テキスト ボックス 42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7" name="直線コネクタ 42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8" name="テキスト ボックス 42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9" name="直線コネクタ 42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0" name="テキスト ボックス 42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4" name="直線コネクタ 433"/>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5"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6" name="直線コネクタ 435"/>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7"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8" name="直線コネクタ 437"/>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78014</xdr:rowOff>
    </xdr:from>
    <xdr:to>
      <xdr:col>82</xdr:col>
      <xdr:colOff>107950</xdr:colOff>
      <xdr:row>78</xdr:row>
      <xdr:rowOff>148771</xdr:rowOff>
    </xdr:to>
    <xdr:cxnSp macro="">
      <xdr:nvCxnSpPr>
        <xdr:cNvPr id="439" name="直線コネクタ 438"/>
        <xdr:cNvCxnSpPr/>
      </xdr:nvCxnSpPr>
      <xdr:spPr>
        <a:xfrm>
          <a:off x="15671800" y="13108214"/>
          <a:ext cx="8382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18341</xdr:rowOff>
    </xdr:from>
    <xdr:ext cx="762000" cy="259045"/>
    <xdr:sp macro="" textlink="">
      <xdr:nvSpPr>
        <xdr:cNvPr id="440" name="公債費以外平均値テキスト"/>
        <xdr:cNvSpPr txBox="1"/>
      </xdr:nvSpPr>
      <xdr:spPr>
        <a:xfrm>
          <a:off x="16598900" y="13562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41" name="フローチャート: 判断 440"/>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78014</xdr:rowOff>
    </xdr:from>
    <xdr:to>
      <xdr:col>78</xdr:col>
      <xdr:colOff>69850</xdr:colOff>
      <xdr:row>77</xdr:row>
      <xdr:rowOff>124279</xdr:rowOff>
    </xdr:to>
    <xdr:cxnSp macro="">
      <xdr:nvCxnSpPr>
        <xdr:cNvPr id="442" name="直線コネクタ 441"/>
        <xdr:cNvCxnSpPr/>
      </xdr:nvCxnSpPr>
      <xdr:spPr>
        <a:xfrm flipV="1">
          <a:off x="14782800" y="13108214"/>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43" name="フローチャート: 判断 442"/>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15620</xdr:rowOff>
    </xdr:from>
    <xdr:ext cx="736600" cy="259045"/>
    <xdr:sp macro="" textlink="">
      <xdr:nvSpPr>
        <xdr:cNvPr id="444" name="テキスト ボックス 443"/>
        <xdr:cNvSpPr txBox="1"/>
      </xdr:nvSpPr>
      <xdr:spPr>
        <a:xfrm>
          <a:off x="15290800" y="1373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80736</xdr:rowOff>
    </xdr:from>
    <xdr:to>
      <xdr:col>73</xdr:col>
      <xdr:colOff>180975</xdr:colOff>
      <xdr:row>77</xdr:row>
      <xdr:rowOff>124279</xdr:rowOff>
    </xdr:to>
    <xdr:cxnSp macro="">
      <xdr:nvCxnSpPr>
        <xdr:cNvPr id="445" name="直線コネクタ 444"/>
        <xdr:cNvCxnSpPr/>
      </xdr:nvCxnSpPr>
      <xdr:spPr>
        <a:xfrm>
          <a:off x="13893800" y="13282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6" name="フローチャート: 判断 445"/>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47" name="テキスト ボックス 446"/>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80736</xdr:rowOff>
    </xdr:from>
    <xdr:to>
      <xdr:col>69</xdr:col>
      <xdr:colOff>92075</xdr:colOff>
      <xdr:row>78</xdr:row>
      <xdr:rowOff>105229</xdr:rowOff>
    </xdr:to>
    <xdr:cxnSp macro="">
      <xdr:nvCxnSpPr>
        <xdr:cNvPr id="448" name="直線コネクタ 447"/>
        <xdr:cNvCxnSpPr/>
      </xdr:nvCxnSpPr>
      <xdr:spPr>
        <a:xfrm flipV="1">
          <a:off x="13004800" y="132823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9" name="フローチャート: 判断 448"/>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50" name="テキスト ボックス 449"/>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51" name="フローチャート: 判断 450"/>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56441</xdr:rowOff>
    </xdr:from>
    <xdr:ext cx="762000" cy="259045"/>
    <xdr:sp macro="" textlink="">
      <xdr:nvSpPr>
        <xdr:cNvPr id="452" name="テキスト ボックス 451"/>
        <xdr:cNvSpPr txBox="1"/>
      </xdr:nvSpPr>
      <xdr:spPr>
        <a:xfrm>
          <a:off x="12623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97971</xdr:rowOff>
    </xdr:from>
    <xdr:to>
      <xdr:col>82</xdr:col>
      <xdr:colOff>158750</xdr:colOff>
      <xdr:row>79</xdr:row>
      <xdr:rowOff>28121</xdr:rowOff>
    </xdr:to>
    <xdr:sp macro="" textlink="">
      <xdr:nvSpPr>
        <xdr:cNvPr id="458" name="楕円 457"/>
        <xdr:cNvSpPr/>
      </xdr:nvSpPr>
      <xdr:spPr>
        <a:xfrm>
          <a:off x="164592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114498</xdr:rowOff>
    </xdr:from>
    <xdr:ext cx="762000" cy="259045"/>
    <xdr:sp macro="" textlink="">
      <xdr:nvSpPr>
        <xdr:cNvPr id="459" name="公債費以外該当値テキスト"/>
        <xdr:cNvSpPr txBox="1"/>
      </xdr:nvSpPr>
      <xdr:spPr>
        <a:xfrm>
          <a:off x="165989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27214</xdr:rowOff>
    </xdr:from>
    <xdr:to>
      <xdr:col>78</xdr:col>
      <xdr:colOff>120650</xdr:colOff>
      <xdr:row>76</xdr:row>
      <xdr:rowOff>128814</xdr:rowOff>
    </xdr:to>
    <xdr:sp macro="" textlink="">
      <xdr:nvSpPr>
        <xdr:cNvPr id="460" name="楕円 459"/>
        <xdr:cNvSpPr/>
      </xdr:nvSpPr>
      <xdr:spPr>
        <a:xfrm>
          <a:off x="15621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138992</xdr:rowOff>
    </xdr:from>
    <xdr:ext cx="736600" cy="259045"/>
    <xdr:sp macro="" textlink="">
      <xdr:nvSpPr>
        <xdr:cNvPr id="461" name="テキスト ボックス 460"/>
        <xdr:cNvSpPr txBox="1"/>
      </xdr:nvSpPr>
      <xdr:spPr>
        <a:xfrm>
          <a:off x="15290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73479</xdr:rowOff>
    </xdr:from>
    <xdr:to>
      <xdr:col>74</xdr:col>
      <xdr:colOff>31750</xdr:colOff>
      <xdr:row>78</xdr:row>
      <xdr:rowOff>3629</xdr:rowOff>
    </xdr:to>
    <xdr:sp macro="" textlink="">
      <xdr:nvSpPr>
        <xdr:cNvPr id="462" name="楕円 461"/>
        <xdr:cNvSpPr/>
      </xdr:nvSpPr>
      <xdr:spPr>
        <a:xfrm>
          <a:off x="14732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13806</xdr:rowOff>
    </xdr:from>
    <xdr:ext cx="762000" cy="259045"/>
    <xdr:sp macro="" textlink="">
      <xdr:nvSpPr>
        <xdr:cNvPr id="463" name="テキスト ボックス 462"/>
        <xdr:cNvSpPr txBox="1"/>
      </xdr:nvSpPr>
      <xdr:spPr>
        <a:xfrm>
          <a:off x="14401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29936</xdr:rowOff>
    </xdr:from>
    <xdr:to>
      <xdr:col>69</xdr:col>
      <xdr:colOff>142875</xdr:colOff>
      <xdr:row>77</xdr:row>
      <xdr:rowOff>131536</xdr:rowOff>
    </xdr:to>
    <xdr:sp macro="" textlink="">
      <xdr:nvSpPr>
        <xdr:cNvPr id="464" name="楕円 463"/>
        <xdr:cNvSpPr/>
      </xdr:nvSpPr>
      <xdr:spPr>
        <a:xfrm>
          <a:off x="13843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141713</xdr:rowOff>
    </xdr:from>
    <xdr:ext cx="762000" cy="259045"/>
    <xdr:sp macro="" textlink="">
      <xdr:nvSpPr>
        <xdr:cNvPr id="465" name="テキスト ボックス 464"/>
        <xdr:cNvSpPr txBox="1"/>
      </xdr:nvSpPr>
      <xdr:spPr>
        <a:xfrm>
          <a:off x="13512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54429</xdr:rowOff>
    </xdr:from>
    <xdr:to>
      <xdr:col>65</xdr:col>
      <xdr:colOff>53975</xdr:colOff>
      <xdr:row>78</xdr:row>
      <xdr:rowOff>156029</xdr:rowOff>
    </xdr:to>
    <xdr:sp macro="" textlink="">
      <xdr:nvSpPr>
        <xdr:cNvPr id="466" name="楕円 465"/>
        <xdr:cNvSpPr/>
      </xdr:nvSpPr>
      <xdr:spPr>
        <a:xfrm>
          <a:off x="12954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166206</xdr:rowOff>
    </xdr:from>
    <xdr:ext cx="762000" cy="259045"/>
    <xdr:sp macro="" textlink="">
      <xdr:nvSpPr>
        <xdr:cNvPr id="467" name="テキスト ボックス 466"/>
        <xdr:cNvSpPr txBox="1"/>
      </xdr:nvSpPr>
      <xdr:spPr>
        <a:xfrm>
          <a:off x="12623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92633</xdr:rowOff>
    </xdr:from>
    <xdr:ext cx="762000" cy="259045"/>
    <xdr:sp macro="" textlink="">
      <xdr:nvSpPr>
        <xdr:cNvPr id="48" name="人口1人当たり決算額の推移最小値テキスト130"/>
        <xdr:cNvSpPr txBox="1"/>
      </xdr:nvSpPr>
      <xdr:spPr>
        <a:xfrm>
          <a:off x="5740400" y="339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69915</xdr:rowOff>
    </xdr:from>
    <xdr:to>
      <xdr:col>29</xdr:col>
      <xdr:colOff>127000</xdr:colOff>
      <xdr:row>19</xdr:row>
      <xdr:rowOff>82456</xdr:rowOff>
    </xdr:to>
    <xdr:cxnSp macro="">
      <xdr:nvCxnSpPr>
        <xdr:cNvPr id="52" name="直線コネクタ 51"/>
        <xdr:cNvCxnSpPr/>
      </xdr:nvCxnSpPr>
      <xdr:spPr bwMode="auto">
        <a:xfrm>
          <a:off x="5003800" y="3375090"/>
          <a:ext cx="647700" cy="1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86479</xdr:rowOff>
    </xdr:from>
    <xdr:ext cx="762000" cy="259045"/>
    <xdr:sp macro="" textlink="">
      <xdr:nvSpPr>
        <xdr:cNvPr id="53" name="人口1人当たり決算額の推移平均値テキスト130"/>
        <xdr:cNvSpPr txBox="1"/>
      </xdr:nvSpPr>
      <xdr:spPr>
        <a:xfrm>
          <a:off x="5740400" y="3048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56286</xdr:rowOff>
    </xdr:from>
    <xdr:to>
      <xdr:col>26</xdr:col>
      <xdr:colOff>50800</xdr:colOff>
      <xdr:row>19</xdr:row>
      <xdr:rowOff>69915</xdr:rowOff>
    </xdr:to>
    <xdr:cxnSp macro="">
      <xdr:nvCxnSpPr>
        <xdr:cNvPr id="55" name="直線コネクタ 54"/>
        <xdr:cNvCxnSpPr/>
      </xdr:nvCxnSpPr>
      <xdr:spPr bwMode="auto">
        <a:xfrm>
          <a:off x="4305300" y="3361461"/>
          <a:ext cx="698500" cy="13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166587</xdr:rowOff>
    </xdr:from>
    <xdr:ext cx="736600" cy="259045"/>
    <xdr:sp macro="" textlink="">
      <xdr:nvSpPr>
        <xdr:cNvPr id="57" name="テキスト ボックス 56"/>
        <xdr:cNvSpPr txBox="1"/>
      </xdr:nvSpPr>
      <xdr:spPr>
        <a:xfrm>
          <a:off x="4622800" y="295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50092</xdr:rowOff>
    </xdr:from>
    <xdr:to>
      <xdr:col>22</xdr:col>
      <xdr:colOff>114300</xdr:colOff>
      <xdr:row>19</xdr:row>
      <xdr:rowOff>56286</xdr:rowOff>
    </xdr:to>
    <xdr:cxnSp macro="">
      <xdr:nvCxnSpPr>
        <xdr:cNvPr id="58" name="直線コネクタ 57"/>
        <xdr:cNvCxnSpPr/>
      </xdr:nvCxnSpPr>
      <xdr:spPr bwMode="auto">
        <a:xfrm>
          <a:off x="3606800" y="3355267"/>
          <a:ext cx="698500" cy="6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160589</xdr:rowOff>
    </xdr:from>
    <xdr:ext cx="762000" cy="259045"/>
    <xdr:sp macro="" textlink="">
      <xdr:nvSpPr>
        <xdr:cNvPr id="60" name="テキスト ボックス 59"/>
        <xdr:cNvSpPr txBox="1"/>
      </xdr:nvSpPr>
      <xdr:spPr>
        <a:xfrm>
          <a:off x="3924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47241</xdr:rowOff>
    </xdr:from>
    <xdr:to>
      <xdr:col>18</xdr:col>
      <xdr:colOff>177800</xdr:colOff>
      <xdr:row>19</xdr:row>
      <xdr:rowOff>50092</xdr:rowOff>
    </xdr:to>
    <xdr:cxnSp macro="">
      <xdr:nvCxnSpPr>
        <xdr:cNvPr id="61" name="直線コネクタ 60"/>
        <xdr:cNvCxnSpPr/>
      </xdr:nvCxnSpPr>
      <xdr:spPr bwMode="auto">
        <a:xfrm>
          <a:off x="2908300" y="3352416"/>
          <a:ext cx="698500" cy="2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160371</xdr:rowOff>
    </xdr:from>
    <xdr:ext cx="762000" cy="259045"/>
    <xdr:sp macro="" textlink="">
      <xdr:nvSpPr>
        <xdr:cNvPr id="63" name="テキスト ボックス 62"/>
        <xdr:cNvSpPr txBox="1"/>
      </xdr:nvSpPr>
      <xdr:spPr>
        <a:xfrm>
          <a:off x="32258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154525</xdr:rowOff>
    </xdr:from>
    <xdr:ext cx="762000" cy="259045"/>
    <xdr:sp macro="" textlink="">
      <xdr:nvSpPr>
        <xdr:cNvPr id="65" name="テキスト ボックス 64"/>
        <xdr:cNvSpPr txBox="1"/>
      </xdr:nvSpPr>
      <xdr:spPr>
        <a:xfrm>
          <a:off x="25273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31656</xdr:rowOff>
    </xdr:from>
    <xdr:to>
      <xdr:col>29</xdr:col>
      <xdr:colOff>177800</xdr:colOff>
      <xdr:row>19</xdr:row>
      <xdr:rowOff>133256</xdr:rowOff>
    </xdr:to>
    <xdr:sp macro="" textlink="">
      <xdr:nvSpPr>
        <xdr:cNvPr id="71" name="楕円 70"/>
        <xdr:cNvSpPr/>
      </xdr:nvSpPr>
      <xdr:spPr bwMode="auto">
        <a:xfrm>
          <a:off x="5600700" y="3336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111683</xdr:rowOff>
    </xdr:from>
    <xdr:ext cx="762000" cy="259045"/>
    <xdr:sp macro="" textlink="">
      <xdr:nvSpPr>
        <xdr:cNvPr id="72" name="人口1人当たり決算額の推移該当値テキスト130"/>
        <xdr:cNvSpPr txBox="1"/>
      </xdr:nvSpPr>
      <xdr:spPr>
        <a:xfrm>
          <a:off x="5740400" y="324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19115</xdr:rowOff>
    </xdr:from>
    <xdr:to>
      <xdr:col>26</xdr:col>
      <xdr:colOff>101600</xdr:colOff>
      <xdr:row>19</xdr:row>
      <xdr:rowOff>120715</xdr:rowOff>
    </xdr:to>
    <xdr:sp macro="" textlink="">
      <xdr:nvSpPr>
        <xdr:cNvPr id="73" name="楕円 72"/>
        <xdr:cNvSpPr/>
      </xdr:nvSpPr>
      <xdr:spPr bwMode="auto">
        <a:xfrm>
          <a:off x="4953000" y="3324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105492</xdr:rowOff>
    </xdr:from>
    <xdr:ext cx="736600" cy="259045"/>
    <xdr:sp macro="" textlink="">
      <xdr:nvSpPr>
        <xdr:cNvPr id="74" name="テキスト ボックス 73"/>
        <xdr:cNvSpPr txBox="1"/>
      </xdr:nvSpPr>
      <xdr:spPr>
        <a:xfrm>
          <a:off x="4622800" y="341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5486</xdr:rowOff>
    </xdr:from>
    <xdr:to>
      <xdr:col>22</xdr:col>
      <xdr:colOff>165100</xdr:colOff>
      <xdr:row>19</xdr:row>
      <xdr:rowOff>107086</xdr:rowOff>
    </xdr:to>
    <xdr:sp macro="" textlink="">
      <xdr:nvSpPr>
        <xdr:cNvPr id="75" name="楕円 74"/>
        <xdr:cNvSpPr/>
      </xdr:nvSpPr>
      <xdr:spPr bwMode="auto">
        <a:xfrm>
          <a:off x="4254500" y="3310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91863</xdr:rowOff>
    </xdr:from>
    <xdr:ext cx="762000" cy="259045"/>
    <xdr:sp macro="" textlink="">
      <xdr:nvSpPr>
        <xdr:cNvPr id="76" name="テキスト ボックス 75"/>
        <xdr:cNvSpPr txBox="1"/>
      </xdr:nvSpPr>
      <xdr:spPr>
        <a:xfrm>
          <a:off x="3924300" y="339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170742</xdr:rowOff>
    </xdr:from>
    <xdr:to>
      <xdr:col>19</xdr:col>
      <xdr:colOff>38100</xdr:colOff>
      <xdr:row>19</xdr:row>
      <xdr:rowOff>100892</xdr:rowOff>
    </xdr:to>
    <xdr:sp macro="" textlink="">
      <xdr:nvSpPr>
        <xdr:cNvPr id="77" name="楕円 76"/>
        <xdr:cNvSpPr/>
      </xdr:nvSpPr>
      <xdr:spPr bwMode="auto">
        <a:xfrm>
          <a:off x="3556000" y="330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85669</xdr:rowOff>
    </xdr:from>
    <xdr:ext cx="762000" cy="259045"/>
    <xdr:sp macro="" textlink="">
      <xdr:nvSpPr>
        <xdr:cNvPr id="78" name="テキスト ボックス 77"/>
        <xdr:cNvSpPr txBox="1"/>
      </xdr:nvSpPr>
      <xdr:spPr>
        <a:xfrm>
          <a:off x="3225800" y="339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167891</xdr:rowOff>
    </xdr:from>
    <xdr:to>
      <xdr:col>15</xdr:col>
      <xdr:colOff>101600</xdr:colOff>
      <xdr:row>19</xdr:row>
      <xdr:rowOff>98041</xdr:rowOff>
    </xdr:to>
    <xdr:sp macro="" textlink="">
      <xdr:nvSpPr>
        <xdr:cNvPr id="79" name="楕円 78"/>
        <xdr:cNvSpPr/>
      </xdr:nvSpPr>
      <xdr:spPr bwMode="auto">
        <a:xfrm>
          <a:off x="2857500" y="3301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82818</xdr:rowOff>
    </xdr:from>
    <xdr:ext cx="762000" cy="259045"/>
    <xdr:sp macro="" textlink="">
      <xdr:nvSpPr>
        <xdr:cNvPr id="80" name="テキスト ボックス 79"/>
        <xdr:cNvSpPr txBox="1"/>
      </xdr:nvSpPr>
      <xdr:spPr>
        <a:xfrm>
          <a:off x="2527300" y="338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160224</xdr:rowOff>
    </xdr:from>
    <xdr:to>
      <xdr:col>29</xdr:col>
      <xdr:colOff>127000</xdr:colOff>
      <xdr:row>37</xdr:row>
      <xdr:rowOff>7289</xdr:rowOff>
    </xdr:to>
    <xdr:cxnSp macro="">
      <xdr:nvCxnSpPr>
        <xdr:cNvPr id="111" name="直線コネクタ 110"/>
        <xdr:cNvCxnSpPr/>
      </xdr:nvCxnSpPr>
      <xdr:spPr bwMode="auto">
        <a:xfrm flipV="1">
          <a:off x="5003800" y="7113474"/>
          <a:ext cx="647700" cy="18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226153</xdr:rowOff>
    </xdr:from>
    <xdr:ext cx="762000" cy="259045"/>
    <xdr:sp macro="" textlink="">
      <xdr:nvSpPr>
        <xdr:cNvPr id="112" name="人口1人当たり決算額の推移平均値テキスト445"/>
        <xdr:cNvSpPr txBox="1"/>
      </xdr:nvSpPr>
      <xdr:spPr>
        <a:xfrm>
          <a:off x="5740400" y="683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7289</xdr:rowOff>
    </xdr:from>
    <xdr:to>
      <xdr:col>26</xdr:col>
      <xdr:colOff>50800</xdr:colOff>
      <xdr:row>37</xdr:row>
      <xdr:rowOff>30912</xdr:rowOff>
    </xdr:to>
    <xdr:cxnSp macro="">
      <xdr:nvCxnSpPr>
        <xdr:cNvPr id="114" name="直線コネクタ 113"/>
        <xdr:cNvCxnSpPr/>
      </xdr:nvCxnSpPr>
      <xdr:spPr bwMode="auto">
        <a:xfrm flipV="1">
          <a:off x="4305300" y="7131989"/>
          <a:ext cx="698500" cy="23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113301</xdr:rowOff>
    </xdr:from>
    <xdr:ext cx="736600" cy="259045"/>
    <xdr:sp macro="" textlink="">
      <xdr:nvSpPr>
        <xdr:cNvPr id="116" name="テキスト ボックス 115"/>
        <xdr:cNvSpPr txBox="1"/>
      </xdr:nvSpPr>
      <xdr:spPr>
        <a:xfrm>
          <a:off x="4622800" y="672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30912</xdr:rowOff>
    </xdr:from>
    <xdr:to>
      <xdr:col>22</xdr:col>
      <xdr:colOff>114300</xdr:colOff>
      <xdr:row>37</xdr:row>
      <xdr:rowOff>33655</xdr:rowOff>
    </xdr:to>
    <xdr:cxnSp macro="">
      <xdr:nvCxnSpPr>
        <xdr:cNvPr id="117" name="直線コネクタ 116"/>
        <xdr:cNvCxnSpPr/>
      </xdr:nvCxnSpPr>
      <xdr:spPr bwMode="auto">
        <a:xfrm flipV="1">
          <a:off x="3606800" y="7155612"/>
          <a:ext cx="698500" cy="2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66971</xdr:rowOff>
    </xdr:from>
    <xdr:ext cx="762000" cy="259045"/>
    <xdr:sp macro="" textlink="">
      <xdr:nvSpPr>
        <xdr:cNvPr id="119" name="テキスト ボックス 118"/>
        <xdr:cNvSpPr txBox="1"/>
      </xdr:nvSpPr>
      <xdr:spPr>
        <a:xfrm>
          <a:off x="3924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148031</xdr:rowOff>
    </xdr:from>
    <xdr:to>
      <xdr:col>18</xdr:col>
      <xdr:colOff>177800</xdr:colOff>
      <xdr:row>37</xdr:row>
      <xdr:rowOff>33655</xdr:rowOff>
    </xdr:to>
    <xdr:cxnSp macro="">
      <xdr:nvCxnSpPr>
        <xdr:cNvPr id="120" name="直線コネクタ 119"/>
        <xdr:cNvCxnSpPr/>
      </xdr:nvCxnSpPr>
      <xdr:spPr bwMode="auto">
        <a:xfrm>
          <a:off x="2908300" y="7101281"/>
          <a:ext cx="698500" cy="57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36720</xdr:rowOff>
    </xdr:from>
    <xdr:ext cx="762000" cy="259045"/>
    <xdr:sp macro="" textlink="">
      <xdr:nvSpPr>
        <xdr:cNvPr id="122" name="テキスト ボックス 121"/>
        <xdr:cNvSpPr txBox="1"/>
      </xdr:nvSpPr>
      <xdr:spPr>
        <a:xfrm>
          <a:off x="3225800" y="664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223867</xdr:rowOff>
    </xdr:from>
    <xdr:ext cx="762000" cy="259045"/>
    <xdr:sp macro="" textlink="">
      <xdr:nvSpPr>
        <xdr:cNvPr id="124" name="テキスト ボックス 123"/>
        <xdr:cNvSpPr txBox="1"/>
      </xdr:nvSpPr>
      <xdr:spPr>
        <a:xfrm>
          <a:off x="2527300" y="64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109424</xdr:rowOff>
    </xdr:from>
    <xdr:to>
      <xdr:col>29</xdr:col>
      <xdr:colOff>177800</xdr:colOff>
      <xdr:row>37</xdr:row>
      <xdr:rowOff>39574</xdr:rowOff>
    </xdr:to>
    <xdr:sp macro="" textlink="">
      <xdr:nvSpPr>
        <xdr:cNvPr id="130" name="楕円 129"/>
        <xdr:cNvSpPr/>
      </xdr:nvSpPr>
      <xdr:spPr bwMode="auto">
        <a:xfrm>
          <a:off x="5600700" y="7062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81501</xdr:rowOff>
    </xdr:from>
    <xdr:ext cx="762000" cy="259045"/>
    <xdr:sp macro="" textlink="">
      <xdr:nvSpPr>
        <xdr:cNvPr id="131" name="人口1人当たり決算額の推移該当値テキスト445"/>
        <xdr:cNvSpPr txBox="1"/>
      </xdr:nvSpPr>
      <xdr:spPr>
        <a:xfrm>
          <a:off x="5740400" y="703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127939</xdr:rowOff>
    </xdr:from>
    <xdr:to>
      <xdr:col>26</xdr:col>
      <xdr:colOff>101600</xdr:colOff>
      <xdr:row>37</xdr:row>
      <xdr:rowOff>58089</xdr:rowOff>
    </xdr:to>
    <xdr:sp macro="" textlink="">
      <xdr:nvSpPr>
        <xdr:cNvPr id="132" name="楕円 131"/>
        <xdr:cNvSpPr/>
      </xdr:nvSpPr>
      <xdr:spPr bwMode="auto">
        <a:xfrm>
          <a:off x="4953000" y="7081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42866</xdr:rowOff>
    </xdr:from>
    <xdr:ext cx="736600" cy="259045"/>
    <xdr:sp macro="" textlink="">
      <xdr:nvSpPr>
        <xdr:cNvPr id="133" name="テキスト ボックス 132"/>
        <xdr:cNvSpPr txBox="1"/>
      </xdr:nvSpPr>
      <xdr:spPr>
        <a:xfrm>
          <a:off x="4622800" y="716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151562</xdr:rowOff>
    </xdr:from>
    <xdr:to>
      <xdr:col>22</xdr:col>
      <xdr:colOff>165100</xdr:colOff>
      <xdr:row>37</xdr:row>
      <xdr:rowOff>81712</xdr:rowOff>
    </xdr:to>
    <xdr:sp macro="" textlink="">
      <xdr:nvSpPr>
        <xdr:cNvPr id="134" name="楕円 133"/>
        <xdr:cNvSpPr/>
      </xdr:nvSpPr>
      <xdr:spPr bwMode="auto">
        <a:xfrm>
          <a:off x="4254500" y="710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66489</xdr:rowOff>
    </xdr:from>
    <xdr:ext cx="762000" cy="259045"/>
    <xdr:sp macro="" textlink="">
      <xdr:nvSpPr>
        <xdr:cNvPr id="135" name="テキスト ボックス 134"/>
        <xdr:cNvSpPr txBox="1"/>
      </xdr:nvSpPr>
      <xdr:spPr>
        <a:xfrm>
          <a:off x="3924300" y="719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154305</xdr:rowOff>
    </xdr:from>
    <xdr:to>
      <xdr:col>19</xdr:col>
      <xdr:colOff>38100</xdr:colOff>
      <xdr:row>37</xdr:row>
      <xdr:rowOff>84455</xdr:rowOff>
    </xdr:to>
    <xdr:sp macro="" textlink="">
      <xdr:nvSpPr>
        <xdr:cNvPr id="136" name="楕円 135"/>
        <xdr:cNvSpPr/>
      </xdr:nvSpPr>
      <xdr:spPr bwMode="auto">
        <a:xfrm>
          <a:off x="3556000" y="7107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69232</xdr:rowOff>
    </xdr:from>
    <xdr:ext cx="762000" cy="259045"/>
    <xdr:sp macro="" textlink="">
      <xdr:nvSpPr>
        <xdr:cNvPr id="137" name="テキスト ボックス 136"/>
        <xdr:cNvSpPr txBox="1"/>
      </xdr:nvSpPr>
      <xdr:spPr>
        <a:xfrm>
          <a:off x="3225800" y="719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97231</xdr:rowOff>
    </xdr:from>
    <xdr:to>
      <xdr:col>15</xdr:col>
      <xdr:colOff>101600</xdr:colOff>
      <xdr:row>37</xdr:row>
      <xdr:rowOff>27381</xdr:rowOff>
    </xdr:to>
    <xdr:sp macro="" textlink="">
      <xdr:nvSpPr>
        <xdr:cNvPr id="138" name="楕円 137"/>
        <xdr:cNvSpPr/>
      </xdr:nvSpPr>
      <xdr:spPr bwMode="auto">
        <a:xfrm>
          <a:off x="2857500" y="7050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12158</xdr:rowOff>
    </xdr:from>
    <xdr:ext cx="762000" cy="259045"/>
    <xdr:sp macro="" textlink="">
      <xdr:nvSpPr>
        <xdr:cNvPr id="139" name="テキスト ボックス 138"/>
        <xdr:cNvSpPr txBox="1"/>
      </xdr:nvSpPr>
      <xdr:spPr>
        <a:xfrm>
          <a:off x="2527300" y="713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518,479
489,007
40.16
193,991,713
188,828,925
5,020,701
122,199,041
27,204,452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61802</xdr:rowOff>
    </xdr:from>
    <xdr:to>
      <xdr:col>24</xdr:col>
      <xdr:colOff>63500</xdr:colOff>
      <xdr:row>38</xdr:row>
      <xdr:rowOff>66396</xdr:rowOff>
    </xdr:to>
    <xdr:cxnSp macro="">
      <xdr:nvCxnSpPr>
        <xdr:cNvPr id="63" name="直線コネクタ 62"/>
        <xdr:cNvCxnSpPr/>
      </xdr:nvCxnSpPr>
      <xdr:spPr>
        <a:xfrm>
          <a:off x="3797300" y="6576902"/>
          <a:ext cx="8382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65534</xdr:rowOff>
    </xdr:from>
    <xdr:ext cx="534377" cy="259045"/>
    <xdr:sp macro="" textlink="">
      <xdr:nvSpPr>
        <xdr:cNvPr id="64" name="人件費平均値テキスト"/>
        <xdr:cNvSpPr txBox="1"/>
      </xdr:nvSpPr>
      <xdr:spPr>
        <a:xfrm>
          <a:off x="4686300" y="6237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23484</xdr:rowOff>
    </xdr:from>
    <xdr:to>
      <xdr:col>19</xdr:col>
      <xdr:colOff>177800</xdr:colOff>
      <xdr:row>38</xdr:row>
      <xdr:rowOff>61802</xdr:rowOff>
    </xdr:to>
    <xdr:cxnSp macro="">
      <xdr:nvCxnSpPr>
        <xdr:cNvPr id="66" name="直線コネクタ 65"/>
        <xdr:cNvCxnSpPr/>
      </xdr:nvCxnSpPr>
      <xdr:spPr>
        <a:xfrm>
          <a:off x="2908300" y="6538584"/>
          <a:ext cx="889000" cy="3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151270</xdr:rowOff>
    </xdr:from>
    <xdr:ext cx="534377" cy="259045"/>
    <xdr:sp macro="" textlink="">
      <xdr:nvSpPr>
        <xdr:cNvPr id="68" name="テキスト ボックス 67"/>
        <xdr:cNvSpPr txBox="1"/>
      </xdr:nvSpPr>
      <xdr:spPr>
        <a:xfrm>
          <a:off x="3530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23484</xdr:rowOff>
    </xdr:from>
    <xdr:to>
      <xdr:col>15</xdr:col>
      <xdr:colOff>50800</xdr:colOff>
      <xdr:row>38</xdr:row>
      <xdr:rowOff>29242</xdr:rowOff>
    </xdr:to>
    <xdr:cxnSp macro="">
      <xdr:nvCxnSpPr>
        <xdr:cNvPr id="69" name="直線コネクタ 68"/>
        <xdr:cNvCxnSpPr/>
      </xdr:nvCxnSpPr>
      <xdr:spPr>
        <a:xfrm flipV="1">
          <a:off x="2019300" y="6538584"/>
          <a:ext cx="889000" cy="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135791</xdr:rowOff>
    </xdr:from>
    <xdr:ext cx="534377" cy="259045"/>
    <xdr:sp macro="" textlink="">
      <xdr:nvSpPr>
        <xdr:cNvPr id="71" name="テキスト ボックス 70"/>
        <xdr:cNvSpPr txBox="1"/>
      </xdr:nvSpPr>
      <xdr:spPr>
        <a:xfrm>
          <a:off x="2641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17366</xdr:rowOff>
    </xdr:from>
    <xdr:to>
      <xdr:col>10</xdr:col>
      <xdr:colOff>114300</xdr:colOff>
      <xdr:row>38</xdr:row>
      <xdr:rowOff>29242</xdr:rowOff>
    </xdr:to>
    <xdr:cxnSp macro="">
      <xdr:nvCxnSpPr>
        <xdr:cNvPr id="72" name="直線コネクタ 71"/>
        <xdr:cNvCxnSpPr/>
      </xdr:nvCxnSpPr>
      <xdr:spPr>
        <a:xfrm>
          <a:off x="1130300" y="6532466"/>
          <a:ext cx="889000" cy="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138186</xdr:rowOff>
    </xdr:from>
    <xdr:ext cx="534377" cy="259045"/>
    <xdr:sp macro="" textlink="">
      <xdr:nvSpPr>
        <xdr:cNvPr id="74" name="テキスト ボックス 73"/>
        <xdr:cNvSpPr txBox="1"/>
      </xdr:nvSpPr>
      <xdr:spPr>
        <a:xfrm>
          <a:off x="1752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124372</xdr:rowOff>
    </xdr:from>
    <xdr:ext cx="534377" cy="259045"/>
    <xdr:sp macro="" textlink="">
      <xdr:nvSpPr>
        <xdr:cNvPr id="76" name="テキスト ボックス 75"/>
        <xdr:cNvSpPr txBox="1"/>
      </xdr:nvSpPr>
      <xdr:spPr>
        <a:xfrm>
          <a:off x="863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15596</xdr:rowOff>
    </xdr:from>
    <xdr:to>
      <xdr:col>24</xdr:col>
      <xdr:colOff>114300</xdr:colOff>
      <xdr:row>38</xdr:row>
      <xdr:rowOff>117196</xdr:rowOff>
    </xdr:to>
    <xdr:sp macro="" textlink="">
      <xdr:nvSpPr>
        <xdr:cNvPr id="82" name="楕円 81"/>
        <xdr:cNvSpPr/>
      </xdr:nvSpPr>
      <xdr:spPr>
        <a:xfrm>
          <a:off x="4584700" y="65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101973</xdr:rowOff>
    </xdr:from>
    <xdr:ext cx="534377" cy="259045"/>
    <xdr:sp macro="" textlink="">
      <xdr:nvSpPr>
        <xdr:cNvPr id="83" name="人件費該当値テキスト"/>
        <xdr:cNvSpPr txBox="1"/>
      </xdr:nvSpPr>
      <xdr:spPr>
        <a:xfrm>
          <a:off x="4686300" y="64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11002</xdr:rowOff>
    </xdr:from>
    <xdr:to>
      <xdr:col>20</xdr:col>
      <xdr:colOff>38100</xdr:colOff>
      <xdr:row>38</xdr:row>
      <xdr:rowOff>112602</xdr:rowOff>
    </xdr:to>
    <xdr:sp macro="" textlink="">
      <xdr:nvSpPr>
        <xdr:cNvPr id="84" name="楕円 83"/>
        <xdr:cNvSpPr/>
      </xdr:nvSpPr>
      <xdr:spPr>
        <a:xfrm>
          <a:off x="3746500" y="652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103729</xdr:rowOff>
    </xdr:from>
    <xdr:ext cx="534377" cy="259045"/>
    <xdr:sp macro="" textlink="">
      <xdr:nvSpPr>
        <xdr:cNvPr id="85" name="テキスト ボックス 84"/>
        <xdr:cNvSpPr txBox="1"/>
      </xdr:nvSpPr>
      <xdr:spPr>
        <a:xfrm>
          <a:off x="3530111" y="661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144134</xdr:rowOff>
    </xdr:from>
    <xdr:to>
      <xdr:col>15</xdr:col>
      <xdr:colOff>101600</xdr:colOff>
      <xdr:row>38</xdr:row>
      <xdr:rowOff>74284</xdr:rowOff>
    </xdr:to>
    <xdr:sp macro="" textlink="">
      <xdr:nvSpPr>
        <xdr:cNvPr id="86" name="楕円 85"/>
        <xdr:cNvSpPr/>
      </xdr:nvSpPr>
      <xdr:spPr>
        <a:xfrm>
          <a:off x="2857500" y="64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65411</xdr:rowOff>
    </xdr:from>
    <xdr:ext cx="534377" cy="259045"/>
    <xdr:sp macro="" textlink="">
      <xdr:nvSpPr>
        <xdr:cNvPr id="87" name="テキスト ボックス 86"/>
        <xdr:cNvSpPr txBox="1"/>
      </xdr:nvSpPr>
      <xdr:spPr>
        <a:xfrm>
          <a:off x="2641111" y="658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149893</xdr:rowOff>
    </xdr:from>
    <xdr:to>
      <xdr:col>10</xdr:col>
      <xdr:colOff>165100</xdr:colOff>
      <xdr:row>38</xdr:row>
      <xdr:rowOff>80043</xdr:rowOff>
    </xdr:to>
    <xdr:sp macro="" textlink="">
      <xdr:nvSpPr>
        <xdr:cNvPr id="88" name="楕円 87"/>
        <xdr:cNvSpPr/>
      </xdr:nvSpPr>
      <xdr:spPr>
        <a:xfrm>
          <a:off x="1968500" y="64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71169</xdr:rowOff>
    </xdr:from>
    <xdr:ext cx="534377" cy="259045"/>
    <xdr:sp macro="" textlink="">
      <xdr:nvSpPr>
        <xdr:cNvPr id="89" name="テキスト ボックス 88"/>
        <xdr:cNvSpPr txBox="1"/>
      </xdr:nvSpPr>
      <xdr:spPr>
        <a:xfrm>
          <a:off x="1752111" y="65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138016</xdr:rowOff>
    </xdr:from>
    <xdr:to>
      <xdr:col>6</xdr:col>
      <xdr:colOff>38100</xdr:colOff>
      <xdr:row>38</xdr:row>
      <xdr:rowOff>68166</xdr:rowOff>
    </xdr:to>
    <xdr:sp macro="" textlink="">
      <xdr:nvSpPr>
        <xdr:cNvPr id="90" name="楕円 89"/>
        <xdr:cNvSpPr/>
      </xdr:nvSpPr>
      <xdr:spPr>
        <a:xfrm>
          <a:off x="1079500" y="64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59293</xdr:rowOff>
    </xdr:from>
    <xdr:ext cx="534377" cy="259045"/>
    <xdr:sp macro="" textlink="">
      <xdr:nvSpPr>
        <xdr:cNvPr id="91" name="テキスト ボックス 90"/>
        <xdr:cNvSpPr txBox="1"/>
      </xdr:nvSpPr>
      <xdr:spPr>
        <a:xfrm>
          <a:off x="863111" y="657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12195</xdr:rowOff>
    </xdr:from>
    <xdr:to>
      <xdr:col>24</xdr:col>
      <xdr:colOff>62865</xdr:colOff>
      <xdr:row>59</xdr:row>
      <xdr:rowOff>160513</xdr:rowOff>
    </xdr:to>
    <xdr:cxnSp macro="">
      <xdr:nvCxnSpPr>
        <xdr:cNvPr id="118" name="直線コネクタ 117"/>
        <xdr:cNvCxnSpPr/>
      </xdr:nvCxnSpPr>
      <xdr:spPr>
        <a:xfrm flipV="1">
          <a:off x="4633595" y="8756145"/>
          <a:ext cx="1270" cy="151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164340</xdr:rowOff>
    </xdr:from>
    <xdr:ext cx="534377" cy="259045"/>
    <xdr:sp macro="" textlink="">
      <xdr:nvSpPr>
        <xdr:cNvPr id="119" name="物件費最小値テキスト"/>
        <xdr:cNvSpPr txBox="1"/>
      </xdr:nvSpPr>
      <xdr:spPr>
        <a:xfrm>
          <a:off x="4686300" y="102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160513</xdr:rowOff>
    </xdr:from>
    <xdr:to>
      <xdr:col>24</xdr:col>
      <xdr:colOff>152400</xdr:colOff>
      <xdr:row>59</xdr:row>
      <xdr:rowOff>160513</xdr:rowOff>
    </xdr:to>
    <xdr:cxnSp macro="">
      <xdr:nvCxnSpPr>
        <xdr:cNvPr id="120" name="直線コネクタ 119"/>
        <xdr:cNvCxnSpPr/>
      </xdr:nvCxnSpPr>
      <xdr:spPr>
        <a:xfrm>
          <a:off x="4546600" y="10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130322</xdr:rowOff>
    </xdr:from>
    <xdr:ext cx="599010" cy="259045"/>
    <xdr:sp macro="" textlink="">
      <xdr:nvSpPr>
        <xdr:cNvPr id="121" name="物件費最大値テキスト"/>
        <xdr:cNvSpPr txBox="1"/>
      </xdr:nvSpPr>
      <xdr:spPr>
        <a:xfrm>
          <a:off x="4686300" y="853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12195</xdr:rowOff>
    </xdr:from>
    <xdr:to>
      <xdr:col>24</xdr:col>
      <xdr:colOff>152400</xdr:colOff>
      <xdr:row>51</xdr:row>
      <xdr:rowOff>12195</xdr:rowOff>
    </xdr:to>
    <xdr:cxnSp macro="">
      <xdr:nvCxnSpPr>
        <xdr:cNvPr id="122" name="直線コネクタ 121"/>
        <xdr:cNvCxnSpPr/>
      </xdr:nvCxnSpPr>
      <xdr:spPr>
        <a:xfrm>
          <a:off x="4546600" y="87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52691</xdr:rowOff>
    </xdr:from>
    <xdr:to>
      <xdr:col>24</xdr:col>
      <xdr:colOff>63500</xdr:colOff>
      <xdr:row>59</xdr:row>
      <xdr:rowOff>67920</xdr:rowOff>
    </xdr:to>
    <xdr:cxnSp macro="">
      <xdr:nvCxnSpPr>
        <xdr:cNvPr id="123" name="直線コネクタ 122"/>
        <xdr:cNvCxnSpPr/>
      </xdr:nvCxnSpPr>
      <xdr:spPr>
        <a:xfrm flipV="1">
          <a:off x="3797300" y="10168241"/>
          <a:ext cx="838200" cy="1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156165</xdr:rowOff>
    </xdr:from>
    <xdr:ext cx="534377" cy="259045"/>
    <xdr:sp macro="" textlink="">
      <xdr:nvSpPr>
        <xdr:cNvPr id="124" name="物件費平均値テキスト"/>
        <xdr:cNvSpPr txBox="1"/>
      </xdr:nvSpPr>
      <xdr:spPr>
        <a:xfrm>
          <a:off x="4686300" y="10100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6288</xdr:rowOff>
    </xdr:from>
    <xdr:to>
      <xdr:col>24</xdr:col>
      <xdr:colOff>114300</xdr:colOff>
      <xdr:row>59</xdr:row>
      <xdr:rowOff>107888</xdr:rowOff>
    </xdr:to>
    <xdr:sp macro="" textlink="">
      <xdr:nvSpPr>
        <xdr:cNvPr id="125" name="フローチャート: 判断 124"/>
        <xdr:cNvSpPr/>
      </xdr:nvSpPr>
      <xdr:spPr>
        <a:xfrm>
          <a:off x="45847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67920</xdr:rowOff>
    </xdr:from>
    <xdr:to>
      <xdr:col>19</xdr:col>
      <xdr:colOff>177800</xdr:colOff>
      <xdr:row>59</xdr:row>
      <xdr:rowOff>71098</xdr:rowOff>
    </xdr:to>
    <xdr:cxnSp macro="">
      <xdr:nvCxnSpPr>
        <xdr:cNvPr id="126" name="直線コネクタ 125"/>
        <xdr:cNvCxnSpPr/>
      </xdr:nvCxnSpPr>
      <xdr:spPr>
        <a:xfrm flipV="1">
          <a:off x="2908300" y="10183470"/>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24783</xdr:rowOff>
    </xdr:from>
    <xdr:to>
      <xdr:col>20</xdr:col>
      <xdr:colOff>38100</xdr:colOff>
      <xdr:row>59</xdr:row>
      <xdr:rowOff>126383</xdr:rowOff>
    </xdr:to>
    <xdr:sp macro="" textlink="">
      <xdr:nvSpPr>
        <xdr:cNvPr id="127" name="フローチャート: 判断 126"/>
        <xdr:cNvSpPr/>
      </xdr:nvSpPr>
      <xdr:spPr>
        <a:xfrm>
          <a:off x="3746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117510</xdr:rowOff>
    </xdr:from>
    <xdr:ext cx="534377" cy="259045"/>
    <xdr:sp macro="" textlink="">
      <xdr:nvSpPr>
        <xdr:cNvPr id="128" name="テキスト ボックス 127"/>
        <xdr:cNvSpPr txBox="1"/>
      </xdr:nvSpPr>
      <xdr:spPr>
        <a:xfrm>
          <a:off x="3530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71098</xdr:rowOff>
    </xdr:from>
    <xdr:to>
      <xdr:col>15</xdr:col>
      <xdr:colOff>50800</xdr:colOff>
      <xdr:row>59</xdr:row>
      <xdr:rowOff>92467</xdr:rowOff>
    </xdr:to>
    <xdr:cxnSp macro="">
      <xdr:nvCxnSpPr>
        <xdr:cNvPr id="129" name="直線コネクタ 128"/>
        <xdr:cNvCxnSpPr/>
      </xdr:nvCxnSpPr>
      <xdr:spPr>
        <a:xfrm flipV="1">
          <a:off x="2019300" y="10186648"/>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11524</xdr:rowOff>
    </xdr:from>
    <xdr:to>
      <xdr:col>15</xdr:col>
      <xdr:colOff>101600</xdr:colOff>
      <xdr:row>59</xdr:row>
      <xdr:rowOff>113124</xdr:rowOff>
    </xdr:to>
    <xdr:sp macro="" textlink="">
      <xdr:nvSpPr>
        <xdr:cNvPr id="130" name="フローチャート: 判断 129"/>
        <xdr:cNvSpPr/>
      </xdr:nvSpPr>
      <xdr:spPr>
        <a:xfrm>
          <a:off x="2857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129651</xdr:rowOff>
    </xdr:from>
    <xdr:ext cx="534377" cy="259045"/>
    <xdr:sp macro="" textlink="">
      <xdr:nvSpPr>
        <xdr:cNvPr id="131" name="テキスト ボックス 130"/>
        <xdr:cNvSpPr txBox="1"/>
      </xdr:nvSpPr>
      <xdr:spPr>
        <a:xfrm>
          <a:off x="2641111" y="990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92467</xdr:rowOff>
    </xdr:from>
    <xdr:to>
      <xdr:col>10</xdr:col>
      <xdr:colOff>114300</xdr:colOff>
      <xdr:row>59</xdr:row>
      <xdr:rowOff>106466</xdr:rowOff>
    </xdr:to>
    <xdr:cxnSp macro="">
      <xdr:nvCxnSpPr>
        <xdr:cNvPr id="132" name="直線コネクタ 131"/>
        <xdr:cNvCxnSpPr/>
      </xdr:nvCxnSpPr>
      <xdr:spPr>
        <a:xfrm flipV="1">
          <a:off x="1130300" y="10208017"/>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30683</xdr:rowOff>
    </xdr:from>
    <xdr:to>
      <xdr:col>10</xdr:col>
      <xdr:colOff>165100</xdr:colOff>
      <xdr:row>59</xdr:row>
      <xdr:rowOff>132283</xdr:rowOff>
    </xdr:to>
    <xdr:sp macro="" textlink="">
      <xdr:nvSpPr>
        <xdr:cNvPr id="133" name="フローチャート: 判断 132"/>
        <xdr:cNvSpPr/>
      </xdr:nvSpPr>
      <xdr:spPr>
        <a:xfrm>
          <a:off x="1968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148810</xdr:rowOff>
    </xdr:from>
    <xdr:ext cx="534377" cy="259045"/>
    <xdr:sp macro="" textlink="">
      <xdr:nvSpPr>
        <xdr:cNvPr id="134" name="テキスト ボックス 133"/>
        <xdr:cNvSpPr txBox="1"/>
      </xdr:nvSpPr>
      <xdr:spPr>
        <a:xfrm>
          <a:off x="1752111" y="99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50267</xdr:rowOff>
    </xdr:from>
    <xdr:to>
      <xdr:col>6</xdr:col>
      <xdr:colOff>38100</xdr:colOff>
      <xdr:row>59</xdr:row>
      <xdr:rowOff>151867</xdr:rowOff>
    </xdr:to>
    <xdr:sp macro="" textlink="">
      <xdr:nvSpPr>
        <xdr:cNvPr id="135" name="フローチャート: 判断 134"/>
        <xdr:cNvSpPr/>
      </xdr:nvSpPr>
      <xdr:spPr>
        <a:xfrm>
          <a:off x="1079500" y="101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168394</xdr:rowOff>
    </xdr:from>
    <xdr:ext cx="534377" cy="259045"/>
    <xdr:sp macro="" textlink="">
      <xdr:nvSpPr>
        <xdr:cNvPr id="136" name="テキスト ボックス 135"/>
        <xdr:cNvSpPr txBox="1"/>
      </xdr:nvSpPr>
      <xdr:spPr>
        <a:xfrm>
          <a:off x="863111" y="99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1891</xdr:rowOff>
    </xdr:from>
    <xdr:to>
      <xdr:col>24</xdr:col>
      <xdr:colOff>114300</xdr:colOff>
      <xdr:row>59</xdr:row>
      <xdr:rowOff>103491</xdr:rowOff>
    </xdr:to>
    <xdr:sp macro="" textlink="">
      <xdr:nvSpPr>
        <xdr:cNvPr id="142" name="楕円 141"/>
        <xdr:cNvSpPr/>
      </xdr:nvSpPr>
      <xdr:spPr>
        <a:xfrm>
          <a:off x="4584700" y="1011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132718</xdr:rowOff>
    </xdr:from>
    <xdr:ext cx="534377" cy="259045"/>
    <xdr:sp macro="" textlink="">
      <xdr:nvSpPr>
        <xdr:cNvPr id="143" name="物件費該当値テキスト"/>
        <xdr:cNvSpPr txBox="1"/>
      </xdr:nvSpPr>
      <xdr:spPr>
        <a:xfrm>
          <a:off x="4686300" y="990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17120</xdr:rowOff>
    </xdr:from>
    <xdr:to>
      <xdr:col>20</xdr:col>
      <xdr:colOff>38100</xdr:colOff>
      <xdr:row>59</xdr:row>
      <xdr:rowOff>118720</xdr:rowOff>
    </xdr:to>
    <xdr:sp macro="" textlink="">
      <xdr:nvSpPr>
        <xdr:cNvPr id="144" name="楕円 143"/>
        <xdr:cNvSpPr/>
      </xdr:nvSpPr>
      <xdr:spPr>
        <a:xfrm>
          <a:off x="3746500" y="101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135247</xdr:rowOff>
    </xdr:from>
    <xdr:ext cx="534377" cy="259045"/>
    <xdr:sp macro="" textlink="">
      <xdr:nvSpPr>
        <xdr:cNvPr id="145" name="テキスト ボックス 144"/>
        <xdr:cNvSpPr txBox="1"/>
      </xdr:nvSpPr>
      <xdr:spPr>
        <a:xfrm>
          <a:off x="3530111" y="990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20298</xdr:rowOff>
    </xdr:from>
    <xdr:to>
      <xdr:col>15</xdr:col>
      <xdr:colOff>101600</xdr:colOff>
      <xdr:row>59</xdr:row>
      <xdr:rowOff>121898</xdr:rowOff>
    </xdr:to>
    <xdr:sp macro="" textlink="">
      <xdr:nvSpPr>
        <xdr:cNvPr id="146" name="楕円 145"/>
        <xdr:cNvSpPr/>
      </xdr:nvSpPr>
      <xdr:spPr>
        <a:xfrm>
          <a:off x="2857500" y="1013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113025</xdr:rowOff>
    </xdr:from>
    <xdr:ext cx="534377" cy="259045"/>
    <xdr:sp macro="" textlink="">
      <xdr:nvSpPr>
        <xdr:cNvPr id="147" name="テキスト ボックス 146"/>
        <xdr:cNvSpPr txBox="1"/>
      </xdr:nvSpPr>
      <xdr:spPr>
        <a:xfrm>
          <a:off x="2641111" y="1022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41667</xdr:rowOff>
    </xdr:from>
    <xdr:to>
      <xdr:col>10</xdr:col>
      <xdr:colOff>165100</xdr:colOff>
      <xdr:row>59</xdr:row>
      <xdr:rowOff>143267</xdr:rowOff>
    </xdr:to>
    <xdr:sp macro="" textlink="">
      <xdr:nvSpPr>
        <xdr:cNvPr id="148" name="楕円 147"/>
        <xdr:cNvSpPr/>
      </xdr:nvSpPr>
      <xdr:spPr>
        <a:xfrm>
          <a:off x="1968500" y="101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134394</xdr:rowOff>
    </xdr:from>
    <xdr:ext cx="534377" cy="259045"/>
    <xdr:sp macro="" textlink="">
      <xdr:nvSpPr>
        <xdr:cNvPr id="149" name="テキスト ボックス 148"/>
        <xdr:cNvSpPr txBox="1"/>
      </xdr:nvSpPr>
      <xdr:spPr>
        <a:xfrm>
          <a:off x="1752111" y="1024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55666</xdr:rowOff>
    </xdr:from>
    <xdr:to>
      <xdr:col>6</xdr:col>
      <xdr:colOff>38100</xdr:colOff>
      <xdr:row>59</xdr:row>
      <xdr:rowOff>157266</xdr:rowOff>
    </xdr:to>
    <xdr:sp macro="" textlink="">
      <xdr:nvSpPr>
        <xdr:cNvPr id="150" name="楕円 149"/>
        <xdr:cNvSpPr/>
      </xdr:nvSpPr>
      <xdr:spPr>
        <a:xfrm>
          <a:off x="1079500" y="101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148393</xdr:rowOff>
    </xdr:from>
    <xdr:ext cx="534377" cy="259045"/>
    <xdr:sp macro="" textlink="">
      <xdr:nvSpPr>
        <xdr:cNvPr id="151" name="テキスト ボックス 150"/>
        <xdr:cNvSpPr txBox="1"/>
      </xdr:nvSpPr>
      <xdr:spPr>
        <a:xfrm>
          <a:off x="863111" y="1026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7" name="直線コネクタ 176"/>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78"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79" name="直線コネクタ 178"/>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0"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1" name="直線コネクタ 180"/>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167785</xdr:rowOff>
    </xdr:from>
    <xdr:to>
      <xdr:col>24</xdr:col>
      <xdr:colOff>63500</xdr:colOff>
      <xdr:row>76</xdr:row>
      <xdr:rowOff>170506</xdr:rowOff>
    </xdr:to>
    <xdr:cxnSp macro="">
      <xdr:nvCxnSpPr>
        <xdr:cNvPr id="182" name="直線コネクタ 181"/>
        <xdr:cNvCxnSpPr/>
      </xdr:nvCxnSpPr>
      <xdr:spPr>
        <a:xfrm flipV="1">
          <a:off x="3797300" y="13197985"/>
          <a:ext cx="8382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123824</xdr:rowOff>
    </xdr:from>
    <xdr:ext cx="469744" cy="259045"/>
    <xdr:sp macro="" textlink="">
      <xdr:nvSpPr>
        <xdr:cNvPr id="183" name="維持補修費平均値テキスト"/>
        <xdr:cNvSpPr txBox="1"/>
      </xdr:nvSpPr>
      <xdr:spPr>
        <a:xfrm>
          <a:off x="4686300" y="13154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4" name="フローチャート: 判断 183"/>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170506</xdr:rowOff>
    </xdr:from>
    <xdr:to>
      <xdr:col>19</xdr:col>
      <xdr:colOff>177800</xdr:colOff>
      <xdr:row>77</xdr:row>
      <xdr:rowOff>30624</xdr:rowOff>
    </xdr:to>
    <xdr:cxnSp macro="">
      <xdr:nvCxnSpPr>
        <xdr:cNvPr id="185" name="直線コネクタ 184"/>
        <xdr:cNvCxnSpPr/>
      </xdr:nvCxnSpPr>
      <xdr:spPr>
        <a:xfrm flipV="1">
          <a:off x="2908300" y="13200706"/>
          <a:ext cx="8890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6" name="フローチャート: 判断 185"/>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95739</xdr:rowOff>
    </xdr:from>
    <xdr:ext cx="469744" cy="259045"/>
    <xdr:sp macro="" textlink="">
      <xdr:nvSpPr>
        <xdr:cNvPr id="187" name="テキスト ボックス 186"/>
        <xdr:cNvSpPr txBox="1"/>
      </xdr:nvSpPr>
      <xdr:spPr>
        <a:xfrm>
          <a:off x="3562428" y="132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170506</xdr:rowOff>
    </xdr:from>
    <xdr:to>
      <xdr:col>15</xdr:col>
      <xdr:colOff>50800</xdr:colOff>
      <xdr:row>77</xdr:row>
      <xdr:rowOff>30624</xdr:rowOff>
    </xdr:to>
    <xdr:cxnSp macro="">
      <xdr:nvCxnSpPr>
        <xdr:cNvPr id="188" name="直線コネクタ 187"/>
        <xdr:cNvCxnSpPr/>
      </xdr:nvCxnSpPr>
      <xdr:spPr>
        <a:xfrm>
          <a:off x="2019300" y="13200706"/>
          <a:ext cx="8890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89" name="フローチャート: 判断 188"/>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115659</xdr:rowOff>
    </xdr:from>
    <xdr:ext cx="469744" cy="259045"/>
    <xdr:sp macro="" textlink="">
      <xdr:nvSpPr>
        <xdr:cNvPr id="190" name="テキスト ボックス 189"/>
        <xdr:cNvSpPr txBox="1"/>
      </xdr:nvSpPr>
      <xdr:spPr>
        <a:xfrm>
          <a:off x="2673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149388</xdr:rowOff>
    </xdr:from>
    <xdr:to>
      <xdr:col>10</xdr:col>
      <xdr:colOff>114300</xdr:colOff>
      <xdr:row>76</xdr:row>
      <xdr:rowOff>170506</xdr:rowOff>
    </xdr:to>
    <xdr:cxnSp macro="">
      <xdr:nvCxnSpPr>
        <xdr:cNvPr id="191" name="直線コネクタ 190"/>
        <xdr:cNvCxnSpPr/>
      </xdr:nvCxnSpPr>
      <xdr:spPr>
        <a:xfrm>
          <a:off x="1130300" y="13179588"/>
          <a:ext cx="8890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2" name="フローチャート: 判断 191"/>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121211</xdr:rowOff>
    </xdr:from>
    <xdr:ext cx="469744" cy="259045"/>
    <xdr:sp macro="" textlink="">
      <xdr:nvSpPr>
        <xdr:cNvPr id="193" name="テキスト ボックス 192"/>
        <xdr:cNvSpPr txBox="1"/>
      </xdr:nvSpPr>
      <xdr:spPr>
        <a:xfrm>
          <a:off x="1784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4" name="フローチャート: 判断 193"/>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5" name="テキスト ボックス 194"/>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116985</xdr:rowOff>
    </xdr:from>
    <xdr:to>
      <xdr:col>24</xdr:col>
      <xdr:colOff>114300</xdr:colOff>
      <xdr:row>77</xdr:row>
      <xdr:rowOff>47135</xdr:rowOff>
    </xdr:to>
    <xdr:sp macro="" textlink="">
      <xdr:nvSpPr>
        <xdr:cNvPr id="201" name="楕円 200"/>
        <xdr:cNvSpPr/>
      </xdr:nvSpPr>
      <xdr:spPr>
        <a:xfrm>
          <a:off x="4584700" y="131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139862</xdr:rowOff>
    </xdr:from>
    <xdr:ext cx="469744" cy="259045"/>
    <xdr:sp macro="" textlink="">
      <xdr:nvSpPr>
        <xdr:cNvPr id="202" name="維持補修費該当値テキスト"/>
        <xdr:cNvSpPr txBox="1"/>
      </xdr:nvSpPr>
      <xdr:spPr>
        <a:xfrm>
          <a:off x="4686300" y="1299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119706</xdr:rowOff>
    </xdr:from>
    <xdr:to>
      <xdr:col>20</xdr:col>
      <xdr:colOff>38100</xdr:colOff>
      <xdr:row>77</xdr:row>
      <xdr:rowOff>49856</xdr:rowOff>
    </xdr:to>
    <xdr:sp macro="" textlink="">
      <xdr:nvSpPr>
        <xdr:cNvPr id="203" name="楕円 202"/>
        <xdr:cNvSpPr/>
      </xdr:nvSpPr>
      <xdr:spPr>
        <a:xfrm>
          <a:off x="3746500" y="131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66384</xdr:rowOff>
    </xdr:from>
    <xdr:ext cx="469744" cy="259045"/>
    <xdr:sp macro="" textlink="">
      <xdr:nvSpPr>
        <xdr:cNvPr id="204" name="テキスト ボックス 203"/>
        <xdr:cNvSpPr txBox="1"/>
      </xdr:nvSpPr>
      <xdr:spPr>
        <a:xfrm>
          <a:off x="3562428" y="1292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151274</xdr:rowOff>
    </xdr:from>
    <xdr:to>
      <xdr:col>15</xdr:col>
      <xdr:colOff>101600</xdr:colOff>
      <xdr:row>77</xdr:row>
      <xdr:rowOff>81424</xdr:rowOff>
    </xdr:to>
    <xdr:sp macro="" textlink="">
      <xdr:nvSpPr>
        <xdr:cNvPr id="205" name="楕円 204"/>
        <xdr:cNvSpPr/>
      </xdr:nvSpPr>
      <xdr:spPr>
        <a:xfrm>
          <a:off x="2857500" y="131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97952</xdr:rowOff>
    </xdr:from>
    <xdr:ext cx="469744" cy="259045"/>
    <xdr:sp macro="" textlink="">
      <xdr:nvSpPr>
        <xdr:cNvPr id="206" name="テキスト ボックス 205"/>
        <xdr:cNvSpPr txBox="1"/>
      </xdr:nvSpPr>
      <xdr:spPr>
        <a:xfrm>
          <a:off x="2673428" y="1295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119706</xdr:rowOff>
    </xdr:from>
    <xdr:to>
      <xdr:col>10</xdr:col>
      <xdr:colOff>165100</xdr:colOff>
      <xdr:row>77</xdr:row>
      <xdr:rowOff>49856</xdr:rowOff>
    </xdr:to>
    <xdr:sp macro="" textlink="">
      <xdr:nvSpPr>
        <xdr:cNvPr id="207" name="楕円 206"/>
        <xdr:cNvSpPr/>
      </xdr:nvSpPr>
      <xdr:spPr>
        <a:xfrm>
          <a:off x="1968500" y="131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66384</xdr:rowOff>
    </xdr:from>
    <xdr:ext cx="469744" cy="259045"/>
    <xdr:sp macro="" textlink="">
      <xdr:nvSpPr>
        <xdr:cNvPr id="208" name="テキスト ボックス 207"/>
        <xdr:cNvSpPr txBox="1"/>
      </xdr:nvSpPr>
      <xdr:spPr>
        <a:xfrm>
          <a:off x="1784428" y="1292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98588</xdr:rowOff>
    </xdr:from>
    <xdr:to>
      <xdr:col>6</xdr:col>
      <xdr:colOff>38100</xdr:colOff>
      <xdr:row>77</xdr:row>
      <xdr:rowOff>28738</xdr:rowOff>
    </xdr:to>
    <xdr:sp macro="" textlink="">
      <xdr:nvSpPr>
        <xdr:cNvPr id="209" name="楕円 208"/>
        <xdr:cNvSpPr/>
      </xdr:nvSpPr>
      <xdr:spPr>
        <a:xfrm>
          <a:off x="1079500" y="131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45266</xdr:rowOff>
    </xdr:from>
    <xdr:ext cx="469744" cy="259045"/>
    <xdr:sp macro="" textlink="">
      <xdr:nvSpPr>
        <xdr:cNvPr id="210" name="テキスト ボックス 209"/>
        <xdr:cNvSpPr txBox="1"/>
      </xdr:nvSpPr>
      <xdr:spPr>
        <a:xfrm>
          <a:off x="895428" y="1290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5" name="テキスト ボックス 22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79496</xdr:rowOff>
    </xdr:from>
    <xdr:to>
      <xdr:col>24</xdr:col>
      <xdr:colOff>62865</xdr:colOff>
      <xdr:row>98</xdr:row>
      <xdr:rowOff>141577</xdr:rowOff>
    </xdr:to>
    <xdr:cxnSp macro="">
      <xdr:nvCxnSpPr>
        <xdr:cNvPr id="237" name="直線コネクタ 236"/>
        <xdr:cNvCxnSpPr/>
      </xdr:nvCxnSpPr>
      <xdr:spPr>
        <a:xfrm flipV="1">
          <a:off x="4633595" y="15509996"/>
          <a:ext cx="1270" cy="143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145404</xdr:rowOff>
    </xdr:from>
    <xdr:ext cx="534377" cy="259045"/>
    <xdr:sp macro="" textlink="">
      <xdr:nvSpPr>
        <xdr:cNvPr id="238" name="扶助費最小値テキスト"/>
        <xdr:cNvSpPr txBox="1"/>
      </xdr:nvSpPr>
      <xdr:spPr>
        <a:xfrm>
          <a:off x="4686300" y="169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141577</xdr:rowOff>
    </xdr:from>
    <xdr:to>
      <xdr:col>24</xdr:col>
      <xdr:colOff>152400</xdr:colOff>
      <xdr:row>98</xdr:row>
      <xdr:rowOff>141577</xdr:rowOff>
    </xdr:to>
    <xdr:cxnSp macro="">
      <xdr:nvCxnSpPr>
        <xdr:cNvPr id="239" name="直線コネクタ 238"/>
        <xdr:cNvCxnSpPr/>
      </xdr:nvCxnSpPr>
      <xdr:spPr>
        <a:xfrm>
          <a:off x="4546600" y="1694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26173</xdr:rowOff>
    </xdr:from>
    <xdr:ext cx="599010" cy="259045"/>
    <xdr:sp macro="" textlink="">
      <xdr:nvSpPr>
        <xdr:cNvPr id="240" name="扶助費最大値テキスト"/>
        <xdr:cNvSpPr txBox="1"/>
      </xdr:nvSpPr>
      <xdr:spPr>
        <a:xfrm>
          <a:off x="4686300" y="152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79496</xdr:rowOff>
    </xdr:from>
    <xdr:to>
      <xdr:col>24</xdr:col>
      <xdr:colOff>152400</xdr:colOff>
      <xdr:row>90</xdr:row>
      <xdr:rowOff>79496</xdr:rowOff>
    </xdr:to>
    <xdr:cxnSp macro="">
      <xdr:nvCxnSpPr>
        <xdr:cNvPr id="241" name="直線コネクタ 240"/>
        <xdr:cNvCxnSpPr/>
      </xdr:nvCxnSpPr>
      <xdr:spPr>
        <a:xfrm>
          <a:off x="4546600" y="1550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88689</xdr:rowOff>
    </xdr:from>
    <xdr:to>
      <xdr:col>24</xdr:col>
      <xdr:colOff>63500</xdr:colOff>
      <xdr:row>95</xdr:row>
      <xdr:rowOff>107663</xdr:rowOff>
    </xdr:to>
    <xdr:cxnSp macro="">
      <xdr:nvCxnSpPr>
        <xdr:cNvPr id="242" name="直線コネクタ 241"/>
        <xdr:cNvCxnSpPr/>
      </xdr:nvCxnSpPr>
      <xdr:spPr>
        <a:xfrm flipV="1">
          <a:off x="3797300" y="16376439"/>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41744</xdr:rowOff>
    </xdr:from>
    <xdr:ext cx="599010" cy="259045"/>
    <xdr:sp macro="" textlink="">
      <xdr:nvSpPr>
        <xdr:cNvPr id="243" name="扶助費平均値テキスト"/>
        <xdr:cNvSpPr txBox="1"/>
      </xdr:nvSpPr>
      <xdr:spPr>
        <a:xfrm>
          <a:off x="4686300" y="16158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18867</xdr:rowOff>
    </xdr:from>
    <xdr:to>
      <xdr:col>24</xdr:col>
      <xdr:colOff>114300</xdr:colOff>
      <xdr:row>95</xdr:row>
      <xdr:rowOff>120467</xdr:rowOff>
    </xdr:to>
    <xdr:sp macro="" textlink="">
      <xdr:nvSpPr>
        <xdr:cNvPr id="244" name="フローチャート: 判断 243"/>
        <xdr:cNvSpPr/>
      </xdr:nvSpPr>
      <xdr:spPr>
        <a:xfrm>
          <a:off x="45847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107663</xdr:rowOff>
    </xdr:from>
    <xdr:to>
      <xdr:col>19</xdr:col>
      <xdr:colOff>177800</xdr:colOff>
      <xdr:row>95</xdr:row>
      <xdr:rowOff>155653</xdr:rowOff>
    </xdr:to>
    <xdr:cxnSp macro="">
      <xdr:nvCxnSpPr>
        <xdr:cNvPr id="245" name="直線コネクタ 244"/>
        <xdr:cNvCxnSpPr/>
      </xdr:nvCxnSpPr>
      <xdr:spPr>
        <a:xfrm flipV="1">
          <a:off x="2908300" y="16395413"/>
          <a:ext cx="889000" cy="4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31080</xdr:rowOff>
    </xdr:from>
    <xdr:to>
      <xdr:col>20</xdr:col>
      <xdr:colOff>38100</xdr:colOff>
      <xdr:row>95</xdr:row>
      <xdr:rowOff>132680</xdr:rowOff>
    </xdr:to>
    <xdr:sp macro="" textlink="">
      <xdr:nvSpPr>
        <xdr:cNvPr id="246" name="フローチャート: 判断 245"/>
        <xdr:cNvSpPr/>
      </xdr:nvSpPr>
      <xdr:spPr>
        <a:xfrm>
          <a:off x="3746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149207</xdr:rowOff>
    </xdr:from>
    <xdr:ext cx="599010" cy="259045"/>
    <xdr:sp macro="" textlink="">
      <xdr:nvSpPr>
        <xdr:cNvPr id="247" name="テキスト ボックス 246"/>
        <xdr:cNvSpPr txBox="1"/>
      </xdr:nvSpPr>
      <xdr:spPr>
        <a:xfrm>
          <a:off x="3497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155653</xdr:rowOff>
    </xdr:from>
    <xdr:to>
      <xdr:col>15</xdr:col>
      <xdr:colOff>50800</xdr:colOff>
      <xdr:row>96</xdr:row>
      <xdr:rowOff>62971</xdr:rowOff>
    </xdr:to>
    <xdr:cxnSp macro="">
      <xdr:nvCxnSpPr>
        <xdr:cNvPr id="248" name="直線コネクタ 247"/>
        <xdr:cNvCxnSpPr/>
      </xdr:nvCxnSpPr>
      <xdr:spPr>
        <a:xfrm flipV="1">
          <a:off x="2019300" y="16443403"/>
          <a:ext cx="889000" cy="7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101195</xdr:rowOff>
    </xdr:from>
    <xdr:to>
      <xdr:col>15</xdr:col>
      <xdr:colOff>101600</xdr:colOff>
      <xdr:row>96</xdr:row>
      <xdr:rowOff>31345</xdr:rowOff>
    </xdr:to>
    <xdr:sp macro="" textlink="">
      <xdr:nvSpPr>
        <xdr:cNvPr id="249" name="フローチャート: 判断 248"/>
        <xdr:cNvSpPr/>
      </xdr:nvSpPr>
      <xdr:spPr>
        <a:xfrm>
          <a:off x="2857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47872</xdr:rowOff>
    </xdr:from>
    <xdr:ext cx="599010" cy="259045"/>
    <xdr:sp macro="" textlink="">
      <xdr:nvSpPr>
        <xdr:cNvPr id="250" name="テキスト ボックス 249"/>
        <xdr:cNvSpPr txBox="1"/>
      </xdr:nvSpPr>
      <xdr:spPr>
        <a:xfrm>
          <a:off x="2608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62971</xdr:rowOff>
    </xdr:from>
    <xdr:to>
      <xdr:col>10</xdr:col>
      <xdr:colOff>114300</xdr:colOff>
      <xdr:row>97</xdr:row>
      <xdr:rowOff>37255</xdr:rowOff>
    </xdr:to>
    <xdr:cxnSp macro="">
      <xdr:nvCxnSpPr>
        <xdr:cNvPr id="251" name="直線コネクタ 250"/>
        <xdr:cNvCxnSpPr/>
      </xdr:nvCxnSpPr>
      <xdr:spPr>
        <a:xfrm flipV="1">
          <a:off x="1130300" y="16522171"/>
          <a:ext cx="889000" cy="14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5869</xdr:rowOff>
    </xdr:from>
    <xdr:to>
      <xdr:col>10</xdr:col>
      <xdr:colOff>165100</xdr:colOff>
      <xdr:row>96</xdr:row>
      <xdr:rowOff>107469</xdr:rowOff>
    </xdr:to>
    <xdr:sp macro="" textlink="">
      <xdr:nvSpPr>
        <xdr:cNvPr id="252" name="フローチャート: 判断 251"/>
        <xdr:cNvSpPr/>
      </xdr:nvSpPr>
      <xdr:spPr>
        <a:xfrm>
          <a:off x="1968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123996</xdr:rowOff>
    </xdr:from>
    <xdr:ext cx="599010" cy="259045"/>
    <xdr:sp macro="" textlink="">
      <xdr:nvSpPr>
        <xdr:cNvPr id="253" name="テキスト ボックス 252"/>
        <xdr:cNvSpPr txBox="1"/>
      </xdr:nvSpPr>
      <xdr:spPr>
        <a:xfrm>
          <a:off x="1719795" y="1624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104935</xdr:rowOff>
    </xdr:from>
    <xdr:to>
      <xdr:col>6</xdr:col>
      <xdr:colOff>38100</xdr:colOff>
      <xdr:row>97</xdr:row>
      <xdr:rowOff>35085</xdr:rowOff>
    </xdr:to>
    <xdr:sp macro="" textlink="">
      <xdr:nvSpPr>
        <xdr:cNvPr id="254" name="フローチャート: 判断 253"/>
        <xdr:cNvSpPr/>
      </xdr:nvSpPr>
      <xdr:spPr>
        <a:xfrm>
          <a:off x="1079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51612</xdr:rowOff>
    </xdr:from>
    <xdr:ext cx="599010" cy="259045"/>
    <xdr:sp macro="" textlink="">
      <xdr:nvSpPr>
        <xdr:cNvPr id="255" name="テキスト ボックス 254"/>
        <xdr:cNvSpPr txBox="1"/>
      </xdr:nvSpPr>
      <xdr:spPr>
        <a:xfrm>
          <a:off x="830795" y="1633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37889</xdr:rowOff>
    </xdr:from>
    <xdr:to>
      <xdr:col>24</xdr:col>
      <xdr:colOff>114300</xdr:colOff>
      <xdr:row>95</xdr:row>
      <xdr:rowOff>139489</xdr:rowOff>
    </xdr:to>
    <xdr:sp macro="" textlink="">
      <xdr:nvSpPr>
        <xdr:cNvPr id="261" name="楕円 260"/>
        <xdr:cNvSpPr/>
      </xdr:nvSpPr>
      <xdr:spPr>
        <a:xfrm>
          <a:off x="4584700" y="163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16316</xdr:rowOff>
    </xdr:from>
    <xdr:ext cx="599010" cy="259045"/>
    <xdr:sp macro="" textlink="">
      <xdr:nvSpPr>
        <xdr:cNvPr id="262" name="扶助費該当値テキスト"/>
        <xdr:cNvSpPr txBox="1"/>
      </xdr:nvSpPr>
      <xdr:spPr>
        <a:xfrm>
          <a:off x="4686300" y="1630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56863</xdr:rowOff>
    </xdr:from>
    <xdr:to>
      <xdr:col>20</xdr:col>
      <xdr:colOff>38100</xdr:colOff>
      <xdr:row>95</xdr:row>
      <xdr:rowOff>158463</xdr:rowOff>
    </xdr:to>
    <xdr:sp macro="" textlink="">
      <xdr:nvSpPr>
        <xdr:cNvPr id="263" name="楕円 262"/>
        <xdr:cNvSpPr/>
      </xdr:nvSpPr>
      <xdr:spPr>
        <a:xfrm>
          <a:off x="3746500" y="1634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149590</xdr:rowOff>
    </xdr:from>
    <xdr:ext cx="599010" cy="259045"/>
    <xdr:sp macro="" textlink="">
      <xdr:nvSpPr>
        <xdr:cNvPr id="264" name="テキスト ボックス 263"/>
        <xdr:cNvSpPr txBox="1"/>
      </xdr:nvSpPr>
      <xdr:spPr>
        <a:xfrm>
          <a:off x="3497795" y="1643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104853</xdr:rowOff>
    </xdr:from>
    <xdr:to>
      <xdr:col>15</xdr:col>
      <xdr:colOff>101600</xdr:colOff>
      <xdr:row>96</xdr:row>
      <xdr:rowOff>35003</xdr:rowOff>
    </xdr:to>
    <xdr:sp macro="" textlink="">
      <xdr:nvSpPr>
        <xdr:cNvPr id="265" name="楕円 264"/>
        <xdr:cNvSpPr/>
      </xdr:nvSpPr>
      <xdr:spPr>
        <a:xfrm>
          <a:off x="2857500" y="1639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26130</xdr:rowOff>
    </xdr:from>
    <xdr:ext cx="599010" cy="259045"/>
    <xdr:sp macro="" textlink="">
      <xdr:nvSpPr>
        <xdr:cNvPr id="266" name="テキスト ボックス 265"/>
        <xdr:cNvSpPr txBox="1"/>
      </xdr:nvSpPr>
      <xdr:spPr>
        <a:xfrm>
          <a:off x="2608795" y="1648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12171</xdr:rowOff>
    </xdr:from>
    <xdr:to>
      <xdr:col>10</xdr:col>
      <xdr:colOff>165100</xdr:colOff>
      <xdr:row>96</xdr:row>
      <xdr:rowOff>113771</xdr:rowOff>
    </xdr:to>
    <xdr:sp macro="" textlink="">
      <xdr:nvSpPr>
        <xdr:cNvPr id="267" name="楕円 266"/>
        <xdr:cNvSpPr/>
      </xdr:nvSpPr>
      <xdr:spPr>
        <a:xfrm>
          <a:off x="1968500" y="164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104898</xdr:rowOff>
    </xdr:from>
    <xdr:ext cx="599010" cy="259045"/>
    <xdr:sp macro="" textlink="">
      <xdr:nvSpPr>
        <xdr:cNvPr id="268" name="テキスト ボックス 267"/>
        <xdr:cNvSpPr txBox="1"/>
      </xdr:nvSpPr>
      <xdr:spPr>
        <a:xfrm>
          <a:off x="1719795" y="1656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157905</xdr:rowOff>
    </xdr:from>
    <xdr:to>
      <xdr:col>6</xdr:col>
      <xdr:colOff>38100</xdr:colOff>
      <xdr:row>97</xdr:row>
      <xdr:rowOff>88055</xdr:rowOff>
    </xdr:to>
    <xdr:sp macro="" textlink="">
      <xdr:nvSpPr>
        <xdr:cNvPr id="269" name="楕円 268"/>
        <xdr:cNvSpPr/>
      </xdr:nvSpPr>
      <xdr:spPr>
        <a:xfrm>
          <a:off x="1079500" y="1661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79182</xdr:rowOff>
    </xdr:from>
    <xdr:ext cx="599010" cy="259045"/>
    <xdr:sp macro="" textlink="">
      <xdr:nvSpPr>
        <xdr:cNvPr id="270" name="テキスト ボックス 269"/>
        <xdr:cNvSpPr txBox="1"/>
      </xdr:nvSpPr>
      <xdr:spPr>
        <a:xfrm>
          <a:off x="830795" y="1670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3" name="テキスト ボックス 28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7" name="テキスト ボックス 28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9" name="テキスト ボックス 28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1" name="テキスト ボックス 29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3" name="テキスト ボックス 29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5" name="テキスト ボックス 29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7" name="直線コネクタ 296"/>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298"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299" name="直線コネクタ 298"/>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300"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301" name="直線コネクタ 300"/>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108937</xdr:rowOff>
    </xdr:from>
    <xdr:to>
      <xdr:col>55</xdr:col>
      <xdr:colOff>0</xdr:colOff>
      <xdr:row>37</xdr:row>
      <xdr:rowOff>123698</xdr:rowOff>
    </xdr:to>
    <xdr:cxnSp macro="">
      <xdr:nvCxnSpPr>
        <xdr:cNvPr id="302" name="直線コネクタ 301"/>
        <xdr:cNvCxnSpPr/>
      </xdr:nvCxnSpPr>
      <xdr:spPr>
        <a:xfrm>
          <a:off x="9639300" y="6452587"/>
          <a:ext cx="8382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62203</xdr:rowOff>
    </xdr:from>
    <xdr:ext cx="534377" cy="259045"/>
    <xdr:sp macro="" textlink="">
      <xdr:nvSpPr>
        <xdr:cNvPr id="303" name="補助費等平均値テキスト"/>
        <xdr:cNvSpPr txBox="1"/>
      </xdr:nvSpPr>
      <xdr:spPr>
        <a:xfrm>
          <a:off x="10528300" y="6234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4" name="フローチャート: 判断 303"/>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108937</xdr:rowOff>
    </xdr:from>
    <xdr:to>
      <xdr:col>50</xdr:col>
      <xdr:colOff>114300</xdr:colOff>
      <xdr:row>38</xdr:row>
      <xdr:rowOff>55869</xdr:rowOff>
    </xdr:to>
    <xdr:cxnSp macro="">
      <xdr:nvCxnSpPr>
        <xdr:cNvPr id="305" name="直線コネクタ 304"/>
        <xdr:cNvCxnSpPr/>
      </xdr:nvCxnSpPr>
      <xdr:spPr>
        <a:xfrm flipV="1">
          <a:off x="8750300" y="6452587"/>
          <a:ext cx="889000" cy="11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6" name="フローチャート: 判断 305"/>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1098</xdr:rowOff>
    </xdr:from>
    <xdr:ext cx="534377" cy="259045"/>
    <xdr:sp macro="" textlink="">
      <xdr:nvSpPr>
        <xdr:cNvPr id="307" name="テキスト ボックス 306"/>
        <xdr:cNvSpPr txBox="1"/>
      </xdr:nvSpPr>
      <xdr:spPr>
        <a:xfrm>
          <a:off x="9372111" y="65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25367</xdr:rowOff>
    </xdr:from>
    <xdr:to>
      <xdr:col>45</xdr:col>
      <xdr:colOff>177800</xdr:colOff>
      <xdr:row>38</xdr:row>
      <xdr:rowOff>55869</xdr:rowOff>
    </xdr:to>
    <xdr:cxnSp macro="">
      <xdr:nvCxnSpPr>
        <xdr:cNvPr id="308" name="直線コネクタ 307"/>
        <xdr:cNvCxnSpPr/>
      </xdr:nvCxnSpPr>
      <xdr:spPr>
        <a:xfrm>
          <a:off x="7861300" y="6540467"/>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09" name="フローチャート: 判断 308"/>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49456</xdr:rowOff>
    </xdr:from>
    <xdr:ext cx="534377" cy="259045"/>
    <xdr:sp macro="" textlink="">
      <xdr:nvSpPr>
        <xdr:cNvPr id="310" name="テキスト ボックス 309"/>
        <xdr:cNvSpPr txBox="1"/>
      </xdr:nvSpPr>
      <xdr:spPr>
        <a:xfrm>
          <a:off x="8483111" y="6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28829</xdr:rowOff>
    </xdr:from>
    <xdr:to>
      <xdr:col>41</xdr:col>
      <xdr:colOff>50800</xdr:colOff>
      <xdr:row>38</xdr:row>
      <xdr:rowOff>25367</xdr:rowOff>
    </xdr:to>
    <xdr:cxnSp macro="">
      <xdr:nvCxnSpPr>
        <xdr:cNvPr id="311" name="直線コネクタ 310"/>
        <xdr:cNvCxnSpPr/>
      </xdr:nvCxnSpPr>
      <xdr:spPr>
        <a:xfrm>
          <a:off x="6972300" y="6372479"/>
          <a:ext cx="889000" cy="16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2" name="フローチャート: 判断 311"/>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24343</xdr:rowOff>
    </xdr:from>
    <xdr:ext cx="534377" cy="259045"/>
    <xdr:sp macro="" textlink="">
      <xdr:nvSpPr>
        <xdr:cNvPr id="313" name="テキスト ボックス 312"/>
        <xdr:cNvSpPr txBox="1"/>
      </xdr:nvSpPr>
      <xdr:spPr>
        <a:xfrm>
          <a:off x="7594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4" name="フローチャート: 判断 313"/>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72748</xdr:rowOff>
    </xdr:from>
    <xdr:ext cx="534377" cy="259045"/>
    <xdr:sp macro="" textlink="">
      <xdr:nvSpPr>
        <xdr:cNvPr id="315" name="テキスト ボックス 314"/>
        <xdr:cNvSpPr txBox="1"/>
      </xdr:nvSpPr>
      <xdr:spPr>
        <a:xfrm>
          <a:off x="6705111" y="64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321" name="楕円 320"/>
        <xdr:cNvSpPr/>
      </xdr:nvSpPr>
      <xdr:spPr>
        <a:xfrm>
          <a:off x="104267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51325</xdr:rowOff>
    </xdr:from>
    <xdr:ext cx="534377" cy="259045"/>
    <xdr:sp macro="" textlink="">
      <xdr:nvSpPr>
        <xdr:cNvPr id="322" name="補助費等該当値テキスト"/>
        <xdr:cNvSpPr txBox="1"/>
      </xdr:nvSpPr>
      <xdr:spPr>
        <a:xfrm>
          <a:off x="10528300" y="639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58137</xdr:rowOff>
    </xdr:from>
    <xdr:to>
      <xdr:col>50</xdr:col>
      <xdr:colOff>165100</xdr:colOff>
      <xdr:row>37</xdr:row>
      <xdr:rowOff>159738</xdr:rowOff>
    </xdr:to>
    <xdr:sp macro="" textlink="">
      <xdr:nvSpPr>
        <xdr:cNvPr id="323" name="楕円 322"/>
        <xdr:cNvSpPr/>
      </xdr:nvSpPr>
      <xdr:spPr>
        <a:xfrm>
          <a:off x="9588500" y="64017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4814</xdr:rowOff>
    </xdr:from>
    <xdr:ext cx="534377" cy="259045"/>
    <xdr:sp macro="" textlink="">
      <xdr:nvSpPr>
        <xdr:cNvPr id="324" name="テキスト ボックス 323"/>
        <xdr:cNvSpPr txBox="1"/>
      </xdr:nvSpPr>
      <xdr:spPr>
        <a:xfrm>
          <a:off x="9372111" y="617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5069</xdr:rowOff>
    </xdr:from>
    <xdr:to>
      <xdr:col>46</xdr:col>
      <xdr:colOff>38100</xdr:colOff>
      <xdr:row>38</xdr:row>
      <xdr:rowOff>106669</xdr:rowOff>
    </xdr:to>
    <xdr:sp macro="" textlink="">
      <xdr:nvSpPr>
        <xdr:cNvPr id="325" name="楕円 324"/>
        <xdr:cNvSpPr/>
      </xdr:nvSpPr>
      <xdr:spPr>
        <a:xfrm>
          <a:off x="8699500" y="65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97796</xdr:rowOff>
    </xdr:from>
    <xdr:ext cx="534377" cy="259045"/>
    <xdr:sp macro="" textlink="">
      <xdr:nvSpPr>
        <xdr:cNvPr id="326" name="テキスト ボックス 325"/>
        <xdr:cNvSpPr txBox="1"/>
      </xdr:nvSpPr>
      <xdr:spPr>
        <a:xfrm>
          <a:off x="8483111" y="661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146017</xdr:rowOff>
    </xdr:from>
    <xdr:to>
      <xdr:col>41</xdr:col>
      <xdr:colOff>101600</xdr:colOff>
      <xdr:row>38</xdr:row>
      <xdr:rowOff>76167</xdr:rowOff>
    </xdr:to>
    <xdr:sp macro="" textlink="">
      <xdr:nvSpPr>
        <xdr:cNvPr id="327" name="楕円 326"/>
        <xdr:cNvSpPr/>
      </xdr:nvSpPr>
      <xdr:spPr>
        <a:xfrm>
          <a:off x="7810500" y="648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67294</xdr:rowOff>
    </xdr:from>
    <xdr:ext cx="534377" cy="259045"/>
    <xdr:sp macro="" textlink="">
      <xdr:nvSpPr>
        <xdr:cNvPr id="328" name="テキスト ボックス 327"/>
        <xdr:cNvSpPr txBox="1"/>
      </xdr:nvSpPr>
      <xdr:spPr>
        <a:xfrm>
          <a:off x="7594111" y="658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149479</xdr:rowOff>
    </xdr:from>
    <xdr:to>
      <xdr:col>36</xdr:col>
      <xdr:colOff>165100</xdr:colOff>
      <xdr:row>37</xdr:row>
      <xdr:rowOff>79629</xdr:rowOff>
    </xdr:to>
    <xdr:sp macro="" textlink="">
      <xdr:nvSpPr>
        <xdr:cNvPr id="329" name="楕円 328"/>
        <xdr:cNvSpPr/>
      </xdr:nvSpPr>
      <xdr:spPr>
        <a:xfrm>
          <a:off x="69215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96156</xdr:rowOff>
    </xdr:from>
    <xdr:ext cx="534377" cy="259045"/>
    <xdr:sp macro="" textlink="">
      <xdr:nvSpPr>
        <xdr:cNvPr id="330" name="テキスト ボックス 329"/>
        <xdr:cNvSpPr txBox="1"/>
      </xdr:nvSpPr>
      <xdr:spPr>
        <a:xfrm>
          <a:off x="6705111" y="609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1" name="直線コネクタ 34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2" name="テキスト ボックス 34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3" name="直線コネクタ 34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4" name="テキスト ボックス 34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6" name="テキスト ボックス 34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7" name="直線コネクタ 34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8" name="テキスト ボックス 34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9" name="直線コネクタ 34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0" name="テキスト ボックス 34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4" name="直線コネクタ 353"/>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5"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6" name="直線コネクタ 355"/>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7"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58" name="直線コネクタ 357"/>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10526</xdr:rowOff>
    </xdr:from>
    <xdr:to>
      <xdr:col>55</xdr:col>
      <xdr:colOff>0</xdr:colOff>
      <xdr:row>57</xdr:row>
      <xdr:rowOff>140904</xdr:rowOff>
    </xdr:to>
    <xdr:cxnSp macro="">
      <xdr:nvCxnSpPr>
        <xdr:cNvPr id="359" name="直線コネクタ 358"/>
        <xdr:cNvCxnSpPr/>
      </xdr:nvCxnSpPr>
      <xdr:spPr>
        <a:xfrm>
          <a:off x="9639300" y="9783176"/>
          <a:ext cx="838200" cy="1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151431</xdr:rowOff>
    </xdr:from>
    <xdr:ext cx="534377" cy="259045"/>
    <xdr:sp macro="" textlink="">
      <xdr:nvSpPr>
        <xdr:cNvPr id="360" name="普通建設事業費平均値テキスト"/>
        <xdr:cNvSpPr txBox="1"/>
      </xdr:nvSpPr>
      <xdr:spPr>
        <a:xfrm>
          <a:off x="10528300" y="958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61" name="フローチャート: 判断 360"/>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10526</xdr:rowOff>
    </xdr:from>
    <xdr:to>
      <xdr:col>50</xdr:col>
      <xdr:colOff>114300</xdr:colOff>
      <xdr:row>57</xdr:row>
      <xdr:rowOff>70305</xdr:rowOff>
    </xdr:to>
    <xdr:cxnSp macro="">
      <xdr:nvCxnSpPr>
        <xdr:cNvPr id="362" name="直線コネクタ 361"/>
        <xdr:cNvCxnSpPr/>
      </xdr:nvCxnSpPr>
      <xdr:spPr>
        <a:xfrm flipV="1">
          <a:off x="8750300" y="9783176"/>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3" name="フローチャート: 判断 362"/>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73530</xdr:rowOff>
    </xdr:from>
    <xdr:ext cx="534377" cy="259045"/>
    <xdr:sp macro="" textlink="">
      <xdr:nvSpPr>
        <xdr:cNvPr id="364" name="テキスト ボックス 363"/>
        <xdr:cNvSpPr txBox="1"/>
      </xdr:nvSpPr>
      <xdr:spPr>
        <a:xfrm>
          <a:off x="9372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144257</xdr:rowOff>
    </xdr:from>
    <xdr:to>
      <xdr:col>45</xdr:col>
      <xdr:colOff>177800</xdr:colOff>
      <xdr:row>57</xdr:row>
      <xdr:rowOff>70305</xdr:rowOff>
    </xdr:to>
    <xdr:cxnSp macro="">
      <xdr:nvCxnSpPr>
        <xdr:cNvPr id="365" name="直線コネクタ 364"/>
        <xdr:cNvCxnSpPr/>
      </xdr:nvCxnSpPr>
      <xdr:spPr>
        <a:xfrm>
          <a:off x="7861300" y="9745457"/>
          <a:ext cx="8890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6" name="フローチャート: 判断 365"/>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61751</xdr:rowOff>
    </xdr:from>
    <xdr:ext cx="534377" cy="259045"/>
    <xdr:sp macro="" textlink="">
      <xdr:nvSpPr>
        <xdr:cNvPr id="367" name="テキスト ボックス 366"/>
        <xdr:cNvSpPr txBox="1"/>
      </xdr:nvSpPr>
      <xdr:spPr>
        <a:xfrm>
          <a:off x="8483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144257</xdr:rowOff>
    </xdr:from>
    <xdr:to>
      <xdr:col>41</xdr:col>
      <xdr:colOff>50800</xdr:colOff>
      <xdr:row>57</xdr:row>
      <xdr:rowOff>93744</xdr:rowOff>
    </xdr:to>
    <xdr:cxnSp macro="">
      <xdr:nvCxnSpPr>
        <xdr:cNvPr id="368" name="直線コネクタ 367"/>
        <xdr:cNvCxnSpPr/>
      </xdr:nvCxnSpPr>
      <xdr:spPr>
        <a:xfrm flipV="1">
          <a:off x="6972300" y="9745457"/>
          <a:ext cx="889000" cy="12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69" name="フローチャート: 判断 368"/>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95727</xdr:rowOff>
    </xdr:from>
    <xdr:ext cx="534377" cy="259045"/>
    <xdr:sp macro="" textlink="">
      <xdr:nvSpPr>
        <xdr:cNvPr id="370" name="テキスト ボックス 369"/>
        <xdr:cNvSpPr txBox="1"/>
      </xdr:nvSpPr>
      <xdr:spPr>
        <a:xfrm>
          <a:off x="7594111" y="98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71" name="フローチャート: 判断 370"/>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96049</xdr:rowOff>
    </xdr:from>
    <xdr:ext cx="534377" cy="259045"/>
    <xdr:sp macro="" textlink="">
      <xdr:nvSpPr>
        <xdr:cNvPr id="372" name="テキスト ボックス 371"/>
        <xdr:cNvSpPr txBox="1"/>
      </xdr:nvSpPr>
      <xdr:spPr>
        <a:xfrm>
          <a:off x="6705111" y="95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90104</xdr:rowOff>
    </xdr:from>
    <xdr:to>
      <xdr:col>55</xdr:col>
      <xdr:colOff>50800</xdr:colOff>
      <xdr:row>58</xdr:row>
      <xdr:rowOff>20254</xdr:rowOff>
    </xdr:to>
    <xdr:sp macro="" textlink="">
      <xdr:nvSpPr>
        <xdr:cNvPr id="378" name="楕円 377"/>
        <xdr:cNvSpPr/>
      </xdr:nvSpPr>
      <xdr:spPr>
        <a:xfrm>
          <a:off x="10426700" y="986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5031</xdr:rowOff>
    </xdr:from>
    <xdr:ext cx="534377" cy="259045"/>
    <xdr:sp macro="" textlink="">
      <xdr:nvSpPr>
        <xdr:cNvPr id="379" name="普通建設事業費該当値テキスト"/>
        <xdr:cNvSpPr txBox="1"/>
      </xdr:nvSpPr>
      <xdr:spPr>
        <a:xfrm>
          <a:off x="10528300" y="977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131176</xdr:rowOff>
    </xdr:from>
    <xdr:to>
      <xdr:col>50</xdr:col>
      <xdr:colOff>165100</xdr:colOff>
      <xdr:row>57</xdr:row>
      <xdr:rowOff>61326</xdr:rowOff>
    </xdr:to>
    <xdr:sp macro="" textlink="">
      <xdr:nvSpPr>
        <xdr:cNvPr id="380" name="楕円 379"/>
        <xdr:cNvSpPr/>
      </xdr:nvSpPr>
      <xdr:spPr>
        <a:xfrm>
          <a:off x="9588500" y="973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77853</xdr:rowOff>
    </xdr:from>
    <xdr:ext cx="534377" cy="259045"/>
    <xdr:sp macro="" textlink="">
      <xdr:nvSpPr>
        <xdr:cNvPr id="381" name="テキスト ボックス 380"/>
        <xdr:cNvSpPr txBox="1"/>
      </xdr:nvSpPr>
      <xdr:spPr>
        <a:xfrm>
          <a:off x="9372111" y="950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19505</xdr:rowOff>
    </xdr:from>
    <xdr:to>
      <xdr:col>46</xdr:col>
      <xdr:colOff>38100</xdr:colOff>
      <xdr:row>57</xdr:row>
      <xdr:rowOff>121105</xdr:rowOff>
    </xdr:to>
    <xdr:sp macro="" textlink="">
      <xdr:nvSpPr>
        <xdr:cNvPr id="382" name="楕円 381"/>
        <xdr:cNvSpPr/>
      </xdr:nvSpPr>
      <xdr:spPr>
        <a:xfrm>
          <a:off x="8699500" y="9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112232</xdr:rowOff>
    </xdr:from>
    <xdr:ext cx="534377" cy="259045"/>
    <xdr:sp macro="" textlink="">
      <xdr:nvSpPr>
        <xdr:cNvPr id="383" name="テキスト ボックス 382"/>
        <xdr:cNvSpPr txBox="1"/>
      </xdr:nvSpPr>
      <xdr:spPr>
        <a:xfrm>
          <a:off x="8483111" y="988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93457</xdr:rowOff>
    </xdr:from>
    <xdr:to>
      <xdr:col>41</xdr:col>
      <xdr:colOff>101600</xdr:colOff>
      <xdr:row>57</xdr:row>
      <xdr:rowOff>23607</xdr:rowOff>
    </xdr:to>
    <xdr:sp macro="" textlink="">
      <xdr:nvSpPr>
        <xdr:cNvPr id="384" name="楕円 383"/>
        <xdr:cNvSpPr/>
      </xdr:nvSpPr>
      <xdr:spPr>
        <a:xfrm>
          <a:off x="7810500" y="96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40134</xdr:rowOff>
    </xdr:from>
    <xdr:ext cx="534377" cy="259045"/>
    <xdr:sp macro="" textlink="">
      <xdr:nvSpPr>
        <xdr:cNvPr id="385" name="テキスト ボックス 384"/>
        <xdr:cNvSpPr txBox="1"/>
      </xdr:nvSpPr>
      <xdr:spPr>
        <a:xfrm>
          <a:off x="7594111" y="94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42944</xdr:rowOff>
    </xdr:from>
    <xdr:to>
      <xdr:col>36</xdr:col>
      <xdr:colOff>165100</xdr:colOff>
      <xdr:row>57</xdr:row>
      <xdr:rowOff>144544</xdr:rowOff>
    </xdr:to>
    <xdr:sp macro="" textlink="">
      <xdr:nvSpPr>
        <xdr:cNvPr id="386" name="楕円 385"/>
        <xdr:cNvSpPr/>
      </xdr:nvSpPr>
      <xdr:spPr>
        <a:xfrm>
          <a:off x="6921500" y="98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135671</xdr:rowOff>
    </xdr:from>
    <xdr:ext cx="534377" cy="259045"/>
    <xdr:sp macro="" textlink="">
      <xdr:nvSpPr>
        <xdr:cNvPr id="387" name="テキスト ボックス 386"/>
        <xdr:cNvSpPr txBox="1"/>
      </xdr:nvSpPr>
      <xdr:spPr>
        <a:xfrm>
          <a:off x="6705111" y="990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09" name="直線コネクタ 408"/>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10"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11" name="直線コネクタ 410"/>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2"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3" name="直線コネクタ 412"/>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48489</xdr:rowOff>
    </xdr:from>
    <xdr:to>
      <xdr:col>55</xdr:col>
      <xdr:colOff>0</xdr:colOff>
      <xdr:row>78</xdr:row>
      <xdr:rowOff>8117</xdr:rowOff>
    </xdr:to>
    <xdr:cxnSp macro="">
      <xdr:nvCxnSpPr>
        <xdr:cNvPr id="414" name="直線コネクタ 413"/>
        <xdr:cNvCxnSpPr/>
      </xdr:nvCxnSpPr>
      <xdr:spPr>
        <a:xfrm>
          <a:off x="9639300" y="12392889"/>
          <a:ext cx="838200" cy="98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13479</xdr:rowOff>
    </xdr:from>
    <xdr:ext cx="469744" cy="259045"/>
    <xdr:sp macro="" textlink="">
      <xdr:nvSpPr>
        <xdr:cNvPr id="415" name="普通建設事業費 （ うち新規整備　）平均値テキスト"/>
        <xdr:cNvSpPr txBox="1"/>
      </xdr:nvSpPr>
      <xdr:spPr>
        <a:xfrm>
          <a:off x="10528300" y="1304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6" name="フローチャート: 判断 415"/>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48489</xdr:rowOff>
    </xdr:from>
    <xdr:to>
      <xdr:col>50</xdr:col>
      <xdr:colOff>114300</xdr:colOff>
      <xdr:row>76</xdr:row>
      <xdr:rowOff>133482</xdr:rowOff>
    </xdr:to>
    <xdr:cxnSp macro="">
      <xdr:nvCxnSpPr>
        <xdr:cNvPr id="417" name="直線コネクタ 416"/>
        <xdr:cNvCxnSpPr/>
      </xdr:nvCxnSpPr>
      <xdr:spPr>
        <a:xfrm flipV="1">
          <a:off x="8750300" y="12392889"/>
          <a:ext cx="889000" cy="77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18" name="フローチャート: 判断 417"/>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44421</xdr:rowOff>
    </xdr:from>
    <xdr:ext cx="469744" cy="259045"/>
    <xdr:sp macro="" textlink="">
      <xdr:nvSpPr>
        <xdr:cNvPr id="419" name="テキスト ボックス 418"/>
        <xdr:cNvSpPr txBox="1"/>
      </xdr:nvSpPr>
      <xdr:spPr>
        <a:xfrm>
          <a:off x="9404428" y="132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60239</xdr:rowOff>
    </xdr:from>
    <xdr:to>
      <xdr:col>45</xdr:col>
      <xdr:colOff>177800</xdr:colOff>
      <xdr:row>76</xdr:row>
      <xdr:rowOff>133482</xdr:rowOff>
    </xdr:to>
    <xdr:cxnSp macro="">
      <xdr:nvCxnSpPr>
        <xdr:cNvPr id="420" name="直線コネクタ 419"/>
        <xdr:cNvCxnSpPr/>
      </xdr:nvCxnSpPr>
      <xdr:spPr>
        <a:xfrm>
          <a:off x="7861300" y="12404639"/>
          <a:ext cx="889000" cy="7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21" name="フローチャート: 判断 420"/>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38295</xdr:rowOff>
    </xdr:from>
    <xdr:ext cx="469744" cy="259045"/>
    <xdr:sp macro="" textlink="">
      <xdr:nvSpPr>
        <xdr:cNvPr id="422" name="テキスト ボックス 421"/>
        <xdr:cNvSpPr txBox="1"/>
      </xdr:nvSpPr>
      <xdr:spPr>
        <a:xfrm>
          <a:off x="8515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60239</xdr:rowOff>
    </xdr:from>
    <xdr:to>
      <xdr:col>41</xdr:col>
      <xdr:colOff>50800</xdr:colOff>
      <xdr:row>74</xdr:row>
      <xdr:rowOff>55941</xdr:rowOff>
    </xdr:to>
    <xdr:cxnSp macro="">
      <xdr:nvCxnSpPr>
        <xdr:cNvPr id="423" name="直線コネクタ 422"/>
        <xdr:cNvCxnSpPr/>
      </xdr:nvCxnSpPr>
      <xdr:spPr>
        <a:xfrm flipV="1">
          <a:off x="6972300" y="12404639"/>
          <a:ext cx="889000" cy="33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4" name="フローチャート: 判断 423"/>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87216</xdr:rowOff>
    </xdr:from>
    <xdr:ext cx="469744" cy="259045"/>
    <xdr:sp macro="" textlink="">
      <xdr:nvSpPr>
        <xdr:cNvPr id="425" name="テキスト ボックス 424"/>
        <xdr:cNvSpPr txBox="1"/>
      </xdr:nvSpPr>
      <xdr:spPr>
        <a:xfrm>
          <a:off x="7626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6" name="フローチャート: 判断 425"/>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164665</xdr:rowOff>
    </xdr:from>
    <xdr:ext cx="469744" cy="259045"/>
    <xdr:sp macro="" textlink="">
      <xdr:nvSpPr>
        <xdr:cNvPr id="427" name="テキスト ボックス 426"/>
        <xdr:cNvSpPr txBox="1"/>
      </xdr:nvSpPr>
      <xdr:spPr>
        <a:xfrm>
          <a:off x="6737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128767</xdr:rowOff>
    </xdr:from>
    <xdr:to>
      <xdr:col>55</xdr:col>
      <xdr:colOff>50800</xdr:colOff>
      <xdr:row>78</xdr:row>
      <xdr:rowOff>58917</xdr:rowOff>
    </xdr:to>
    <xdr:sp macro="" textlink="">
      <xdr:nvSpPr>
        <xdr:cNvPr id="433" name="楕円 432"/>
        <xdr:cNvSpPr/>
      </xdr:nvSpPr>
      <xdr:spPr>
        <a:xfrm>
          <a:off x="10426700" y="133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43694</xdr:rowOff>
    </xdr:from>
    <xdr:ext cx="469744" cy="259045"/>
    <xdr:sp macro="" textlink="">
      <xdr:nvSpPr>
        <xdr:cNvPr id="434" name="普通建設事業費 （ うち新規整備　）該当値テキスト"/>
        <xdr:cNvSpPr txBox="1"/>
      </xdr:nvSpPr>
      <xdr:spPr>
        <a:xfrm>
          <a:off x="10528300" y="1324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169139</xdr:rowOff>
    </xdr:from>
    <xdr:to>
      <xdr:col>50</xdr:col>
      <xdr:colOff>165100</xdr:colOff>
      <xdr:row>72</xdr:row>
      <xdr:rowOff>99289</xdr:rowOff>
    </xdr:to>
    <xdr:sp macro="" textlink="">
      <xdr:nvSpPr>
        <xdr:cNvPr id="435" name="楕円 434"/>
        <xdr:cNvSpPr/>
      </xdr:nvSpPr>
      <xdr:spPr>
        <a:xfrm>
          <a:off x="9588500" y="1234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115816</xdr:rowOff>
    </xdr:from>
    <xdr:ext cx="534377" cy="259045"/>
    <xdr:sp macro="" textlink="">
      <xdr:nvSpPr>
        <xdr:cNvPr id="436" name="テキスト ボックス 435"/>
        <xdr:cNvSpPr txBox="1"/>
      </xdr:nvSpPr>
      <xdr:spPr>
        <a:xfrm>
          <a:off x="9372111" y="1211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82682</xdr:rowOff>
    </xdr:from>
    <xdr:to>
      <xdr:col>46</xdr:col>
      <xdr:colOff>38100</xdr:colOff>
      <xdr:row>77</xdr:row>
      <xdr:rowOff>12832</xdr:rowOff>
    </xdr:to>
    <xdr:sp macro="" textlink="">
      <xdr:nvSpPr>
        <xdr:cNvPr id="437" name="楕円 436"/>
        <xdr:cNvSpPr/>
      </xdr:nvSpPr>
      <xdr:spPr>
        <a:xfrm>
          <a:off x="8699500" y="1311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29359</xdr:rowOff>
    </xdr:from>
    <xdr:ext cx="469744" cy="259045"/>
    <xdr:sp macro="" textlink="">
      <xdr:nvSpPr>
        <xdr:cNvPr id="438" name="テキスト ボックス 437"/>
        <xdr:cNvSpPr txBox="1"/>
      </xdr:nvSpPr>
      <xdr:spPr>
        <a:xfrm>
          <a:off x="8515428" y="1288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9439</xdr:rowOff>
    </xdr:from>
    <xdr:to>
      <xdr:col>41</xdr:col>
      <xdr:colOff>101600</xdr:colOff>
      <xdr:row>72</xdr:row>
      <xdr:rowOff>111039</xdr:rowOff>
    </xdr:to>
    <xdr:sp macro="" textlink="">
      <xdr:nvSpPr>
        <xdr:cNvPr id="439" name="楕円 438"/>
        <xdr:cNvSpPr/>
      </xdr:nvSpPr>
      <xdr:spPr>
        <a:xfrm>
          <a:off x="7810500" y="123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127566</xdr:rowOff>
    </xdr:from>
    <xdr:ext cx="534377" cy="259045"/>
    <xdr:sp macro="" textlink="">
      <xdr:nvSpPr>
        <xdr:cNvPr id="440" name="テキスト ボックス 439"/>
        <xdr:cNvSpPr txBox="1"/>
      </xdr:nvSpPr>
      <xdr:spPr>
        <a:xfrm>
          <a:off x="7594111" y="121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5141</xdr:rowOff>
    </xdr:from>
    <xdr:to>
      <xdr:col>36</xdr:col>
      <xdr:colOff>165100</xdr:colOff>
      <xdr:row>74</xdr:row>
      <xdr:rowOff>106741</xdr:rowOff>
    </xdr:to>
    <xdr:sp macro="" textlink="">
      <xdr:nvSpPr>
        <xdr:cNvPr id="441" name="楕円 440"/>
        <xdr:cNvSpPr/>
      </xdr:nvSpPr>
      <xdr:spPr>
        <a:xfrm>
          <a:off x="6921500" y="1269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123268</xdr:rowOff>
    </xdr:from>
    <xdr:ext cx="534377" cy="259045"/>
    <xdr:sp macro="" textlink="">
      <xdr:nvSpPr>
        <xdr:cNvPr id="442" name="テキスト ボックス 441"/>
        <xdr:cNvSpPr txBox="1"/>
      </xdr:nvSpPr>
      <xdr:spPr>
        <a:xfrm>
          <a:off x="6705111" y="1246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68" name="直線コネクタ 467"/>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69"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70" name="直線コネクタ 469"/>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71"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2" name="直線コネクタ 471"/>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29504</xdr:rowOff>
    </xdr:from>
    <xdr:to>
      <xdr:col>55</xdr:col>
      <xdr:colOff>0</xdr:colOff>
      <xdr:row>98</xdr:row>
      <xdr:rowOff>45658</xdr:rowOff>
    </xdr:to>
    <xdr:cxnSp macro="">
      <xdr:nvCxnSpPr>
        <xdr:cNvPr id="473" name="直線コネクタ 472"/>
        <xdr:cNvCxnSpPr/>
      </xdr:nvCxnSpPr>
      <xdr:spPr>
        <a:xfrm flipV="1">
          <a:off x="9639300" y="16831604"/>
          <a:ext cx="8382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116708</xdr:rowOff>
    </xdr:from>
    <xdr:ext cx="534377" cy="259045"/>
    <xdr:sp macro="" textlink="">
      <xdr:nvSpPr>
        <xdr:cNvPr id="474" name="普通建設事業費 （ うち更新整備　）平均値テキスト"/>
        <xdr:cNvSpPr txBox="1"/>
      </xdr:nvSpPr>
      <xdr:spPr>
        <a:xfrm>
          <a:off x="10528300" y="1657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5" name="フローチャート: 判断 474"/>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154298</xdr:rowOff>
    </xdr:from>
    <xdr:to>
      <xdr:col>50</xdr:col>
      <xdr:colOff>114300</xdr:colOff>
      <xdr:row>98</xdr:row>
      <xdr:rowOff>45658</xdr:rowOff>
    </xdr:to>
    <xdr:cxnSp macro="">
      <xdr:nvCxnSpPr>
        <xdr:cNvPr id="476" name="直線コネクタ 475"/>
        <xdr:cNvCxnSpPr/>
      </xdr:nvCxnSpPr>
      <xdr:spPr>
        <a:xfrm>
          <a:off x="8750300" y="16784948"/>
          <a:ext cx="889000" cy="6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7" name="フローチャート: 判断 476"/>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87089</xdr:rowOff>
    </xdr:from>
    <xdr:ext cx="534377" cy="259045"/>
    <xdr:sp macro="" textlink="">
      <xdr:nvSpPr>
        <xdr:cNvPr id="478" name="テキスト ボックス 477"/>
        <xdr:cNvSpPr txBox="1"/>
      </xdr:nvSpPr>
      <xdr:spPr>
        <a:xfrm>
          <a:off x="9372111" y="165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154298</xdr:rowOff>
    </xdr:from>
    <xdr:to>
      <xdr:col>45</xdr:col>
      <xdr:colOff>177800</xdr:colOff>
      <xdr:row>98</xdr:row>
      <xdr:rowOff>4598</xdr:rowOff>
    </xdr:to>
    <xdr:cxnSp macro="">
      <xdr:nvCxnSpPr>
        <xdr:cNvPr id="479" name="直線コネクタ 478"/>
        <xdr:cNvCxnSpPr/>
      </xdr:nvCxnSpPr>
      <xdr:spPr>
        <a:xfrm flipV="1">
          <a:off x="7861300" y="16784948"/>
          <a:ext cx="8890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80" name="フローチャート: 判断 479"/>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46274</xdr:rowOff>
    </xdr:from>
    <xdr:ext cx="534377" cy="259045"/>
    <xdr:sp macro="" textlink="">
      <xdr:nvSpPr>
        <xdr:cNvPr id="481" name="テキスト ボックス 480"/>
        <xdr:cNvSpPr txBox="1"/>
      </xdr:nvSpPr>
      <xdr:spPr>
        <a:xfrm>
          <a:off x="8483111" y="168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4598</xdr:rowOff>
    </xdr:from>
    <xdr:to>
      <xdr:col>41</xdr:col>
      <xdr:colOff>50800</xdr:colOff>
      <xdr:row>98</xdr:row>
      <xdr:rowOff>120889</xdr:rowOff>
    </xdr:to>
    <xdr:cxnSp macro="">
      <xdr:nvCxnSpPr>
        <xdr:cNvPr id="482" name="直線コネクタ 481"/>
        <xdr:cNvCxnSpPr/>
      </xdr:nvCxnSpPr>
      <xdr:spPr>
        <a:xfrm flipV="1">
          <a:off x="6972300" y="16806698"/>
          <a:ext cx="889000" cy="11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3" name="フローチャート: 判断 482"/>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115659</xdr:rowOff>
    </xdr:from>
    <xdr:ext cx="534377" cy="259045"/>
    <xdr:sp macro="" textlink="">
      <xdr:nvSpPr>
        <xdr:cNvPr id="484" name="テキスト ボックス 483"/>
        <xdr:cNvSpPr txBox="1"/>
      </xdr:nvSpPr>
      <xdr:spPr>
        <a:xfrm>
          <a:off x="7594111" y="169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5" name="フローチャート: 判断 484"/>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107663</xdr:rowOff>
    </xdr:from>
    <xdr:ext cx="534377" cy="259045"/>
    <xdr:sp macro="" textlink="">
      <xdr:nvSpPr>
        <xdr:cNvPr id="486" name="テキスト ボックス 485"/>
        <xdr:cNvSpPr txBox="1"/>
      </xdr:nvSpPr>
      <xdr:spPr>
        <a:xfrm>
          <a:off x="6705111" y="165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150154</xdr:rowOff>
    </xdr:from>
    <xdr:to>
      <xdr:col>55</xdr:col>
      <xdr:colOff>50800</xdr:colOff>
      <xdr:row>98</xdr:row>
      <xdr:rowOff>80304</xdr:rowOff>
    </xdr:to>
    <xdr:sp macro="" textlink="">
      <xdr:nvSpPr>
        <xdr:cNvPr id="492" name="楕円 491"/>
        <xdr:cNvSpPr/>
      </xdr:nvSpPr>
      <xdr:spPr>
        <a:xfrm>
          <a:off x="10426700" y="167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72258</xdr:rowOff>
    </xdr:from>
    <xdr:ext cx="534377" cy="259045"/>
    <xdr:sp macro="" textlink="">
      <xdr:nvSpPr>
        <xdr:cNvPr id="493" name="普通建設事業費 （ うち更新整備　）該当値テキスト"/>
        <xdr:cNvSpPr txBox="1"/>
      </xdr:nvSpPr>
      <xdr:spPr>
        <a:xfrm>
          <a:off x="10528300" y="1670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166308</xdr:rowOff>
    </xdr:from>
    <xdr:to>
      <xdr:col>50</xdr:col>
      <xdr:colOff>165100</xdr:colOff>
      <xdr:row>98</xdr:row>
      <xdr:rowOff>96458</xdr:rowOff>
    </xdr:to>
    <xdr:sp macro="" textlink="">
      <xdr:nvSpPr>
        <xdr:cNvPr id="494" name="楕円 493"/>
        <xdr:cNvSpPr/>
      </xdr:nvSpPr>
      <xdr:spPr>
        <a:xfrm>
          <a:off x="9588500" y="167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87585</xdr:rowOff>
    </xdr:from>
    <xdr:ext cx="534377" cy="259045"/>
    <xdr:sp macro="" textlink="">
      <xdr:nvSpPr>
        <xdr:cNvPr id="495" name="テキスト ボックス 494"/>
        <xdr:cNvSpPr txBox="1"/>
      </xdr:nvSpPr>
      <xdr:spPr>
        <a:xfrm>
          <a:off x="9372111" y="168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103498</xdr:rowOff>
    </xdr:from>
    <xdr:to>
      <xdr:col>46</xdr:col>
      <xdr:colOff>38100</xdr:colOff>
      <xdr:row>98</xdr:row>
      <xdr:rowOff>33648</xdr:rowOff>
    </xdr:to>
    <xdr:sp macro="" textlink="">
      <xdr:nvSpPr>
        <xdr:cNvPr id="496" name="楕円 495"/>
        <xdr:cNvSpPr/>
      </xdr:nvSpPr>
      <xdr:spPr>
        <a:xfrm>
          <a:off x="8699500" y="1673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50175</xdr:rowOff>
    </xdr:from>
    <xdr:ext cx="534377" cy="259045"/>
    <xdr:sp macro="" textlink="">
      <xdr:nvSpPr>
        <xdr:cNvPr id="497" name="テキスト ボックス 496"/>
        <xdr:cNvSpPr txBox="1"/>
      </xdr:nvSpPr>
      <xdr:spPr>
        <a:xfrm>
          <a:off x="8483111" y="165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125248</xdr:rowOff>
    </xdr:from>
    <xdr:to>
      <xdr:col>41</xdr:col>
      <xdr:colOff>101600</xdr:colOff>
      <xdr:row>98</xdr:row>
      <xdr:rowOff>55398</xdr:rowOff>
    </xdr:to>
    <xdr:sp macro="" textlink="">
      <xdr:nvSpPr>
        <xdr:cNvPr id="498" name="楕円 497"/>
        <xdr:cNvSpPr/>
      </xdr:nvSpPr>
      <xdr:spPr>
        <a:xfrm>
          <a:off x="7810500" y="167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71925</xdr:rowOff>
    </xdr:from>
    <xdr:ext cx="534377" cy="259045"/>
    <xdr:sp macro="" textlink="">
      <xdr:nvSpPr>
        <xdr:cNvPr id="499" name="テキスト ボックス 498"/>
        <xdr:cNvSpPr txBox="1"/>
      </xdr:nvSpPr>
      <xdr:spPr>
        <a:xfrm>
          <a:off x="7594111" y="1653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70089</xdr:rowOff>
    </xdr:from>
    <xdr:to>
      <xdr:col>36</xdr:col>
      <xdr:colOff>165100</xdr:colOff>
      <xdr:row>99</xdr:row>
      <xdr:rowOff>239</xdr:rowOff>
    </xdr:to>
    <xdr:sp macro="" textlink="">
      <xdr:nvSpPr>
        <xdr:cNvPr id="500" name="楕円 499"/>
        <xdr:cNvSpPr/>
      </xdr:nvSpPr>
      <xdr:spPr>
        <a:xfrm>
          <a:off x="6921500" y="1687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162816</xdr:rowOff>
    </xdr:from>
    <xdr:ext cx="534377" cy="259045"/>
    <xdr:sp macro="" textlink="">
      <xdr:nvSpPr>
        <xdr:cNvPr id="501" name="テキスト ボックス 500"/>
        <xdr:cNvSpPr txBox="1"/>
      </xdr:nvSpPr>
      <xdr:spPr>
        <a:xfrm>
          <a:off x="6705111" y="1696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15" name="テキスト ボックス 514"/>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168927</xdr:rowOff>
    </xdr:from>
    <xdr:ext cx="377026" cy="259045"/>
    <xdr:sp macro="" textlink="">
      <xdr:nvSpPr>
        <xdr:cNvPr id="517" name="テキスト ボックス 516"/>
        <xdr:cNvSpPr txBox="1"/>
      </xdr:nvSpPr>
      <xdr:spPr>
        <a:xfrm>
          <a:off x="12068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130827</xdr:rowOff>
    </xdr:from>
    <xdr:ext cx="377026" cy="259045"/>
    <xdr:sp macro="" textlink="">
      <xdr:nvSpPr>
        <xdr:cNvPr id="519" name="テキスト ボックス 518"/>
        <xdr:cNvSpPr txBox="1"/>
      </xdr:nvSpPr>
      <xdr:spPr>
        <a:xfrm>
          <a:off x="12068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92727</xdr:rowOff>
    </xdr:from>
    <xdr:ext cx="377026" cy="259045"/>
    <xdr:sp macro="" textlink="">
      <xdr:nvSpPr>
        <xdr:cNvPr id="521" name="テキスト ボックス 520"/>
        <xdr:cNvSpPr txBox="1"/>
      </xdr:nvSpPr>
      <xdr:spPr>
        <a:xfrm>
          <a:off x="12068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3" name="テキスト ボックス 522"/>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37</xdr:row>
      <xdr:rowOff>44450</xdr:rowOff>
    </xdr:from>
    <xdr:to>
      <xdr:col>85</xdr:col>
      <xdr:colOff>126364</xdr:colOff>
      <xdr:row>39</xdr:row>
      <xdr:rowOff>44450</xdr:rowOff>
    </xdr:to>
    <xdr:cxnSp macro="">
      <xdr:nvCxnSpPr>
        <xdr:cNvPr id="525" name="直線コネクタ 524"/>
        <xdr:cNvCxnSpPr/>
      </xdr:nvCxnSpPr>
      <xdr:spPr>
        <a:xfrm flipV="1">
          <a:off x="16317595" y="6388100"/>
          <a:ext cx="1269" cy="34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83837</xdr:rowOff>
    </xdr:from>
    <xdr:ext cx="249299" cy="259045"/>
    <xdr:sp macro="" textlink="">
      <xdr:nvSpPr>
        <xdr:cNvPr id="526" name="災害復旧事業費最小値テキスト"/>
        <xdr:cNvSpPr txBox="1"/>
      </xdr:nvSpPr>
      <xdr:spPr>
        <a:xfrm>
          <a:off x="16370300" y="6770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7" name="直線コネクタ 52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162577</xdr:rowOff>
    </xdr:from>
    <xdr:ext cx="313932" cy="259045"/>
    <xdr:sp macro="" textlink="">
      <xdr:nvSpPr>
        <xdr:cNvPr id="528" name="災害復旧事業費最大値テキスト"/>
        <xdr:cNvSpPr txBox="1"/>
      </xdr:nvSpPr>
      <xdr:spPr>
        <a:xfrm>
          <a:off x="16370300" y="61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44450</xdr:rowOff>
    </xdr:from>
    <xdr:to>
      <xdr:col>86</xdr:col>
      <xdr:colOff>25400</xdr:colOff>
      <xdr:row>37</xdr:row>
      <xdr:rowOff>44450</xdr:rowOff>
    </xdr:to>
    <xdr:cxnSp macro="">
      <xdr:nvCxnSpPr>
        <xdr:cNvPr id="529" name="直線コネクタ 528"/>
        <xdr:cNvCxnSpPr/>
      </xdr:nvCxnSpPr>
      <xdr:spPr>
        <a:xfrm>
          <a:off x="16230600" y="638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30" name="直線コネクタ 52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1287</xdr:rowOff>
    </xdr:from>
    <xdr:ext cx="249299" cy="259045"/>
    <xdr:sp macro="" textlink="">
      <xdr:nvSpPr>
        <xdr:cNvPr id="531" name="災害復旧事業費平均値テキスト"/>
        <xdr:cNvSpPr txBox="1"/>
      </xdr:nvSpPr>
      <xdr:spPr>
        <a:xfrm>
          <a:off x="16370300" y="65163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149860</xdr:rowOff>
    </xdr:from>
    <xdr:to>
      <xdr:col>85</xdr:col>
      <xdr:colOff>177800</xdr:colOff>
      <xdr:row>39</xdr:row>
      <xdr:rowOff>80010</xdr:rowOff>
    </xdr:to>
    <xdr:sp macro="" textlink="">
      <xdr:nvSpPr>
        <xdr:cNvPr id="532" name="フローチャート: 判断 531"/>
        <xdr:cNvSpPr/>
      </xdr:nvSpPr>
      <xdr:spPr>
        <a:xfrm>
          <a:off x="162687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33020</xdr:rowOff>
    </xdr:from>
    <xdr:to>
      <xdr:col>81</xdr:col>
      <xdr:colOff>50800</xdr:colOff>
      <xdr:row>39</xdr:row>
      <xdr:rowOff>44450</xdr:rowOff>
    </xdr:to>
    <xdr:cxnSp macro="">
      <xdr:nvCxnSpPr>
        <xdr:cNvPr id="533" name="直線コネクタ 532"/>
        <xdr:cNvCxnSpPr/>
      </xdr:nvCxnSpPr>
      <xdr:spPr>
        <a:xfrm>
          <a:off x="14592300" y="5347970"/>
          <a:ext cx="889000" cy="138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165100</xdr:rowOff>
    </xdr:from>
    <xdr:to>
      <xdr:col>81</xdr:col>
      <xdr:colOff>101600</xdr:colOff>
      <xdr:row>39</xdr:row>
      <xdr:rowOff>95250</xdr:rowOff>
    </xdr:to>
    <xdr:sp macro="" textlink="">
      <xdr:nvSpPr>
        <xdr:cNvPr id="534" name="フローチャート: 判断 533"/>
        <xdr:cNvSpPr/>
      </xdr:nvSpPr>
      <xdr:spPr>
        <a:xfrm>
          <a:off x="15430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33020</xdr:rowOff>
    </xdr:from>
    <xdr:to>
      <xdr:col>76</xdr:col>
      <xdr:colOff>114300</xdr:colOff>
      <xdr:row>33</xdr:row>
      <xdr:rowOff>170180</xdr:rowOff>
    </xdr:to>
    <xdr:cxnSp macro="">
      <xdr:nvCxnSpPr>
        <xdr:cNvPr id="536" name="直線コネクタ 535"/>
        <xdr:cNvCxnSpPr/>
      </xdr:nvCxnSpPr>
      <xdr:spPr>
        <a:xfrm flipV="1">
          <a:off x="13703300" y="534797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85090</xdr:rowOff>
    </xdr:from>
    <xdr:to>
      <xdr:col>76</xdr:col>
      <xdr:colOff>165100</xdr:colOff>
      <xdr:row>39</xdr:row>
      <xdr:rowOff>15240</xdr:rowOff>
    </xdr:to>
    <xdr:sp macro="" textlink="">
      <xdr:nvSpPr>
        <xdr:cNvPr id="537" name="フローチャート: 判断 536"/>
        <xdr:cNvSpPr/>
      </xdr:nvSpPr>
      <xdr:spPr>
        <a:xfrm>
          <a:off x="1454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6367</xdr:rowOff>
    </xdr:from>
    <xdr:ext cx="313932" cy="259045"/>
    <xdr:sp macro="" textlink="">
      <xdr:nvSpPr>
        <xdr:cNvPr id="538" name="テキスト ボックス 537"/>
        <xdr:cNvSpPr txBox="1"/>
      </xdr:nvSpPr>
      <xdr:spPr>
        <a:xfrm>
          <a:off x="14435333" y="6692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170180</xdr:rowOff>
    </xdr:from>
    <xdr:to>
      <xdr:col>71</xdr:col>
      <xdr:colOff>177800</xdr:colOff>
      <xdr:row>35</xdr:row>
      <xdr:rowOff>151130</xdr:rowOff>
    </xdr:to>
    <xdr:cxnSp macro="">
      <xdr:nvCxnSpPr>
        <xdr:cNvPr id="539" name="直線コネクタ 538"/>
        <xdr:cNvCxnSpPr/>
      </xdr:nvCxnSpPr>
      <xdr:spPr>
        <a:xfrm flipV="1">
          <a:off x="12814300" y="582803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104140</xdr:rowOff>
    </xdr:from>
    <xdr:to>
      <xdr:col>72</xdr:col>
      <xdr:colOff>38100</xdr:colOff>
      <xdr:row>39</xdr:row>
      <xdr:rowOff>34290</xdr:rowOff>
    </xdr:to>
    <xdr:sp macro="" textlink="">
      <xdr:nvSpPr>
        <xdr:cNvPr id="540" name="フローチャート: 判断 539"/>
        <xdr:cNvSpPr/>
      </xdr:nvSpPr>
      <xdr:spPr>
        <a:xfrm>
          <a:off x="1365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25417</xdr:rowOff>
    </xdr:from>
    <xdr:ext cx="313932" cy="259045"/>
    <xdr:sp macro="" textlink="">
      <xdr:nvSpPr>
        <xdr:cNvPr id="541" name="テキスト ボックス 540"/>
        <xdr:cNvSpPr txBox="1"/>
      </xdr:nvSpPr>
      <xdr:spPr>
        <a:xfrm>
          <a:off x="13546333" y="6711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42" name="フローチャート: 判断 541"/>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33037</xdr:rowOff>
    </xdr:from>
    <xdr:ext cx="313932" cy="259045"/>
    <xdr:sp macro="" textlink="">
      <xdr:nvSpPr>
        <xdr:cNvPr id="543" name="テキスト ボックス 542"/>
        <xdr:cNvSpPr txBox="1"/>
      </xdr:nvSpPr>
      <xdr:spPr>
        <a:xfrm>
          <a:off x="12657333" y="6719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9" name="楕円 54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128287</xdr:rowOff>
    </xdr:from>
    <xdr:ext cx="249299" cy="259045"/>
    <xdr:sp macro="" textlink="">
      <xdr:nvSpPr>
        <xdr:cNvPr id="550" name="災害復旧事業費該当値テキスト"/>
        <xdr:cNvSpPr txBox="1"/>
      </xdr:nvSpPr>
      <xdr:spPr>
        <a:xfrm>
          <a:off x="16370300" y="6643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51" name="楕円 55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111777</xdr:rowOff>
    </xdr:from>
    <xdr:ext cx="249299" cy="259045"/>
    <xdr:sp macro="" textlink="">
      <xdr:nvSpPr>
        <xdr:cNvPr id="552" name="テキスト ボックス 551"/>
        <xdr:cNvSpPr txBox="1"/>
      </xdr:nvSpPr>
      <xdr:spPr>
        <a:xfrm>
          <a:off x="15356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153670</xdr:rowOff>
    </xdr:from>
    <xdr:to>
      <xdr:col>76</xdr:col>
      <xdr:colOff>165100</xdr:colOff>
      <xdr:row>31</xdr:row>
      <xdr:rowOff>83820</xdr:rowOff>
    </xdr:to>
    <xdr:sp macro="" textlink="">
      <xdr:nvSpPr>
        <xdr:cNvPr id="553" name="楕円 552"/>
        <xdr:cNvSpPr/>
      </xdr:nvSpPr>
      <xdr:spPr>
        <a:xfrm>
          <a:off x="14541500" y="52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29</xdr:row>
      <xdr:rowOff>100347</xdr:rowOff>
    </xdr:from>
    <xdr:ext cx="378565" cy="259045"/>
    <xdr:sp macro="" textlink="">
      <xdr:nvSpPr>
        <xdr:cNvPr id="554" name="テキスト ボックス 553"/>
        <xdr:cNvSpPr txBox="1"/>
      </xdr:nvSpPr>
      <xdr:spPr>
        <a:xfrm>
          <a:off x="14403017" y="507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119380</xdr:rowOff>
    </xdr:from>
    <xdr:to>
      <xdr:col>72</xdr:col>
      <xdr:colOff>38100</xdr:colOff>
      <xdr:row>34</xdr:row>
      <xdr:rowOff>49530</xdr:rowOff>
    </xdr:to>
    <xdr:sp macro="" textlink="">
      <xdr:nvSpPr>
        <xdr:cNvPr id="555" name="楕円 554"/>
        <xdr:cNvSpPr/>
      </xdr:nvSpPr>
      <xdr:spPr>
        <a:xfrm>
          <a:off x="13652500" y="5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32</xdr:row>
      <xdr:rowOff>66057</xdr:rowOff>
    </xdr:from>
    <xdr:ext cx="378565" cy="259045"/>
    <xdr:sp macro="" textlink="">
      <xdr:nvSpPr>
        <xdr:cNvPr id="556" name="テキスト ボックス 555"/>
        <xdr:cNvSpPr txBox="1"/>
      </xdr:nvSpPr>
      <xdr:spPr>
        <a:xfrm>
          <a:off x="13514017" y="5552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100330</xdr:rowOff>
    </xdr:from>
    <xdr:to>
      <xdr:col>67</xdr:col>
      <xdr:colOff>101600</xdr:colOff>
      <xdr:row>36</xdr:row>
      <xdr:rowOff>30480</xdr:rowOff>
    </xdr:to>
    <xdr:sp macro="" textlink="">
      <xdr:nvSpPr>
        <xdr:cNvPr id="557" name="楕円 556"/>
        <xdr:cNvSpPr/>
      </xdr:nvSpPr>
      <xdr:spPr>
        <a:xfrm>
          <a:off x="12763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34</xdr:row>
      <xdr:rowOff>47007</xdr:rowOff>
    </xdr:from>
    <xdr:ext cx="378565" cy="259045"/>
    <xdr:sp macro="" textlink="">
      <xdr:nvSpPr>
        <xdr:cNvPr id="558" name="テキスト ボックス 557"/>
        <xdr:cNvSpPr txBox="1"/>
      </xdr:nvSpPr>
      <xdr:spPr>
        <a:xfrm>
          <a:off x="12625017" y="587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1" name="テキスト ボックス 620"/>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3" name="テキスト ボックス 622"/>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5" name="テキスト ボックス 624"/>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3" name="直線コネクタ 632"/>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4"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5" name="直線コネクタ 634"/>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36"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37" name="直線コネクタ 636"/>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159947</xdr:rowOff>
    </xdr:from>
    <xdr:to>
      <xdr:col>85</xdr:col>
      <xdr:colOff>127000</xdr:colOff>
      <xdr:row>77</xdr:row>
      <xdr:rowOff>5262</xdr:rowOff>
    </xdr:to>
    <xdr:cxnSp macro="">
      <xdr:nvCxnSpPr>
        <xdr:cNvPr id="638" name="直線コネクタ 637"/>
        <xdr:cNvCxnSpPr/>
      </xdr:nvCxnSpPr>
      <xdr:spPr>
        <a:xfrm>
          <a:off x="15481300" y="13190147"/>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90659</xdr:rowOff>
    </xdr:from>
    <xdr:ext cx="469744" cy="259045"/>
    <xdr:sp macro="" textlink="">
      <xdr:nvSpPr>
        <xdr:cNvPr id="639" name="公債費平均値テキスト"/>
        <xdr:cNvSpPr txBox="1"/>
      </xdr:nvSpPr>
      <xdr:spPr>
        <a:xfrm>
          <a:off x="16370300" y="1277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0" name="フローチャート: 判断 639"/>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98661</xdr:rowOff>
    </xdr:from>
    <xdr:to>
      <xdr:col>81</xdr:col>
      <xdr:colOff>50800</xdr:colOff>
      <xdr:row>76</xdr:row>
      <xdr:rowOff>159947</xdr:rowOff>
    </xdr:to>
    <xdr:cxnSp macro="">
      <xdr:nvCxnSpPr>
        <xdr:cNvPr id="641" name="直線コネクタ 640"/>
        <xdr:cNvCxnSpPr/>
      </xdr:nvCxnSpPr>
      <xdr:spPr>
        <a:xfrm>
          <a:off x="14592300" y="13128861"/>
          <a:ext cx="889000" cy="6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2" name="フローチャート: 判断 641"/>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41455</xdr:rowOff>
    </xdr:from>
    <xdr:ext cx="469744" cy="259045"/>
    <xdr:sp macro="" textlink="">
      <xdr:nvSpPr>
        <xdr:cNvPr id="643" name="テキスト ボックス 642"/>
        <xdr:cNvSpPr txBox="1"/>
      </xdr:nvSpPr>
      <xdr:spPr>
        <a:xfrm>
          <a:off x="15246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8854</xdr:rowOff>
    </xdr:from>
    <xdr:to>
      <xdr:col>76</xdr:col>
      <xdr:colOff>114300</xdr:colOff>
      <xdr:row>76</xdr:row>
      <xdr:rowOff>98661</xdr:rowOff>
    </xdr:to>
    <xdr:cxnSp macro="">
      <xdr:nvCxnSpPr>
        <xdr:cNvPr id="644" name="直線コネクタ 643"/>
        <xdr:cNvCxnSpPr/>
      </xdr:nvCxnSpPr>
      <xdr:spPr>
        <a:xfrm>
          <a:off x="13703300" y="13039054"/>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5" name="フローチャート: 判断 644"/>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26650</xdr:rowOff>
    </xdr:from>
    <xdr:ext cx="469744" cy="259045"/>
    <xdr:sp macro="" textlink="">
      <xdr:nvSpPr>
        <xdr:cNvPr id="646" name="テキスト ボックス 645"/>
        <xdr:cNvSpPr txBox="1"/>
      </xdr:nvSpPr>
      <xdr:spPr>
        <a:xfrm>
          <a:off x="14357428" y="1254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138285</xdr:rowOff>
    </xdr:from>
    <xdr:to>
      <xdr:col>71</xdr:col>
      <xdr:colOff>177800</xdr:colOff>
      <xdr:row>76</xdr:row>
      <xdr:rowOff>8854</xdr:rowOff>
    </xdr:to>
    <xdr:cxnSp macro="">
      <xdr:nvCxnSpPr>
        <xdr:cNvPr id="647" name="直線コネクタ 646"/>
        <xdr:cNvCxnSpPr/>
      </xdr:nvCxnSpPr>
      <xdr:spPr>
        <a:xfrm>
          <a:off x="12814300" y="12997035"/>
          <a:ext cx="889000" cy="4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48" name="フローチャート: 判断 647"/>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151945</xdr:rowOff>
    </xdr:from>
    <xdr:ext cx="469744" cy="259045"/>
    <xdr:sp macro="" textlink="">
      <xdr:nvSpPr>
        <xdr:cNvPr id="649" name="テキスト ボックス 648"/>
        <xdr:cNvSpPr txBox="1"/>
      </xdr:nvSpPr>
      <xdr:spPr>
        <a:xfrm>
          <a:off x="13468428" y="123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0" name="フローチャート: 判断 649"/>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20555</xdr:rowOff>
    </xdr:from>
    <xdr:ext cx="534377" cy="259045"/>
    <xdr:sp macro="" textlink="">
      <xdr:nvSpPr>
        <xdr:cNvPr id="651" name="テキスト ボックス 650"/>
        <xdr:cNvSpPr txBox="1"/>
      </xdr:nvSpPr>
      <xdr:spPr>
        <a:xfrm>
          <a:off x="12547111" y="1219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125912</xdr:rowOff>
    </xdr:from>
    <xdr:to>
      <xdr:col>85</xdr:col>
      <xdr:colOff>177800</xdr:colOff>
      <xdr:row>77</xdr:row>
      <xdr:rowOff>56062</xdr:rowOff>
    </xdr:to>
    <xdr:sp macro="" textlink="">
      <xdr:nvSpPr>
        <xdr:cNvPr id="657" name="楕円 656"/>
        <xdr:cNvSpPr/>
      </xdr:nvSpPr>
      <xdr:spPr>
        <a:xfrm>
          <a:off x="16268700" y="131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104339</xdr:rowOff>
    </xdr:from>
    <xdr:ext cx="469744" cy="259045"/>
    <xdr:sp macro="" textlink="">
      <xdr:nvSpPr>
        <xdr:cNvPr id="658" name="公債費該当値テキスト"/>
        <xdr:cNvSpPr txBox="1"/>
      </xdr:nvSpPr>
      <xdr:spPr>
        <a:xfrm>
          <a:off x="16370300" y="1313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109147</xdr:rowOff>
    </xdr:from>
    <xdr:to>
      <xdr:col>81</xdr:col>
      <xdr:colOff>101600</xdr:colOff>
      <xdr:row>77</xdr:row>
      <xdr:rowOff>39297</xdr:rowOff>
    </xdr:to>
    <xdr:sp macro="" textlink="">
      <xdr:nvSpPr>
        <xdr:cNvPr id="659" name="楕円 658"/>
        <xdr:cNvSpPr/>
      </xdr:nvSpPr>
      <xdr:spPr>
        <a:xfrm>
          <a:off x="15430500" y="1313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30424</xdr:rowOff>
    </xdr:from>
    <xdr:ext cx="469744" cy="259045"/>
    <xdr:sp macro="" textlink="">
      <xdr:nvSpPr>
        <xdr:cNvPr id="660" name="テキスト ボックス 659"/>
        <xdr:cNvSpPr txBox="1"/>
      </xdr:nvSpPr>
      <xdr:spPr>
        <a:xfrm>
          <a:off x="15246428" y="1323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47861</xdr:rowOff>
    </xdr:from>
    <xdr:to>
      <xdr:col>76</xdr:col>
      <xdr:colOff>165100</xdr:colOff>
      <xdr:row>76</xdr:row>
      <xdr:rowOff>149461</xdr:rowOff>
    </xdr:to>
    <xdr:sp macro="" textlink="">
      <xdr:nvSpPr>
        <xdr:cNvPr id="661" name="楕円 660"/>
        <xdr:cNvSpPr/>
      </xdr:nvSpPr>
      <xdr:spPr>
        <a:xfrm>
          <a:off x="14541500" y="1307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140588</xdr:rowOff>
    </xdr:from>
    <xdr:ext cx="469744" cy="259045"/>
    <xdr:sp macro="" textlink="">
      <xdr:nvSpPr>
        <xdr:cNvPr id="662" name="テキスト ボックス 661"/>
        <xdr:cNvSpPr txBox="1"/>
      </xdr:nvSpPr>
      <xdr:spPr>
        <a:xfrm>
          <a:off x="14357428" y="1317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129504</xdr:rowOff>
    </xdr:from>
    <xdr:to>
      <xdr:col>72</xdr:col>
      <xdr:colOff>38100</xdr:colOff>
      <xdr:row>76</xdr:row>
      <xdr:rowOff>59654</xdr:rowOff>
    </xdr:to>
    <xdr:sp macro="" textlink="">
      <xdr:nvSpPr>
        <xdr:cNvPr id="663" name="楕円 662"/>
        <xdr:cNvSpPr/>
      </xdr:nvSpPr>
      <xdr:spPr>
        <a:xfrm>
          <a:off x="13652500" y="129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50781</xdr:rowOff>
    </xdr:from>
    <xdr:ext cx="469744" cy="259045"/>
    <xdr:sp macro="" textlink="">
      <xdr:nvSpPr>
        <xdr:cNvPr id="664" name="テキスト ボックス 663"/>
        <xdr:cNvSpPr txBox="1"/>
      </xdr:nvSpPr>
      <xdr:spPr>
        <a:xfrm>
          <a:off x="13468428" y="130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87485</xdr:rowOff>
    </xdr:from>
    <xdr:to>
      <xdr:col>67</xdr:col>
      <xdr:colOff>101600</xdr:colOff>
      <xdr:row>76</xdr:row>
      <xdr:rowOff>17635</xdr:rowOff>
    </xdr:to>
    <xdr:sp macro="" textlink="">
      <xdr:nvSpPr>
        <xdr:cNvPr id="665" name="楕円 664"/>
        <xdr:cNvSpPr/>
      </xdr:nvSpPr>
      <xdr:spPr>
        <a:xfrm>
          <a:off x="12763500" y="129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8762</xdr:rowOff>
    </xdr:from>
    <xdr:ext cx="469744" cy="259045"/>
    <xdr:sp macro="" textlink="">
      <xdr:nvSpPr>
        <xdr:cNvPr id="666" name="テキスト ボックス 665"/>
        <xdr:cNvSpPr txBox="1"/>
      </xdr:nvSpPr>
      <xdr:spPr>
        <a:xfrm>
          <a:off x="12579428" y="1303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90" name="直線コネクタ 689"/>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91" name="積立金最小値テキスト"/>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92" name="直線コネクタ 691"/>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93" name="積立金最大値テキスト"/>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4" name="直線コネクタ 693"/>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58852</xdr:rowOff>
    </xdr:from>
    <xdr:to>
      <xdr:col>85</xdr:col>
      <xdr:colOff>127000</xdr:colOff>
      <xdr:row>94</xdr:row>
      <xdr:rowOff>79139</xdr:rowOff>
    </xdr:to>
    <xdr:cxnSp macro="">
      <xdr:nvCxnSpPr>
        <xdr:cNvPr id="695" name="直線コネクタ 694"/>
        <xdr:cNvCxnSpPr/>
      </xdr:nvCxnSpPr>
      <xdr:spPr>
        <a:xfrm>
          <a:off x="15481300" y="16175152"/>
          <a:ext cx="838200" cy="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42885</xdr:rowOff>
    </xdr:from>
    <xdr:ext cx="534377" cy="259045"/>
    <xdr:sp macro="" textlink="">
      <xdr:nvSpPr>
        <xdr:cNvPr id="696" name="積立金平均値テキスト"/>
        <xdr:cNvSpPr txBox="1"/>
      </xdr:nvSpPr>
      <xdr:spPr>
        <a:xfrm>
          <a:off x="16370300" y="1650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697" name="フローチャート: 判断 696"/>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58852</xdr:rowOff>
    </xdr:from>
    <xdr:to>
      <xdr:col>81</xdr:col>
      <xdr:colOff>50800</xdr:colOff>
      <xdr:row>95</xdr:row>
      <xdr:rowOff>110573</xdr:rowOff>
    </xdr:to>
    <xdr:cxnSp macro="">
      <xdr:nvCxnSpPr>
        <xdr:cNvPr id="698" name="直線コネクタ 697"/>
        <xdr:cNvCxnSpPr/>
      </xdr:nvCxnSpPr>
      <xdr:spPr>
        <a:xfrm flipV="1">
          <a:off x="14592300" y="16175152"/>
          <a:ext cx="889000" cy="2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699" name="フローチャート: 判断 698"/>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38257</xdr:rowOff>
    </xdr:from>
    <xdr:ext cx="534377" cy="259045"/>
    <xdr:sp macro="" textlink="">
      <xdr:nvSpPr>
        <xdr:cNvPr id="700" name="テキスト ボックス 699"/>
        <xdr:cNvSpPr txBox="1"/>
      </xdr:nvSpPr>
      <xdr:spPr>
        <a:xfrm>
          <a:off x="15214111" y="166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32544</xdr:rowOff>
    </xdr:from>
    <xdr:to>
      <xdr:col>76</xdr:col>
      <xdr:colOff>114300</xdr:colOff>
      <xdr:row>95</xdr:row>
      <xdr:rowOff>110573</xdr:rowOff>
    </xdr:to>
    <xdr:cxnSp macro="">
      <xdr:nvCxnSpPr>
        <xdr:cNvPr id="701" name="直線コネクタ 700"/>
        <xdr:cNvCxnSpPr/>
      </xdr:nvCxnSpPr>
      <xdr:spPr>
        <a:xfrm>
          <a:off x="13703300" y="16320294"/>
          <a:ext cx="8890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702" name="フローチャート: 判断 701"/>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13149</xdr:rowOff>
    </xdr:from>
    <xdr:ext cx="534377" cy="259045"/>
    <xdr:sp macro="" textlink="">
      <xdr:nvSpPr>
        <xdr:cNvPr id="703" name="テキスト ボックス 702"/>
        <xdr:cNvSpPr txBox="1"/>
      </xdr:nvSpPr>
      <xdr:spPr>
        <a:xfrm>
          <a:off x="14325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32544</xdr:rowOff>
    </xdr:from>
    <xdr:to>
      <xdr:col>71</xdr:col>
      <xdr:colOff>177800</xdr:colOff>
      <xdr:row>95</xdr:row>
      <xdr:rowOff>140709</xdr:rowOff>
    </xdr:to>
    <xdr:cxnSp macro="">
      <xdr:nvCxnSpPr>
        <xdr:cNvPr id="704" name="直線コネクタ 703"/>
        <xdr:cNvCxnSpPr/>
      </xdr:nvCxnSpPr>
      <xdr:spPr>
        <a:xfrm flipV="1">
          <a:off x="12814300" y="16320294"/>
          <a:ext cx="889000" cy="10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5" name="フローチャート: 判断 704"/>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151985</xdr:rowOff>
    </xdr:from>
    <xdr:ext cx="534377" cy="259045"/>
    <xdr:sp macro="" textlink="">
      <xdr:nvSpPr>
        <xdr:cNvPr id="706" name="テキスト ボックス 705"/>
        <xdr:cNvSpPr txBox="1"/>
      </xdr:nvSpPr>
      <xdr:spPr>
        <a:xfrm>
          <a:off x="13436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07" name="フローチャート: 判断 706"/>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12234</xdr:rowOff>
    </xdr:from>
    <xdr:ext cx="534377" cy="259045"/>
    <xdr:sp macro="" textlink="">
      <xdr:nvSpPr>
        <xdr:cNvPr id="708" name="テキスト ボックス 707"/>
        <xdr:cNvSpPr txBox="1"/>
      </xdr:nvSpPr>
      <xdr:spPr>
        <a:xfrm>
          <a:off x="12547111"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28339</xdr:rowOff>
    </xdr:from>
    <xdr:to>
      <xdr:col>85</xdr:col>
      <xdr:colOff>177800</xdr:colOff>
      <xdr:row>94</xdr:row>
      <xdr:rowOff>129939</xdr:rowOff>
    </xdr:to>
    <xdr:sp macro="" textlink="">
      <xdr:nvSpPr>
        <xdr:cNvPr id="714" name="楕円 713"/>
        <xdr:cNvSpPr/>
      </xdr:nvSpPr>
      <xdr:spPr>
        <a:xfrm>
          <a:off x="16268700" y="1614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51216</xdr:rowOff>
    </xdr:from>
    <xdr:ext cx="534377" cy="259045"/>
    <xdr:sp macro="" textlink="">
      <xdr:nvSpPr>
        <xdr:cNvPr id="715" name="積立金該当値テキスト"/>
        <xdr:cNvSpPr txBox="1"/>
      </xdr:nvSpPr>
      <xdr:spPr>
        <a:xfrm>
          <a:off x="16370300" y="1599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8052</xdr:rowOff>
    </xdr:from>
    <xdr:to>
      <xdr:col>81</xdr:col>
      <xdr:colOff>101600</xdr:colOff>
      <xdr:row>94</xdr:row>
      <xdr:rowOff>109652</xdr:rowOff>
    </xdr:to>
    <xdr:sp macro="" textlink="">
      <xdr:nvSpPr>
        <xdr:cNvPr id="716" name="楕円 715"/>
        <xdr:cNvSpPr/>
      </xdr:nvSpPr>
      <xdr:spPr>
        <a:xfrm>
          <a:off x="15430500" y="1612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126179</xdr:rowOff>
    </xdr:from>
    <xdr:ext cx="534377" cy="259045"/>
    <xdr:sp macro="" textlink="">
      <xdr:nvSpPr>
        <xdr:cNvPr id="717" name="テキスト ボックス 716"/>
        <xdr:cNvSpPr txBox="1"/>
      </xdr:nvSpPr>
      <xdr:spPr>
        <a:xfrm>
          <a:off x="15214111" y="1589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59773</xdr:rowOff>
    </xdr:from>
    <xdr:to>
      <xdr:col>76</xdr:col>
      <xdr:colOff>165100</xdr:colOff>
      <xdr:row>95</xdr:row>
      <xdr:rowOff>161373</xdr:rowOff>
    </xdr:to>
    <xdr:sp macro="" textlink="">
      <xdr:nvSpPr>
        <xdr:cNvPr id="718" name="楕円 717"/>
        <xdr:cNvSpPr/>
      </xdr:nvSpPr>
      <xdr:spPr>
        <a:xfrm>
          <a:off x="14541500" y="163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6450</xdr:rowOff>
    </xdr:from>
    <xdr:ext cx="534377" cy="259045"/>
    <xdr:sp macro="" textlink="">
      <xdr:nvSpPr>
        <xdr:cNvPr id="719" name="テキスト ボックス 718"/>
        <xdr:cNvSpPr txBox="1"/>
      </xdr:nvSpPr>
      <xdr:spPr>
        <a:xfrm>
          <a:off x="14325111" y="1612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153194</xdr:rowOff>
    </xdr:from>
    <xdr:to>
      <xdr:col>72</xdr:col>
      <xdr:colOff>38100</xdr:colOff>
      <xdr:row>95</xdr:row>
      <xdr:rowOff>83344</xdr:rowOff>
    </xdr:to>
    <xdr:sp macro="" textlink="">
      <xdr:nvSpPr>
        <xdr:cNvPr id="720" name="楕円 719"/>
        <xdr:cNvSpPr/>
      </xdr:nvSpPr>
      <xdr:spPr>
        <a:xfrm>
          <a:off x="13652500" y="162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99871</xdr:rowOff>
    </xdr:from>
    <xdr:ext cx="534377" cy="259045"/>
    <xdr:sp macro="" textlink="">
      <xdr:nvSpPr>
        <xdr:cNvPr id="721" name="テキスト ボックス 720"/>
        <xdr:cNvSpPr txBox="1"/>
      </xdr:nvSpPr>
      <xdr:spPr>
        <a:xfrm>
          <a:off x="13436111" y="160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89909</xdr:rowOff>
    </xdr:from>
    <xdr:to>
      <xdr:col>67</xdr:col>
      <xdr:colOff>101600</xdr:colOff>
      <xdr:row>96</xdr:row>
      <xdr:rowOff>20059</xdr:rowOff>
    </xdr:to>
    <xdr:sp macro="" textlink="">
      <xdr:nvSpPr>
        <xdr:cNvPr id="722" name="楕円 721"/>
        <xdr:cNvSpPr/>
      </xdr:nvSpPr>
      <xdr:spPr>
        <a:xfrm>
          <a:off x="12763500" y="1637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36586</xdr:rowOff>
    </xdr:from>
    <xdr:ext cx="534377" cy="259045"/>
    <xdr:sp macro="" textlink="">
      <xdr:nvSpPr>
        <xdr:cNvPr id="723" name="テキスト ボックス 722"/>
        <xdr:cNvSpPr txBox="1"/>
      </xdr:nvSpPr>
      <xdr:spPr>
        <a:xfrm>
          <a:off x="12547111" y="1615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49" name="直線コネクタ 748"/>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0"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2"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3" name="直線コネクタ 752"/>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5"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56" name="フローチャート: 判断 755"/>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58" name="フローチャート: 判断 757"/>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1" name="フローチャート: 判断 760"/>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2" name="テキスト ボックス 761"/>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4" name="フローチャート: 判断 763"/>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5" name="テキスト ボックス 764"/>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フローチャート: 判断 765"/>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4"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6" name="テキスト ボックス 775"/>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2" name="テキスト ボックス 781"/>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6" name="テキスト ボックス 795"/>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4" name="直線コネクタ 803"/>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5"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06" name="直線コネクタ 805"/>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07"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08" name="直線コネクタ 807"/>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52923</xdr:rowOff>
    </xdr:from>
    <xdr:to>
      <xdr:col>116</xdr:col>
      <xdr:colOff>63500</xdr:colOff>
      <xdr:row>58</xdr:row>
      <xdr:rowOff>57130</xdr:rowOff>
    </xdr:to>
    <xdr:cxnSp macro="">
      <xdr:nvCxnSpPr>
        <xdr:cNvPr id="809" name="直線コネクタ 808"/>
        <xdr:cNvCxnSpPr/>
      </xdr:nvCxnSpPr>
      <xdr:spPr>
        <a:xfrm>
          <a:off x="21323300" y="9997023"/>
          <a:ext cx="8382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32407</xdr:rowOff>
    </xdr:from>
    <xdr:ext cx="469744" cy="259045"/>
    <xdr:sp macro="" textlink="">
      <xdr:nvSpPr>
        <xdr:cNvPr id="810" name="貸付金平均値テキスト"/>
        <xdr:cNvSpPr txBox="1"/>
      </xdr:nvSpPr>
      <xdr:spPr>
        <a:xfrm>
          <a:off x="22212300" y="9633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1" name="フローチャート: 判断 810"/>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47894</xdr:rowOff>
    </xdr:from>
    <xdr:to>
      <xdr:col>111</xdr:col>
      <xdr:colOff>177800</xdr:colOff>
      <xdr:row>58</xdr:row>
      <xdr:rowOff>52923</xdr:rowOff>
    </xdr:to>
    <xdr:cxnSp macro="">
      <xdr:nvCxnSpPr>
        <xdr:cNvPr id="812" name="直線コネクタ 811"/>
        <xdr:cNvCxnSpPr/>
      </xdr:nvCxnSpPr>
      <xdr:spPr>
        <a:xfrm>
          <a:off x="20434300" y="9820544"/>
          <a:ext cx="8890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3" name="フローチャート: 判断 812"/>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19026</xdr:rowOff>
    </xdr:from>
    <xdr:ext cx="469744" cy="259045"/>
    <xdr:sp macro="" textlink="">
      <xdr:nvSpPr>
        <xdr:cNvPr id="814" name="テキスト ボックス 813"/>
        <xdr:cNvSpPr txBox="1"/>
      </xdr:nvSpPr>
      <xdr:spPr>
        <a:xfrm>
          <a:off x="21088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47894</xdr:rowOff>
    </xdr:from>
    <xdr:to>
      <xdr:col>107</xdr:col>
      <xdr:colOff>50800</xdr:colOff>
      <xdr:row>58</xdr:row>
      <xdr:rowOff>26954</xdr:rowOff>
    </xdr:to>
    <xdr:cxnSp macro="">
      <xdr:nvCxnSpPr>
        <xdr:cNvPr id="815" name="直線コネクタ 814"/>
        <xdr:cNvCxnSpPr/>
      </xdr:nvCxnSpPr>
      <xdr:spPr>
        <a:xfrm flipV="1">
          <a:off x="19545300" y="9820544"/>
          <a:ext cx="889000" cy="15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16" name="フローチャート: 判断 815"/>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151452</xdr:rowOff>
    </xdr:from>
    <xdr:ext cx="469744" cy="259045"/>
    <xdr:sp macro="" textlink="">
      <xdr:nvSpPr>
        <xdr:cNvPr id="817" name="テキスト ボックス 816"/>
        <xdr:cNvSpPr txBox="1"/>
      </xdr:nvSpPr>
      <xdr:spPr>
        <a:xfrm>
          <a:off x="20199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148021</xdr:rowOff>
    </xdr:from>
    <xdr:to>
      <xdr:col>102</xdr:col>
      <xdr:colOff>114300</xdr:colOff>
      <xdr:row>58</xdr:row>
      <xdr:rowOff>26954</xdr:rowOff>
    </xdr:to>
    <xdr:cxnSp macro="">
      <xdr:nvCxnSpPr>
        <xdr:cNvPr id="818" name="直線コネクタ 817"/>
        <xdr:cNvCxnSpPr/>
      </xdr:nvCxnSpPr>
      <xdr:spPr>
        <a:xfrm>
          <a:off x="18656300" y="9920671"/>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19" name="フローチャート: 判断 818"/>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146768</xdr:rowOff>
    </xdr:from>
    <xdr:ext cx="469744" cy="259045"/>
    <xdr:sp macro="" textlink="">
      <xdr:nvSpPr>
        <xdr:cNvPr id="820" name="テキスト ボックス 819"/>
        <xdr:cNvSpPr txBox="1"/>
      </xdr:nvSpPr>
      <xdr:spPr>
        <a:xfrm>
          <a:off x="19310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1" name="フローチャート: 判断 820"/>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134149</xdr:rowOff>
    </xdr:from>
    <xdr:ext cx="469744" cy="259045"/>
    <xdr:sp macro="" textlink="">
      <xdr:nvSpPr>
        <xdr:cNvPr id="822" name="テキスト ボックス 821"/>
        <xdr:cNvSpPr txBox="1"/>
      </xdr:nvSpPr>
      <xdr:spPr>
        <a:xfrm>
          <a:off x="18421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6330</xdr:rowOff>
    </xdr:from>
    <xdr:to>
      <xdr:col>116</xdr:col>
      <xdr:colOff>114300</xdr:colOff>
      <xdr:row>58</xdr:row>
      <xdr:rowOff>107930</xdr:rowOff>
    </xdr:to>
    <xdr:sp macro="" textlink="">
      <xdr:nvSpPr>
        <xdr:cNvPr id="828" name="楕円 827"/>
        <xdr:cNvSpPr/>
      </xdr:nvSpPr>
      <xdr:spPr>
        <a:xfrm>
          <a:off x="22110700" y="99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92707</xdr:rowOff>
    </xdr:from>
    <xdr:ext cx="378565" cy="259045"/>
    <xdr:sp macro="" textlink="">
      <xdr:nvSpPr>
        <xdr:cNvPr id="829" name="貸付金該当値テキスト"/>
        <xdr:cNvSpPr txBox="1"/>
      </xdr:nvSpPr>
      <xdr:spPr>
        <a:xfrm>
          <a:off x="22212300" y="9865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2123</xdr:rowOff>
    </xdr:from>
    <xdr:to>
      <xdr:col>112</xdr:col>
      <xdr:colOff>38100</xdr:colOff>
      <xdr:row>58</xdr:row>
      <xdr:rowOff>103723</xdr:rowOff>
    </xdr:to>
    <xdr:sp macro="" textlink="">
      <xdr:nvSpPr>
        <xdr:cNvPr id="830" name="楕円 829"/>
        <xdr:cNvSpPr/>
      </xdr:nvSpPr>
      <xdr:spPr>
        <a:xfrm>
          <a:off x="21272500" y="99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94850</xdr:rowOff>
    </xdr:from>
    <xdr:ext cx="378565" cy="259045"/>
    <xdr:sp macro="" textlink="">
      <xdr:nvSpPr>
        <xdr:cNvPr id="831" name="テキスト ボックス 830"/>
        <xdr:cNvSpPr txBox="1"/>
      </xdr:nvSpPr>
      <xdr:spPr>
        <a:xfrm>
          <a:off x="21134017" y="10038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168544</xdr:rowOff>
    </xdr:from>
    <xdr:to>
      <xdr:col>107</xdr:col>
      <xdr:colOff>101600</xdr:colOff>
      <xdr:row>57</xdr:row>
      <xdr:rowOff>98694</xdr:rowOff>
    </xdr:to>
    <xdr:sp macro="" textlink="">
      <xdr:nvSpPr>
        <xdr:cNvPr id="832" name="楕円 831"/>
        <xdr:cNvSpPr/>
      </xdr:nvSpPr>
      <xdr:spPr>
        <a:xfrm>
          <a:off x="20383500" y="976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115221</xdr:rowOff>
    </xdr:from>
    <xdr:ext cx="469744" cy="259045"/>
    <xdr:sp macro="" textlink="">
      <xdr:nvSpPr>
        <xdr:cNvPr id="833" name="テキスト ボックス 832"/>
        <xdr:cNvSpPr txBox="1"/>
      </xdr:nvSpPr>
      <xdr:spPr>
        <a:xfrm>
          <a:off x="20199428" y="954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147604</xdr:rowOff>
    </xdr:from>
    <xdr:to>
      <xdr:col>102</xdr:col>
      <xdr:colOff>165100</xdr:colOff>
      <xdr:row>58</xdr:row>
      <xdr:rowOff>77754</xdr:rowOff>
    </xdr:to>
    <xdr:sp macro="" textlink="">
      <xdr:nvSpPr>
        <xdr:cNvPr id="834" name="楕円 833"/>
        <xdr:cNvSpPr/>
      </xdr:nvSpPr>
      <xdr:spPr>
        <a:xfrm>
          <a:off x="19494500" y="992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68881</xdr:rowOff>
    </xdr:from>
    <xdr:ext cx="469744" cy="259045"/>
    <xdr:sp macro="" textlink="">
      <xdr:nvSpPr>
        <xdr:cNvPr id="835" name="テキスト ボックス 834"/>
        <xdr:cNvSpPr txBox="1"/>
      </xdr:nvSpPr>
      <xdr:spPr>
        <a:xfrm>
          <a:off x="19310428" y="1001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97221</xdr:rowOff>
    </xdr:from>
    <xdr:to>
      <xdr:col>98</xdr:col>
      <xdr:colOff>38100</xdr:colOff>
      <xdr:row>58</xdr:row>
      <xdr:rowOff>27371</xdr:rowOff>
    </xdr:to>
    <xdr:sp macro="" textlink="">
      <xdr:nvSpPr>
        <xdr:cNvPr id="836" name="楕円 835"/>
        <xdr:cNvSpPr/>
      </xdr:nvSpPr>
      <xdr:spPr>
        <a:xfrm>
          <a:off x="18605500" y="986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18498</xdr:rowOff>
    </xdr:from>
    <xdr:ext cx="469744" cy="259045"/>
    <xdr:sp macro="" textlink="">
      <xdr:nvSpPr>
        <xdr:cNvPr id="837" name="テキスト ボックス 836"/>
        <xdr:cNvSpPr txBox="1"/>
      </xdr:nvSpPr>
      <xdr:spPr>
        <a:xfrm>
          <a:off x="18421428" y="996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8" name="テキスト ボックス 84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9" name="直線コネクタ 84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0" name="テキスト ボックス 84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1" name="直線コネクタ 85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2" name="テキスト ボックス 85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3" name="直線コネクタ 85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4" name="テキスト ボックス 85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5" name="直線コネクタ 85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6" name="テキスト ボックス 85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7" name="直線コネクタ 85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8" name="テキスト ボックス 85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0" name="テキスト ボックス 85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2" name="直線コネクタ 861"/>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3"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4" name="直線コネクタ 863"/>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5"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66" name="直線コネクタ 865"/>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47117</xdr:rowOff>
    </xdr:from>
    <xdr:to>
      <xdr:col>116</xdr:col>
      <xdr:colOff>63500</xdr:colOff>
      <xdr:row>79</xdr:row>
      <xdr:rowOff>95580</xdr:rowOff>
    </xdr:to>
    <xdr:cxnSp macro="">
      <xdr:nvCxnSpPr>
        <xdr:cNvPr id="867" name="直線コネクタ 866"/>
        <xdr:cNvCxnSpPr/>
      </xdr:nvCxnSpPr>
      <xdr:spPr>
        <a:xfrm>
          <a:off x="21323300" y="13420217"/>
          <a:ext cx="838200" cy="2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115587</xdr:rowOff>
    </xdr:from>
    <xdr:ext cx="534377" cy="259045"/>
    <xdr:sp macro="" textlink="">
      <xdr:nvSpPr>
        <xdr:cNvPr id="868" name="繰出金平均値テキスト"/>
        <xdr:cNvSpPr txBox="1"/>
      </xdr:nvSpPr>
      <xdr:spPr>
        <a:xfrm>
          <a:off x="22212300" y="1280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69" name="フローチャート: 判断 868"/>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87503</xdr:rowOff>
    </xdr:from>
    <xdr:to>
      <xdr:col>111</xdr:col>
      <xdr:colOff>177800</xdr:colOff>
      <xdr:row>78</xdr:row>
      <xdr:rowOff>47117</xdr:rowOff>
    </xdr:to>
    <xdr:cxnSp macro="">
      <xdr:nvCxnSpPr>
        <xdr:cNvPr id="870" name="直線コネクタ 869"/>
        <xdr:cNvCxnSpPr/>
      </xdr:nvCxnSpPr>
      <xdr:spPr>
        <a:xfrm>
          <a:off x="20434300" y="13117703"/>
          <a:ext cx="889000" cy="30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1" name="フローチャート: 判断 870"/>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7764</xdr:rowOff>
    </xdr:from>
    <xdr:ext cx="534377" cy="259045"/>
    <xdr:sp macro="" textlink="">
      <xdr:nvSpPr>
        <xdr:cNvPr id="872" name="テキスト ボックス 871"/>
        <xdr:cNvSpPr txBox="1"/>
      </xdr:nvSpPr>
      <xdr:spPr>
        <a:xfrm>
          <a:off x="21056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87503</xdr:rowOff>
    </xdr:from>
    <xdr:to>
      <xdr:col>107</xdr:col>
      <xdr:colOff>50800</xdr:colOff>
      <xdr:row>77</xdr:row>
      <xdr:rowOff>18771</xdr:rowOff>
    </xdr:to>
    <xdr:cxnSp macro="">
      <xdr:nvCxnSpPr>
        <xdr:cNvPr id="873" name="直線コネクタ 872"/>
        <xdr:cNvCxnSpPr/>
      </xdr:nvCxnSpPr>
      <xdr:spPr>
        <a:xfrm flipV="1">
          <a:off x="19545300" y="13117703"/>
          <a:ext cx="889000" cy="10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4" name="フローチャート: 判断 873"/>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3115</xdr:rowOff>
    </xdr:from>
    <xdr:ext cx="534377" cy="259045"/>
    <xdr:sp macro="" textlink="">
      <xdr:nvSpPr>
        <xdr:cNvPr id="875" name="テキスト ボックス 874"/>
        <xdr:cNvSpPr txBox="1"/>
      </xdr:nvSpPr>
      <xdr:spPr>
        <a:xfrm>
          <a:off x="20167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18771</xdr:rowOff>
    </xdr:from>
    <xdr:to>
      <xdr:col>102</xdr:col>
      <xdr:colOff>114300</xdr:colOff>
      <xdr:row>77</xdr:row>
      <xdr:rowOff>169647</xdr:rowOff>
    </xdr:to>
    <xdr:cxnSp macro="">
      <xdr:nvCxnSpPr>
        <xdr:cNvPr id="876" name="直線コネクタ 875"/>
        <xdr:cNvCxnSpPr/>
      </xdr:nvCxnSpPr>
      <xdr:spPr>
        <a:xfrm flipV="1">
          <a:off x="18656300" y="13220421"/>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77" name="フローチャート: 判断 876"/>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13022</xdr:rowOff>
    </xdr:from>
    <xdr:ext cx="534377" cy="259045"/>
    <xdr:sp macro="" textlink="">
      <xdr:nvSpPr>
        <xdr:cNvPr id="878" name="テキスト ボックス 877"/>
        <xdr:cNvSpPr txBox="1"/>
      </xdr:nvSpPr>
      <xdr:spPr>
        <a:xfrm>
          <a:off x="19278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79" name="フローチャート: 判断 878"/>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120464</xdr:rowOff>
    </xdr:from>
    <xdr:ext cx="534377" cy="259045"/>
    <xdr:sp macro="" textlink="">
      <xdr:nvSpPr>
        <xdr:cNvPr id="880" name="テキスト ボックス 879"/>
        <xdr:cNvSpPr txBox="1"/>
      </xdr:nvSpPr>
      <xdr:spPr>
        <a:xfrm>
          <a:off x="18389111" y="126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44780</xdr:rowOff>
    </xdr:from>
    <xdr:to>
      <xdr:col>116</xdr:col>
      <xdr:colOff>114300</xdr:colOff>
      <xdr:row>79</xdr:row>
      <xdr:rowOff>146380</xdr:rowOff>
    </xdr:to>
    <xdr:sp macro="" textlink="">
      <xdr:nvSpPr>
        <xdr:cNvPr id="886" name="楕円 885"/>
        <xdr:cNvSpPr/>
      </xdr:nvSpPr>
      <xdr:spPr>
        <a:xfrm>
          <a:off x="22110700" y="135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131157</xdr:rowOff>
    </xdr:from>
    <xdr:ext cx="534377" cy="259045"/>
    <xdr:sp macro="" textlink="">
      <xdr:nvSpPr>
        <xdr:cNvPr id="887" name="繰出金該当値テキスト"/>
        <xdr:cNvSpPr txBox="1"/>
      </xdr:nvSpPr>
      <xdr:spPr>
        <a:xfrm>
          <a:off x="22212300" y="1350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167767</xdr:rowOff>
    </xdr:from>
    <xdr:to>
      <xdr:col>112</xdr:col>
      <xdr:colOff>38100</xdr:colOff>
      <xdr:row>78</xdr:row>
      <xdr:rowOff>97917</xdr:rowOff>
    </xdr:to>
    <xdr:sp macro="" textlink="">
      <xdr:nvSpPr>
        <xdr:cNvPr id="888" name="楕円 887"/>
        <xdr:cNvSpPr/>
      </xdr:nvSpPr>
      <xdr:spPr>
        <a:xfrm>
          <a:off x="21272500" y="133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89044</xdr:rowOff>
    </xdr:from>
    <xdr:ext cx="534377" cy="259045"/>
    <xdr:sp macro="" textlink="">
      <xdr:nvSpPr>
        <xdr:cNvPr id="889" name="テキスト ボックス 888"/>
        <xdr:cNvSpPr txBox="1"/>
      </xdr:nvSpPr>
      <xdr:spPr>
        <a:xfrm>
          <a:off x="21056111" y="134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36703</xdr:rowOff>
    </xdr:from>
    <xdr:to>
      <xdr:col>107</xdr:col>
      <xdr:colOff>101600</xdr:colOff>
      <xdr:row>76</xdr:row>
      <xdr:rowOff>138303</xdr:rowOff>
    </xdr:to>
    <xdr:sp macro="" textlink="">
      <xdr:nvSpPr>
        <xdr:cNvPr id="890" name="楕円 889"/>
        <xdr:cNvSpPr/>
      </xdr:nvSpPr>
      <xdr:spPr>
        <a:xfrm>
          <a:off x="20383500" y="1306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129430</xdr:rowOff>
    </xdr:from>
    <xdr:ext cx="534377" cy="259045"/>
    <xdr:sp macro="" textlink="">
      <xdr:nvSpPr>
        <xdr:cNvPr id="891" name="テキスト ボックス 890"/>
        <xdr:cNvSpPr txBox="1"/>
      </xdr:nvSpPr>
      <xdr:spPr>
        <a:xfrm>
          <a:off x="20167111" y="1315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139421</xdr:rowOff>
    </xdr:from>
    <xdr:to>
      <xdr:col>102</xdr:col>
      <xdr:colOff>165100</xdr:colOff>
      <xdr:row>77</xdr:row>
      <xdr:rowOff>69571</xdr:rowOff>
    </xdr:to>
    <xdr:sp macro="" textlink="">
      <xdr:nvSpPr>
        <xdr:cNvPr id="892" name="楕円 891"/>
        <xdr:cNvSpPr/>
      </xdr:nvSpPr>
      <xdr:spPr>
        <a:xfrm>
          <a:off x="19494500" y="131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60698</xdr:rowOff>
    </xdr:from>
    <xdr:ext cx="534377" cy="259045"/>
    <xdr:sp macro="" textlink="">
      <xdr:nvSpPr>
        <xdr:cNvPr id="893" name="テキスト ボックス 892"/>
        <xdr:cNvSpPr txBox="1"/>
      </xdr:nvSpPr>
      <xdr:spPr>
        <a:xfrm>
          <a:off x="19278111" y="1326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118847</xdr:rowOff>
    </xdr:from>
    <xdr:to>
      <xdr:col>98</xdr:col>
      <xdr:colOff>38100</xdr:colOff>
      <xdr:row>78</xdr:row>
      <xdr:rowOff>48997</xdr:rowOff>
    </xdr:to>
    <xdr:sp macro="" textlink="">
      <xdr:nvSpPr>
        <xdr:cNvPr id="894" name="楕円 893"/>
        <xdr:cNvSpPr/>
      </xdr:nvSpPr>
      <xdr:spPr>
        <a:xfrm>
          <a:off x="18605500" y="133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40124</xdr:rowOff>
    </xdr:from>
    <xdr:ext cx="534377" cy="259045"/>
    <xdr:sp macro="" textlink="">
      <xdr:nvSpPr>
        <xdr:cNvPr id="895" name="テキスト ボックス 894"/>
        <xdr:cNvSpPr txBox="1"/>
      </xdr:nvSpPr>
      <xdr:spPr>
        <a:xfrm>
          <a:off x="18389111" y="134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年度は、有明西学園の整備終了により普通建設事業費（うち新規整備）が大幅な減となった。</a:t>
          </a:r>
        </a:p>
        <a:p>
          <a:r>
            <a:rPr kumimoji="1" lang="ja-JP" altLang="en-US" sz="1300">
              <a:latin typeface="ＭＳ Ｐゴシック" panose="020B0600070205080204" pitchFamily="50" charset="-128"/>
              <a:ea typeface="ＭＳ Ｐゴシック" panose="020B0600070205080204" pitchFamily="50" charset="-128"/>
            </a:rPr>
            <a:t>また、扶助費については、類似団体の平均は下回っているものの、保育所関連経費や障害者福祉サービス費等の増加により、大きく伸びており、全国平均や都平均を上回る数値となっている。</a:t>
          </a:r>
        </a:p>
        <a:p>
          <a:r>
            <a:rPr kumimoji="1" lang="ja-JP" altLang="en-US" sz="1300">
              <a:latin typeface="ＭＳ Ｐゴシック" panose="020B0600070205080204" pitchFamily="50" charset="-128"/>
              <a:ea typeface="ＭＳ Ｐゴシック" panose="020B0600070205080204" pitchFamily="50" charset="-128"/>
            </a:rPr>
            <a:t>今後、人口増に伴い、扶助費、物件費等、経常的経費の増加も続いていくことが予想されるため、引続き歳出抑制に努めていく必要がある。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518,479
489,007
40.16
193,991,713
188,828,925
5,020,701
122,199,041
27,204,452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65596</xdr:rowOff>
    </xdr:from>
    <xdr:to>
      <xdr:col>24</xdr:col>
      <xdr:colOff>63500</xdr:colOff>
      <xdr:row>37</xdr:row>
      <xdr:rowOff>65977</xdr:rowOff>
    </xdr:to>
    <xdr:cxnSp macro="">
      <xdr:nvCxnSpPr>
        <xdr:cNvPr id="60" name="直線コネクタ 59"/>
        <xdr:cNvCxnSpPr/>
      </xdr:nvCxnSpPr>
      <xdr:spPr>
        <a:xfrm flipV="1">
          <a:off x="3797300" y="640924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171404</xdr:rowOff>
    </xdr:from>
    <xdr:ext cx="469744" cy="259045"/>
    <xdr:sp macro="" textlink="">
      <xdr:nvSpPr>
        <xdr:cNvPr id="61" name="議会費平均値テキスト"/>
        <xdr:cNvSpPr txBox="1"/>
      </xdr:nvSpPr>
      <xdr:spPr>
        <a:xfrm>
          <a:off x="4686300" y="6172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52260</xdr:rowOff>
    </xdr:from>
    <xdr:to>
      <xdr:col>19</xdr:col>
      <xdr:colOff>177800</xdr:colOff>
      <xdr:row>37</xdr:row>
      <xdr:rowOff>65977</xdr:rowOff>
    </xdr:to>
    <xdr:cxnSp macro="">
      <xdr:nvCxnSpPr>
        <xdr:cNvPr id="63" name="直線コネクタ 62"/>
        <xdr:cNvCxnSpPr/>
      </xdr:nvCxnSpPr>
      <xdr:spPr>
        <a:xfrm>
          <a:off x="2908300" y="639591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93489</xdr:rowOff>
    </xdr:from>
    <xdr:ext cx="469744" cy="259045"/>
    <xdr:sp macro="" textlink="">
      <xdr:nvSpPr>
        <xdr:cNvPr id="65" name="テキスト ボックス 64"/>
        <xdr:cNvSpPr txBox="1"/>
      </xdr:nvSpPr>
      <xdr:spPr>
        <a:xfrm>
          <a:off x="3562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35878</xdr:rowOff>
    </xdr:from>
    <xdr:to>
      <xdr:col>15</xdr:col>
      <xdr:colOff>50800</xdr:colOff>
      <xdr:row>37</xdr:row>
      <xdr:rowOff>52260</xdr:rowOff>
    </xdr:to>
    <xdr:cxnSp macro="">
      <xdr:nvCxnSpPr>
        <xdr:cNvPr id="66" name="直線コネクタ 65"/>
        <xdr:cNvCxnSpPr/>
      </xdr:nvCxnSpPr>
      <xdr:spPr>
        <a:xfrm>
          <a:off x="2019300" y="6379528"/>
          <a:ext cx="8890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80535</xdr:rowOff>
    </xdr:from>
    <xdr:ext cx="469744" cy="259045"/>
    <xdr:sp macro="" textlink="">
      <xdr:nvSpPr>
        <xdr:cNvPr id="68" name="テキスト ボックス 67"/>
        <xdr:cNvSpPr txBox="1"/>
      </xdr:nvSpPr>
      <xdr:spPr>
        <a:xfrm>
          <a:off x="2673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35878</xdr:rowOff>
    </xdr:from>
    <xdr:to>
      <xdr:col>10</xdr:col>
      <xdr:colOff>114300</xdr:colOff>
      <xdr:row>37</xdr:row>
      <xdr:rowOff>45784</xdr:rowOff>
    </xdr:to>
    <xdr:cxnSp macro="">
      <xdr:nvCxnSpPr>
        <xdr:cNvPr id="69" name="直線コネクタ 68"/>
        <xdr:cNvCxnSpPr/>
      </xdr:nvCxnSpPr>
      <xdr:spPr>
        <a:xfrm flipV="1">
          <a:off x="1130300" y="637952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55008</xdr:rowOff>
    </xdr:from>
    <xdr:ext cx="469744" cy="259045"/>
    <xdr:sp macro="" textlink="">
      <xdr:nvSpPr>
        <xdr:cNvPr id="71" name="テキスト ボックス 70"/>
        <xdr:cNvSpPr txBox="1"/>
      </xdr:nvSpPr>
      <xdr:spPr>
        <a:xfrm>
          <a:off x="1784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70248</xdr:rowOff>
    </xdr:from>
    <xdr:ext cx="469744" cy="259045"/>
    <xdr:sp macro="" textlink="">
      <xdr:nvSpPr>
        <xdr:cNvPr id="73" name="テキスト ボックス 72"/>
        <xdr:cNvSpPr txBox="1"/>
      </xdr:nvSpPr>
      <xdr:spPr>
        <a:xfrm>
          <a:off x="895428" y="607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14796</xdr:rowOff>
    </xdr:from>
    <xdr:to>
      <xdr:col>24</xdr:col>
      <xdr:colOff>114300</xdr:colOff>
      <xdr:row>37</xdr:row>
      <xdr:rowOff>116396</xdr:rowOff>
    </xdr:to>
    <xdr:sp macro="" textlink="">
      <xdr:nvSpPr>
        <xdr:cNvPr id="79" name="楕円 78"/>
        <xdr:cNvSpPr/>
      </xdr:nvSpPr>
      <xdr:spPr>
        <a:xfrm>
          <a:off x="4584700" y="635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126954</xdr:rowOff>
    </xdr:from>
    <xdr:ext cx="469744" cy="259045"/>
    <xdr:sp macro="" textlink="">
      <xdr:nvSpPr>
        <xdr:cNvPr id="80" name="議会費該当値テキスト"/>
        <xdr:cNvSpPr txBox="1"/>
      </xdr:nvSpPr>
      <xdr:spPr>
        <a:xfrm>
          <a:off x="4686300" y="629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15177</xdr:rowOff>
    </xdr:from>
    <xdr:to>
      <xdr:col>20</xdr:col>
      <xdr:colOff>38100</xdr:colOff>
      <xdr:row>37</xdr:row>
      <xdr:rowOff>116777</xdr:rowOff>
    </xdr:to>
    <xdr:sp macro="" textlink="">
      <xdr:nvSpPr>
        <xdr:cNvPr id="81" name="楕円 80"/>
        <xdr:cNvSpPr/>
      </xdr:nvSpPr>
      <xdr:spPr>
        <a:xfrm>
          <a:off x="3746500" y="63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107904</xdr:rowOff>
    </xdr:from>
    <xdr:ext cx="469744" cy="259045"/>
    <xdr:sp macro="" textlink="">
      <xdr:nvSpPr>
        <xdr:cNvPr id="82" name="テキスト ボックス 81"/>
        <xdr:cNvSpPr txBox="1"/>
      </xdr:nvSpPr>
      <xdr:spPr>
        <a:xfrm>
          <a:off x="3562428" y="645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1460</xdr:rowOff>
    </xdr:from>
    <xdr:to>
      <xdr:col>15</xdr:col>
      <xdr:colOff>101600</xdr:colOff>
      <xdr:row>37</xdr:row>
      <xdr:rowOff>103060</xdr:rowOff>
    </xdr:to>
    <xdr:sp macro="" textlink="">
      <xdr:nvSpPr>
        <xdr:cNvPr id="83" name="楕円 82"/>
        <xdr:cNvSpPr/>
      </xdr:nvSpPr>
      <xdr:spPr>
        <a:xfrm>
          <a:off x="2857500" y="63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94187</xdr:rowOff>
    </xdr:from>
    <xdr:ext cx="469744" cy="259045"/>
    <xdr:sp macro="" textlink="">
      <xdr:nvSpPr>
        <xdr:cNvPr id="84" name="テキスト ボックス 83"/>
        <xdr:cNvSpPr txBox="1"/>
      </xdr:nvSpPr>
      <xdr:spPr>
        <a:xfrm>
          <a:off x="2673428" y="643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156528</xdr:rowOff>
    </xdr:from>
    <xdr:to>
      <xdr:col>10</xdr:col>
      <xdr:colOff>165100</xdr:colOff>
      <xdr:row>37</xdr:row>
      <xdr:rowOff>86678</xdr:rowOff>
    </xdr:to>
    <xdr:sp macro="" textlink="">
      <xdr:nvSpPr>
        <xdr:cNvPr id="85" name="楕円 84"/>
        <xdr:cNvSpPr/>
      </xdr:nvSpPr>
      <xdr:spPr>
        <a:xfrm>
          <a:off x="1968500" y="63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77805</xdr:rowOff>
    </xdr:from>
    <xdr:ext cx="469744" cy="259045"/>
    <xdr:sp macro="" textlink="">
      <xdr:nvSpPr>
        <xdr:cNvPr id="86" name="テキスト ボックス 85"/>
        <xdr:cNvSpPr txBox="1"/>
      </xdr:nvSpPr>
      <xdr:spPr>
        <a:xfrm>
          <a:off x="1784428" y="642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166434</xdr:rowOff>
    </xdr:from>
    <xdr:to>
      <xdr:col>6</xdr:col>
      <xdr:colOff>38100</xdr:colOff>
      <xdr:row>37</xdr:row>
      <xdr:rowOff>96584</xdr:rowOff>
    </xdr:to>
    <xdr:sp macro="" textlink="">
      <xdr:nvSpPr>
        <xdr:cNvPr id="87" name="楕円 86"/>
        <xdr:cNvSpPr/>
      </xdr:nvSpPr>
      <xdr:spPr>
        <a:xfrm>
          <a:off x="1079500" y="63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87711</xdr:rowOff>
    </xdr:from>
    <xdr:ext cx="469744" cy="259045"/>
    <xdr:sp macro="" textlink="">
      <xdr:nvSpPr>
        <xdr:cNvPr id="88" name="テキスト ボックス 87"/>
        <xdr:cNvSpPr txBox="1"/>
      </xdr:nvSpPr>
      <xdr:spPr>
        <a:xfrm>
          <a:off x="895428" y="64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76247</xdr:rowOff>
    </xdr:from>
    <xdr:to>
      <xdr:col>24</xdr:col>
      <xdr:colOff>63500</xdr:colOff>
      <xdr:row>57</xdr:row>
      <xdr:rowOff>80232</xdr:rowOff>
    </xdr:to>
    <xdr:cxnSp macro="">
      <xdr:nvCxnSpPr>
        <xdr:cNvPr id="120" name="直線コネクタ 119"/>
        <xdr:cNvCxnSpPr/>
      </xdr:nvCxnSpPr>
      <xdr:spPr>
        <a:xfrm>
          <a:off x="3797300" y="9848897"/>
          <a:ext cx="8382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170001</xdr:rowOff>
    </xdr:from>
    <xdr:ext cx="534377" cy="259045"/>
    <xdr:sp macro="" textlink="">
      <xdr:nvSpPr>
        <xdr:cNvPr id="121" name="総務費平均値テキスト"/>
        <xdr:cNvSpPr txBox="1"/>
      </xdr:nvSpPr>
      <xdr:spPr>
        <a:xfrm>
          <a:off x="4686300" y="994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76247</xdr:rowOff>
    </xdr:from>
    <xdr:to>
      <xdr:col>19</xdr:col>
      <xdr:colOff>177800</xdr:colOff>
      <xdr:row>57</xdr:row>
      <xdr:rowOff>107293</xdr:rowOff>
    </xdr:to>
    <xdr:cxnSp macro="">
      <xdr:nvCxnSpPr>
        <xdr:cNvPr id="123" name="直線コネクタ 122"/>
        <xdr:cNvCxnSpPr/>
      </xdr:nvCxnSpPr>
      <xdr:spPr>
        <a:xfrm flipV="1">
          <a:off x="2908300" y="9848897"/>
          <a:ext cx="889000" cy="3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142754</xdr:rowOff>
    </xdr:from>
    <xdr:ext cx="534377" cy="259045"/>
    <xdr:sp macro="" textlink="">
      <xdr:nvSpPr>
        <xdr:cNvPr id="125" name="テキスト ボックス 124"/>
        <xdr:cNvSpPr txBox="1"/>
      </xdr:nvSpPr>
      <xdr:spPr>
        <a:xfrm>
          <a:off x="3530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107293</xdr:rowOff>
    </xdr:from>
    <xdr:to>
      <xdr:col>15</xdr:col>
      <xdr:colOff>50800</xdr:colOff>
      <xdr:row>57</xdr:row>
      <xdr:rowOff>111713</xdr:rowOff>
    </xdr:to>
    <xdr:cxnSp macro="">
      <xdr:nvCxnSpPr>
        <xdr:cNvPr id="126" name="直線コネクタ 125"/>
        <xdr:cNvCxnSpPr/>
      </xdr:nvCxnSpPr>
      <xdr:spPr>
        <a:xfrm flipV="1">
          <a:off x="2019300" y="9879943"/>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117194</xdr:rowOff>
    </xdr:from>
    <xdr:ext cx="534377" cy="259045"/>
    <xdr:sp macro="" textlink="">
      <xdr:nvSpPr>
        <xdr:cNvPr id="128" name="テキスト ボックス 127"/>
        <xdr:cNvSpPr txBox="1"/>
      </xdr:nvSpPr>
      <xdr:spPr>
        <a:xfrm>
          <a:off x="2641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111713</xdr:rowOff>
    </xdr:from>
    <xdr:to>
      <xdr:col>10</xdr:col>
      <xdr:colOff>114300</xdr:colOff>
      <xdr:row>58</xdr:row>
      <xdr:rowOff>10432</xdr:rowOff>
    </xdr:to>
    <xdr:cxnSp macro="">
      <xdr:nvCxnSpPr>
        <xdr:cNvPr id="129" name="直線コネクタ 128"/>
        <xdr:cNvCxnSpPr/>
      </xdr:nvCxnSpPr>
      <xdr:spPr>
        <a:xfrm flipV="1">
          <a:off x="1130300" y="9884363"/>
          <a:ext cx="889000" cy="7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92429</xdr:rowOff>
    </xdr:from>
    <xdr:ext cx="534377" cy="259045"/>
    <xdr:sp macro="" textlink="">
      <xdr:nvSpPr>
        <xdr:cNvPr id="131" name="テキスト ボックス 130"/>
        <xdr:cNvSpPr txBox="1"/>
      </xdr:nvSpPr>
      <xdr:spPr>
        <a:xfrm>
          <a:off x="1752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111904</xdr:rowOff>
    </xdr:from>
    <xdr:ext cx="534377" cy="259045"/>
    <xdr:sp macro="" textlink="">
      <xdr:nvSpPr>
        <xdr:cNvPr id="133" name="テキスト ボックス 132"/>
        <xdr:cNvSpPr txBox="1"/>
      </xdr:nvSpPr>
      <xdr:spPr>
        <a:xfrm>
          <a:off x="863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29432</xdr:rowOff>
    </xdr:from>
    <xdr:to>
      <xdr:col>24</xdr:col>
      <xdr:colOff>114300</xdr:colOff>
      <xdr:row>57</xdr:row>
      <xdr:rowOff>131032</xdr:rowOff>
    </xdr:to>
    <xdr:sp macro="" textlink="">
      <xdr:nvSpPr>
        <xdr:cNvPr id="139" name="楕円 138"/>
        <xdr:cNvSpPr/>
      </xdr:nvSpPr>
      <xdr:spPr>
        <a:xfrm>
          <a:off x="4584700" y="980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52309</xdr:rowOff>
    </xdr:from>
    <xdr:ext cx="534377" cy="259045"/>
    <xdr:sp macro="" textlink="">
      <xdr:nvSpPr>
        <xdr:cNvPr id="140" name="総務費該当値テキスト"/>
        <xdr:cNvSpPr txBox="1"/>
      </xdr:nvSpPr>
      <xdr:spPr>
        <a:xfrm>
          <a:off x="4686300" y="965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25447</xdr:rowOff>
    </xdr:from>
    <xdr:to>
      <xdr:col>20</xdr:col>
      <xdr:colOff>38100</xdr:colOff>
      <xdr:row>57</xdr:row>
      <xdr:rowOff>127047</xdr:rowOff>
    </xdr:to>
    <xdr:sp macro="" textlink="">
      <xdr:nvSpPr>
        <xdr:cNvPr id="141" name="楕円 140"/>
        <xdr:cNvSpPr/>
      </xdr:nvSpPr>
      <xdr:spPr>
        <a:xfrm>
          <a:off x="3746500" y="97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143574</xdr:rowOff>
    </xdr:from>
    <xdr:ext cx="534377" cy="259045"/>
    <xdr:sp macro="" textlink="">
      <xdr:nvSpPr>
        <xdr:cNvPr id="142" name="テキスト ボックス 141"/>
        <xdr:cNvSpPr txBox="1"/>
      </xdr:nvSpPr>
      <xdr:spPr>
        <a:xfrm>
          <a:off x="3530111" y="957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56493</xdr:rowOff>
    </xdr:from>
    <xdr:to>
      <xdr:col>15</xdr:col>
      <xdr:colOff>101600</xdr:colOff>
      <xdr:row>57</xdr:row>
      <xdr:rowOff>158093</xdr:rowOff>
    </xdr:to>
    <xdr:sp macro="" textlink="">
      <xdr:nvSpPr>
        <xdr:cNvPr id="143" name="楕円 142"/>
        <xdr:cNvSpPr/>
      </xdr:nvSpPr>
      <xdr:spPr>
        <a:xfrm>
          <a:off x="2857500" y="98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3170</xdr:rowOff>
    </xdr:from>
    <xdr:ext cx="534377" cy="259045"/>
    <xdr:sp macro="" textlink="">
      <xdr:nvSpPr>
        <xdr:cNvPr id="144" name="テキスト ボックス 143"/>
        <xdr:cNvSpPr txBox="1"/>
      </xdr:nvSpPr>
      <xdr:spPr>
        <a:xfrm>
          <a:off x="2641111" y="960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60913</xdr:rowOff>
    </xdr:from>
    <xdr:to>
      <xdr:col>10</xdr:col>
      <xdr:colOff>165100</xdr:colOff>
      <xdr:row>57</xdr:row>
      <xdr:rowOff>162513</xdr:rowOff>
    </xdr:to>
    <xdr:sp macro="" textlink="">
      <xdr:nvSpPr>
        <xdr:cNvPr id="145" name="楕円 144"/>
        <xdr:cNvSpPr/>
      </xdr:nvSpPr>
      <xdr:spPr>
        <a:xfrm>
          <a:off x="1968500" y="98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7590</xdr:rowOff>
    </xdr:from>
    <xdr:ext cx="534377" cy="259045"/>
    <xdr:sp macro="" textlink="">
      <xdr:nvSpPr>
        <xdr:cNvPr id="146" name="テキスト ボックス 145"/>
        <xdr:cNvSpPr txBox="1"/>
      </xdr:nvSpPr>
      <xdr:spPr>
        <a:xfrm>
          <a:off x="1752111" y="960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131082</xdr:rowOff>
    </xdr:from>
    <xdr:to>
      <xdr:col>6</xdr:col>
      <xdr:colOff>38100</xdr:colOff>
      <xdr:row>58</xdr:row>
      <xdr:rowOff>61232</xdr:rowOff>
    </xdr:to>
    <xdr:sp macro="" textlink="">
      <xdr:nvSpPr>
        <xdr:cNvPr id="147" name="楕円 146"/>
        <xdr:cNvSpPr/>
      </xdr:nvSpPr>
      <xdr:spPr>
        <a:xfrm>
          <a:off x="1079500" y="990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77759</xdr:rowOff>
    </xdr:from>
    <xdr:ext cx="534377" cy="259045"/>
    <xdr:sp macro="" textlink="">
      <xdr:nvSpPr>
        <xdr:cNvPr id="148" name="テキスト ボックス 147"/>
        <xdr:cNvSpPr txBox="1"/>
      </xdr:nvSpPr>
      <xdr:spPr>
        <a:xfrm>
          <a:off x="863111" y="967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171410</xdr:rowOff>
    </xdr:from>
    <xdr:to>
      <xdr:col>24</xdr:col>
      <xdr:colOff>63500</xdr:colOff>
      <xdr:row>77</xdr:row>
      <xdr:rowOff>13556</xdr:rowOff>
    </xdr:to>
    <xdr:cxnSp macro="">
      <xdr:nvCxnSpPr>
        <xdr:cNvPr id="180" name="直線コネクタ 179"/>
        <xdr:cNvCxnSpPr/>
      </xdr:nvCxnSpPr>
      <xdr:spPr>
        <a:xfrm flipV="1">
          <a:off x="3797300" y="13201610"/>
          <a:ext cx="8382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547</xdr:rowOff>
    </xdr:from>
    <xdr:ext cx="599010" cy="259045"/>
    <xdr:sp macro="" textlink="">
      <xdr:nvSpPr>
        <xdr:cNvPr id="181" name="民生費平均値テキスト"/>
        <xdr:cNvSpPr txBox="1"/>
      </xdr:nvSpPr>
      <xdr:spPr>
        <a:xfrm>
          <a:off x="4686300" y="12859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13556</xdr:rowOff>
    </xdr:from>
    <xdr:to>
      <xdr:col>19</xdr:col>
      <xdr:colOff>177800</xdr:colOff>
      <xdr:row>77</xdr:row>
      <xdr:rowOff>46028</xdr:rowOff>
    </xdr:to>
    <xdr:cxnSp macro="">
      <xdr:nvCxnSpPr>
        <xdr:cNvPr id="183" name="直線コネクタ 182"/>
        <xdr:cNvCxnSpPr/>
      </xdr:nvCxnSpPr>
      <xdr:spPr>
        <a:xfrm flipV="1">
          <a:off x="2908300" y="13215206"/>
          <a:ext cx="889000" cy="3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110939</xdr:rowOff>
    </xdr:from>
    <xdr:ext cx="599010" cy="259045"/>
    <xdr:sp macro="" textlink="">
      <xdr:nvSpPr>
        <xdr:cNvPr id="185" name="テキスト ボックス 184"/>
        <xdr:cNvSpPr txBox="1"/>
      </xdr:nvSpPr>
      <xdr:spPr>
        <a:xfrm>
          <a:off x="3497795"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46028</xdr:rowOff>
    </xdr:from>
    <xdr:to>
      <xdr:col>15</xdr:col>
      <xdr:colOff>50800</xdr:colOff>
      <xdr:row>77</xdr:row>
      <xdr:rowOff>89877</xdr:rowOff>
    </xdr:to>
    <xdr:cxnSp macro="">
      <xdr:nvCxnSpPr>
        <xdr:cNvPr id="186" name="直線コネクタ 185"/>
        <xdr:cNvCxnSpPr/>
      </xdr:nvCxnSpPr>
      <xdr:spPr>
        <a:xfrm flipV="1">
          <a:off x="2019300" y="13247678"/>
          <a:ext cx="889000" cy="4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142072</xdr:rowOff>
    </xdr:from>
    <xdr:ext cx="599010" cy="259045"/>
    <xdr:sp macro="" textlink="">
      <xdr:nvSpPr>
        <xdr:cNvPr id="188" name="テキスト ボックス 187"/>
        <xdr:cNvSpPr txBox="1"/>
      </xdr:nvSpPr>
      <xdr:spPr>
        <a:xfrm>
          <a:off x="2608795" y="128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89877</xdr:rowOff>
    </xdr:from>
    <xdr:to>
      <xdr:col>10</xdr:col>
      <xdr:colOff>114300</xdr:colOff>
      <xdr:row>77</xdr:row>
      <xdr:rowOff>138024</xdr:rowOff>
    </xdr:to>
    <xdr:cxnSp macro="">
      <xdr:nvCxnSpPr>
        <xdr:cNvPr id="189" name="直線コネクタ 188"/>
        <xdr:cNvCxnSpPr/>
      </xdr:nvCxnSpPr>
      <xdr:spPr>
        <a:xfrm flipV="1">
          <a:off x="1130300" y="13291527"/>
          <a:ext cx="889000" cy="4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47475</xdr:rowOff>
    </xdr:from>
    <xdr:ext cx="599010" cy="259045"/>
    <xdr:sp macro="" textlink="">
      <xdr:nvSpPr>
        <xdr:cNvPr id="191" name="テキスト ボックス 190"/>
        <xdr:cNvSpPr txBox="1"/>
      </xdr:nvSpPr>
      <xdr:spPr>
        <a:xfrm>
          <a:off x="1719795" y="129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77258</xdr:rowOff>
    </xdr:from>
    <xdr:ext cx="599010" cy="259045"/>
    <xdr:sp macro="" textlink="">
      <xdr:nvSpPr>
        <xdr:cNvPr id="193" name="テキスト ボックス 192"/>
        <xdr:cNvSpPr txBox="1"/>
      </xdr:nvSpPr>
      <xdr:spPr>
        <a:xfrm>
          <a:off x="830795" y="1293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120610</xdr:rowOff>
    </xdr:from>
    <xdr:to>
      <xdr:col>24</xdr:col>
      <xdr:colOff>114300</xdr:colOff>
      <xdr:row>77</xdr:row>
      <xdr:rowOff>50760</xdr:rowOff>
    </xdr:to>
    <xdr:sp macro="" textlink="">
      <xdr:nvSpPr>
        <xdr:cNvPr id="199" name="楕円 198"/>
        <xdr:cNvSpPr/>
      </xdr:nvSpPr>
      <xdr:spPr>
        <a:xfrm>
          <a:off x="4584700" y="1315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99037</xdr:rowOff>
    </xdr:from>
    <xdr:ext cx="599010" cy="259045"/>
    <xdr:sp macro="" textlink="">
      <xdr:nvSpPr>
        <xdr:cNvPr id="200" name="民生費該当値テキスト"/>
        <xdr:cNvSpPr txBox="1"/>
      </xdr:nvSpPr>
      <xdr:spPr>
        <a:xfrm>
          <a:off x="4686300" y="1312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134206</xdr:rowOff>
    </xdr:from>
    <xdr:to>
      <xdr:col>20</xdr:col>
      <xdr:colOff>38100</xdr:colOff>
      <xdr:row>77</xdr:row>
      <xdr:rowOff>64356</xdr:rowOff>
    </xdr:to>
    <xdr:sp macro="" textlink="">
      <xdr:nvSpPr>
        <xdr:cNvPr id="201" name="楕円 200"/>
        <xdr:cNvSpPr/>
      </xdr:nvSpPr>
      <xdr:spPr>
        <a:xfrm>
          <a:off x="3746500" y="131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55483</xdr:rowOff>
    </xdr:from>
    <xdr:ext cx="599010" cy="259045"/>
    <xdr:sp macro="" textlink="">
      <xdr:nvSpPr>
        <xdr:cNvPr id="202" name="テキスト ボックス 201"/>
        <xdr:cNvSpPr txBox="1"/>
      </xdr:nvSpPr>
      <xdr:spPr>
        <a:xfrm>
          <a:off x="3497795" y="1325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166678</xdr:rowOff>
    </xdr:from>
    <xdr:to>
      <xdr:col>15</xdr:col>
      <xdr:colOff>101600</xdr:colOff>
      <xdr:row>77</xdr:row>
      <xdr:rowOff>96828</xdr:rowOff>
    </xdr:to>
    <xdr:sp macro="" textlink="">
      <xdr:nvSpPr>
        <xdr:cNvPr id="203" name="楕円 202"/>
        <xdr:cNvSpPr/>
      </xdr:nvSpPr>
      <xdr:spPr>
        <a:xfrm>
          <a:off x="2857500" y="1319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87955</xdr:rowOff>
    </xdr:from>
    <xdr:ext cx="599010" cy="259045"/>
    <xdr:sp macro="" textlink="">
      <xdr:nvSpPr>
        <xdr:cNvPr id="204" name="テキスト ボックス 203"/>
        <xdr:cNvSpPr txBox="1"/>
      </xdr:nvSpPr>
      <xdr:spPr>
        <a:xfrm>
          <a:off x="2608795" y="1328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39077</xdr:rowOff>
    </xdr:from>
    <xdr:to>
      <xdr:col>10</xdr:col>
      <xdr:colOff>165100</xdr:colOff>
      <xdr:row>77</xdr:row>
      <xdr:rowOff>140677</xdr:rowOff>
    </xdr:to>
    <xdr:sp macro="" textlink="">
      <xdr:nvSpPr>
        <xdr:cNvPr id="205" name="楕円 204"/>
        <xdr:cNvSpPr/>
      </xdr:nvSpPr>
      <xdr:spPr>
        <a:xfrm>
          <a:off x="1968500" y="132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131804</xdr:rowOff>
    </xdr:from>
    <xdr:ext cx="599010" cy="259045"/>
    <xdr:sp macro="" textlink="">
      <xdr:nvSpPr>
        <xdr:cNvPr id="206" name="テキスト ボックス 205"/>
        <xdr:cNvSpPr txBox="1"/>
      </xdr:nvSpPr>
      <xdr:spPr>
        <a:xfrm>
          <a:off x="1719795" y="1333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87224</xdr:rowOff>
    </xdr:from>
    <xdr:to>
      <xdr:col>6</xdr:col>
      <xdr:colOff>38100</xdr:colOff>
      <xdr:row>78</xdr:row>
      <xdr:rowOff>17374</xdr:rowOff>
    </xdr:to>
    <xdr:sp macro="" textlink="">
      <xdr:nvSpPr>
        <xdr:cNvPr id="207" name="楕円 206"/>
        <xdr:cNvSpPr/>
      </xdr:nvSpPr>
      <xdr:spPr>
        <a:xfrm>
          <a:off x="1079500" y="132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8501</xdr:rowOff>
    </xdr:from>
    <xdr:ext cx="599010" cy="259045"/>
    <xdr:sp macro="" textlink="">
      <xdr:nvSpPr>
        <xdr:cNvPr id="208" name="テキスト ボックス 207"/>
        <xdr:cNvSpPr txBox="1"/>
      </xdr:nvSpPr>
      <xdr:spPr>
        <a:xfrm>
          <a:off x="830795" y="1338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147038</xdr:rowOff>
    </xdr:from>
    <xdr:to>
      <xdr:col>24</xdr:col>
      <xdr:colOff>63500</xdr:colOff>
      <xdr:row>97</xdr:row>
      <xdr:rowOff>157942</xdr:rowOff>
    </xdr:to>
    <xdr:cxnSp macro="">
      <xdr:nvCxnSpPr>
        <xdr:cNvPr id="236" name="直線コネクタ 235"/>
        <xdr:cNvCxnSpPr/>
      </xdr:nvCxnSpPr>
      <xdr:spPr>
        <a:xfrm>
          <a:off x="3797300" y="16777688"/>
          <a:ext cx="8382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109743</xdr:rowOff>
    </xdr:from>
    <xdr:ext cx="534377" cy="259045"/>
    <xdr:sp macro="" textlink="">
      <xdr:nvSpPr>
        <xdr:cNvPr id="237" name="衛生費平均値テキスト"/>
        <xdr:cNvSpPr txBox="1"/>
      </xdr:nvSpPr>
      <xdr:spPr>
        <a:xfrm>
          <a:off x="4686300" y="16568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147038</xdr:rowOff>
    </xdr:from>
    <xdr:to>
      <xdr:col>19</xdr:col>
      <xdr:colOff>177800</xdr:colOff>
      <xdr:row>97</xdr:row>
      <xdr:rowOff>155222</xdr:rowOff>
    </xdr:to>
    <xdr:cxnSp macro="">
      <xdr:nvCxnSpPr>
        <xdr:cNvPr id="239" name="直線コネクタ 238"/>
        <xdr:cNvCxnSpPr/>
      </xdr:nvCxnSpPr>
      <xdr:spPr>
        <a:xfrm flipV="1">
          <a:off x="2908300" y="16777688"/>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41636</xdr:rowOff>
    </xdr:from>
    <xdr:ext cx="534377" cy="259045"/>
    <xdr:sp macro="" textlink="">
      <xdr:nvSpPr>
        <xdr:cNvPr id="241" name="テキスト ボックス 240"/>
        <xdr:cNvSpPr txBox="1"/>
      </xdr:nvSpPr>
      <xdr:spPr>
        <a:xfrm>
          <a:off x="3530111" y="165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155222</xdr:rowOff>
    </xdr:from>
    <xdr:to>
      <xdr:col>15</xdr:col>
      <xdr:colOff>50800</xdr:colOff>
      <xdr:row>97</xdr:row>
      <xdr:rowOff>157851</xdr:rowOff>
    </xdr:to>
    <xdr:cxnSp macro="">
      <xdr:nvCxnSpPr>
        <xdr:cNvPr id="242" name="直線コネクタ 241"/>
        <xdr:cNvCxnSpPr/>
      </xdr:nvCxnSpPr>
      <xdr:spPr>
        <a:xfrm flipV="1">
          <a:off x="2019300" y="16785872"/>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19256</xdr:rowOff>
    </xdr:from>
    <xdr:ext cx="534377" cy="259045"/>
    <xdr:sp macro="" textlink="">
      <xdr:nvSpPr>
        <xdr:cNvPr id="244" name="テキスト ボックス 243"/>
        <xdr:cNvSpPr txBox="1"/>
      </xdr:nvSpPr>
      <xdr:spPr>
        <a:xfrm>
          <a:off x="2641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147884</xdr:rowOff>
    </xdr:from>
    <xdr:to>
      <xdr:col>10</xdr:col>
      <xdr:colOff>114300</xdr:colOff>
      <xdr:row>97</xdr:row>
      <xdr:rowOff>157851</xdr:rowOff>
    </xdr:to>
    <xdr:cxnSp macro="">
      <xdr:nvCxnSpPr>
        <xdr:cNvPr id="245" name="直線コネクタ 244"/>
        <xdr:cNvCxnSpPr/>
      </xdr:nvCxnSpPr>
      <xdr:spPr>
        <a:xfrm>
          <a:off x="1130300" y="16778534"/>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27119</xdr:rowOff>
    </xdr:from>
    <xdr:ext cx="534377" cy="259045"/>
    <xdr:sp macro="" textlink="">
      <xdr:nvSpPr>
        <xdr:cNvPr id="247" name="テキスト ボックス 246"/>
        <xdr:cNvSpPr txBox="1"/>
      </xdr:nvSpPr>
      <xdr:spPr>
        <a:xfrm>
          <a:off x="1752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4922</xdr:rowOff>
    </xdr:from>
    <xdr:ext cx="534377" cy="259045"/>
    <xdr:sp macro="" textlink="">
      <xdr:nvSpPr>
        <xdr:cNvPr id="249" name="テキスト ボックス 248"/>
        <xdr:cNvSpPr txBox="1"/>
      </xdr:nvSpPr>
      <xdr:spPr>
        <a:xfrm>
          <a:off x="863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107142</xdr:rowOff>
    </xdr:from>
    <xdr:to>
      <xdr:col>24</xdr:col>
      <xdr:colOff>114300</xdr:colOff>
      <xdr:row>98</xdr:row>
      <xdr:rowOff>37292</xdr:rowOff>
    </xdr:to>
    <xdr:sp macro="" textlink="">
      <xdr:nvSpPr>
        <xdr:cNvPr id="255" name="楕円 254"/>
        <xdr:cNvSpPr/>
      </xdr:nvSpPr>
      <xdr:spPr>
        <a:xfrm>
          <a:off x="4584700" y="167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65292</xdr:rowOff>
    </xdr:from>
    <xdr:ext cx="534377" cy="259045"/>
    <xdr:sp macro="" textlink="">
      <xdr:nvSpPr>
        <xdr:cNvPr id="256" name="衛生費該当値テキスト"/>
        <xdr:cNvSpPr txBox="1"/>
      </xdr:nvSpPr>
      <xdr:spPr>
        <a:xfrm>
          <a:off x="4686300" y="1669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96238</xdr:rowOff>
    </xdr:from>
    <xdr:to>
      <xdr:col>20</xdr:col>
      <xdr:colOff>38100</xdr:colOff>
      <xdr:row>98</xdr:row>
      <xdr:rowOff>26388</xdr:rowOff>
    </xdr:to>
    <xdr:sp macro="" textlink="">
      <xdr:nvSpPr>
        <xdr:cNvPr id="257" name="楕円 256"/>
        <xdr:cNvSpPr/>
      </xdr:nvSpPr>
      <xdr:spPr>
        <a:xfrm>
          <a:off x="3746500" y="1672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17515</xdr:rowOff>
    </xdr:from>
    <xdr:ext cx="534377" cy="259045"/>
    <xdr:sp macro="" textlink="">
      <xdr:nvSpPr>
        <xdr:cNvPr id="258" name="テキスト ボックス 257"/>
        <xdr:cNvSpPr txBox="1"/>
      </xdr:nvSpPr>
      <xdr:spPr>
        <a:xfrm>
          <a:off x="3530111" y="1681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104422</xdr:rowOff>
    </xdr:from>
    <xdr:to>
      <xdr:col>15</xdr:col>
      <xdr:colOff>101600</xdr:colOff>
      <xdr:row>98</xdr:row>
      <xdr:rowOff>34572</xdr:rowOff>
    </xdr:to>
    <xdr:sp macro="" textlink="">
      <xdr:nvSpPr>
        <xdr:cNvPr id="259" name="楕円 258"/>
        <xdr:cNvSpPr/>
      </xdr:nvSpPr>
      <xdr:spPr>
        <a:xfrm>
          <a:off x="2857500" y="1673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25699</xdr:rowOff>
    </xdr:from>
    <xdr:ext cx="534377" cy="259045"/>
    <xdr:sp macro="" textlink="">
      <xdr:nvSpPr>
        <xdr:cNvPr id="260" name="テキスト ボックス 259"/>
        <xdr:cNvSpPr txBox="1"/>
      </xdr:nvSpPr>
      <xdr:spPr>
        <a:xfrm>
          <a:off x="2641111" y="1682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107051</xdr:rowOff>
    </xdr:from>
    <xdr:to>
      <xdr:col>10</xdr:col>
      <xdr:colOff>165100</xdr:colOff>
      <xdr:row>98</xdr:row>
      <xdr:rowOff>37201</xdr:rowOff>
    </xdr:to>
    <xdr:sp macro="" textlink="">
      <xdr:nvSpPr>
        <xdr:cNvPr id="261" name="楕円 260"/>
        <xdr:cNvSpPr/>
      </xdr:nvSpPr>
      <xdr:spPr>
        <a:xfrm>
          <a:off x="1968500" y="1673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28328</xdr:rowOff>
    </xdr:from>
    <xdr:ext cx="534377" cy="259045"/>
    <xdr:sp macro="" textlink="">
      <xdr:nvSpPr>
        <xdr:cNvPr id="262" name="テキスト ボックス 261"/>
        <xdr:cNvSpPr txBox="1"/>
      </xdr:nvSpPr>
      <xdr:spPr>
        <a:xfrm>
          <a:off x="1752111" y="1683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97084</xdr:rowOff>
    </xdr:from>
    <xdr:to>
      <xdr:col>6</xdr:col>
      <xdr:colOff>38100</xdr:colOff>
      <xdr:row>98</xdr:row>
      <xdr:rowOff>27234</xdr:rowOff>
    </xdr:to>
    <xdr:sp macro="" textlink="">
      <xdr:nvSpPr>
        <xdr:cNvPr id="263" name="楕円 262"/>
        <xdr:cNvSpPr/>
      </xdr:nvSpPr>
      <xdr:spPr>
        <a:xfrm>
          <a:off x="1079500" y="167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18361</xdr:rowOff>
    </xdr:from>
    <xdr:ext cx="534377" cy="259045"/>
    <xdr:sp macro="" textlink="">
      <xdr:nvSpPr>
        <xdr:cNvPr id="264" name="テキスト ボックス 263"/>
        <xdr:cNvSpPr txBox="1"/>
      </xdr:nvSpPr>
      <xdr:spPr>
        <a:xfrm>
          <a:off x="863111" y="1682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147930</xdr:rowOff>
    </xdr:from>
    <xdr:to>
      <xdr:col>55</xdr:col>
      <xdr:colOff>0</xdr:colOff>
      <xdr:row>37</xdr:row>
      <xdr:rowOff>154787</xdr:rowOff>
    </xdr:to>
    <xdr:cxnSp macro="">
      <xdr:nvCxnSpPr>
        <xdr:cNvPr id="291" name="直線コネクタ 290"/>
        <xdr:cNvCxnSpPr/>
      </xdr:nvCxnSpPr>
      <xdr:spPr>
        <a:xfrm flipV="1">
          <a:off x="9639300" y="6491580"/>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126408</xdr:rowOff>
    </xdr:from>
    <xdr:ext cx="378565" cy="259045"/>
    <xdr:sp macro="" textlink="">
      <xdr:nvSpPr>
        <xdr:cNvPr id="292" name="労働費平均値テキスト"/>
        <xdr:cNvSpPr txBox="1"/>
      </xdr:nvSpPr>
      <xdr:spPr>
        <a:xfrm>
          <a:off x="10528300" y="6127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116840</xdr:rowOff>
    </xdr:from>
    <xdr:to>
      <xdr:col>50</xdr:col>
      <xdr:colOff>114300</xdr:colOff>
      <xdr:row>37</xdr:row>
      <xdr:rowOff>154787</xdr:rowOff>
    </xdr:to>
    <xdr:cxnSp macro="">
      <xdr:nvCxnSpPr>
        <xdr:cNvPr id="294" name="直線コネクタ 293"/>
        <xdr:cNvCxnSpPr/>
      </xdr:nvCxnSpPr>
      <xdr:spPr>
        <a:xfrm>
          <a:off x="8750300" y="6460490"/>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35120</xdr:rowOff>
    </xdr:from>
    <xdr:ext cx="378565" cy="259045"/>
    <xdr:sp macro="" textlink="">
      <xdr:nvSpPr>
        <xdr:cNvPr id="296" name="テキスト ボックス 295"/>
        <xdr:cNvSpPr txBox="1"/>
      </xdr:nvSpPr>
      <xdr:spPr>
        <a:xfrm>
          <a:off x="9450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116840</xdr:rowOff>
    </xdr:from>
    <xdr:to>
      <xdr:col>45</xdr:col>
      <xdr:colOff>177800</xdr:colOff>
      <xdr:row>38</xdr:row>
      <xdr:rowOff>25400</xdr:rowOff>
    </xdr:to>
    <xdr:cxnSp macro="">
      <xdr:nvCxnSpPr>
        <xdr:cNvPr id="297" name="直線コネクタ 296"/>
        <xdr:cNvCxnSpPr/>
      </xdr:nvCxnSpPr>
      <xdr:spPr>
        <a:xfrm flipV="1">
          <a:off x="7861300" y="64604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7231</xdr:rowOff>
    </xdr:from>
    <xdr:ext cx="378565" cy="259045"/>
    <xdr:sp macro="" textlink="">
      <xdr:nvSpPr>
        <xdr:cNvPr id="299" name="テキスト ボックス 298"/>
        <xdr:cNvSpPr txBox="1"/>
      </xdr:nvSpPr>
      <xdr:spPr>
        <a:xfrm>
          <a:off x="8561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157074</xdr:rowOff>
    </xdr:from>
    <xdr:to>
      <xdr:col>41</xdr:col>
      <xdr:colOff>50800</xdr:colOff>
      <xdr:row>38</xdr:row>
      <xdr:rowOff>25400</xdr:rowOff>
    </xdr:to>
    <xdr:cxnSp macro="">
      <xdr:nvCxnSpPr>
        <xdr:cNvPr id="300" name="直線コネクタ 299"/>
        <xdr:cNvCxnSpPr/>
      </xdr:nvCxnSpPr>
      <xdr:spPr>
        <a:xfrm>
          <a:off x="6972300" y="6500724"/>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39235</xdr:rowOff>
    </xdr:from>
    <xdr:ext cx="378565" cy="259045"/>
    <xdr:sp macro="" textlink="">
      <xdr:nvSpPr>
        <xdr:cNvPr id="302" name="テキスト ボックス 301"/>
        <xdr:cNvSpPr txBox="1"/>
      </xdr:nvSpPr>
      <xdr:spPr>
        <a:xfrm>
          <a:off x="7672017" y="6039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7688</xdr:rowOff>
    </xdr:from>
    <xdr:ext cx="378565" cy="259045"/>
    <xdr:sp macro="" textlink="">
      <xdr:nvSpPr>
        <xdr:cNvPr id="304" name="テキスト ボックス 303"/>
        <xdr:cNvSpPr txBox="1"/>
      </xdr:nvSpPr>
      <xdr:spPr>
        <a:xfrm>
          <a:off x="6783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310" name="楕円 309"/>
        <xdr:cNvSpPr/>
      </xdr:nvSpPr>
      <xdr:spPr>
        <a:xfrm>
          <a:off x="104267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12057</xdr:rowOff>
    </xdr:from>
    <xdr:ext cx="378565" cy="259045"/>
    <xdr:sp macro="" textlink="">
      <xdr:nvSpPr>
        <xdr:cNvPr id="311" name="労働費該当値テキスト"/>
        <xdr:cNvSpPr txBox="1"/>
      </xdr:nvSpPr>
      <xdr:spPr>
        <a:xfrm>
          <a:off x="10528300" y="635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103987</xdr:rowOff>
    </xdr:from>
    <xdr:to>
      <xdr:col>50</xdr:col>
      <xdr:colOff>165100</xdr:colOff>
      <xdr:row>38</xdr:row>
      <xdr:rowOff>34137</xdr:rowOff>
    </xdr:to>
    <xdr:sp macro="" textlink="">
      <xdr:nvSpPr>
        <xdr:cNvPr id="312" name="楕円 311"/>
        <xdr:cNvSpPr/>
      </xdr:nvSpPr>
      <xdr:spPr>
        <a:xfrm>
          <a:off x="9588500" y="64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25264</xdr:rowOff>
    </xdr:from>
    <xdr:ext cx="378565" cy="259045"/>
    <xdr:sp macro="" textlink="">
      <xdr:nvSpPr>
        <xdr:cNvPr id="313" name="テキスト ボックス 312"/>
        <xdr:cNvSpPr txBox="1"/>
      </xdr:nvSpPr>
      <xdr:spPr>
        <a:xfrm>
          <a:off x="9450017" y="654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66040</xdr:rowOff>
    </xdr:from>
    <xdr:to>
      <xdr:col>46</xdr:col>
      <xdr:colOff>38100</xdr:colOff>
      <xdr:row>37</xdr:row>
      <xdr:rowOff>167640</xdr:rowOff>
    </xdr:to>
    <xdr:sp macro="" textlink="">
      <xdr:nvSpPr>
        <xdr:cNvPr id="314" name="楕円 313"/>
        <xdr:cNvSpPr/>
      </xdr:nvSpPr>
      <xdr:spPr>
        <a:xfrm>
          <a:off x="8699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158767</xdr:rowOff>
    </xdr:from>
    <xdr:ext cx="378565" cy="259045"/>
    <xdr:sp macro="" textlink="">
      <xdr:nvSpPr>
        <xdr:cNvPr id="315" name="テキスト ボックス 314"/>
        <xdr:cNvSpPr txBox="1"/>
      </xdr:nvSpPr>
      <xdr:spPr>
        <a:xfrm>
          <a:off x="85610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146050</xdr:rowOff>
    </xdr:from>
    <xdr:to>
      <xdr:col>41</xdr:col>
      <xdr:colOff>101600</xdr:colOff>
      <xdr:row>38</xdr:row>
      <xdr:rowOff>76200</xdr:rowOff>
    </xdr:to>
    <xdr:sp macro="" textlink="">
      <xdr:nvSpPr>
        <xdr:cNvPr id="316" name="楕円 315"/>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67327</xdr:rowOff>
    </xdr:from>
    <xdr:ext cx="378565" cy="259045"/>
    <xdr:sp macro="" textlink="">
      <xdr:nvSpPr>
        <xdr:cNvPr id="317" name="テキスト ボックス 316"/>
        <xdr:cNvSpPr txBox="1"/>
      </xdr:nvSpPr>
      <xdr:spPr>
        <a:xfrm>
          <a:off x="76720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106274</xdr:rowOff>
    </xdr:from>
    <xdr:to>
      <xdr:col>36</xdr:col>
      <xdr:colOff>165100</xdr:colOff>
      <xdr:row>38</xdr:row>
      <xdr:rowOff>36424</xdr:rowOff>
    </xdr:to>
    <xdr:sp macro="" textlink="">
      <xdr:nvSpPr>
        <xdr:cNvPr id="318" name="楕円 317"/>
        <xdr:cNvSpPr/>
      </xdr:nvSpPr>
      <xdr:spPr>
        <a:xfrm>
          <a:off x="6921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27550</xdr:rowOff>
    </xdr:from>
    <xdr:ext cx="378565" cy="259045"/>
    <xdr:sp macro="" textlink="">
      <xdr:nvSpPr>
        <xdr:cNvPr id="319" name="テキスト ボックス 318"/>
        <xdr:cNvSpPr txBox="1"/>
      </xdr:nvSpPr>
      <xdr:spPr>
        <a:xfrm>
          <a:off x="6783017" y="654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6" name="直線コネクタ 345"/>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7"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49" name="直線コネクタ 348"/>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138904</xdr:rowOff>
    </xdr:from>
    <xdr:ext cx="378565" cy="259045"/>
    <xdr:sp macro="" textlink="">
      <xdr:nvSpPr>
        <xdr:cNvPr id="351" name="テキスト ボックス 350"/>
        <xdr:cNvSpPr txBox="1"/>
      </xdr:nvSpPr>
      <xdr:spPr>
        <a:xfrm>
          <a:off x="9450017" y="974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2" name="直線コネクタ 351"/>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151706</xdr:rowOff>
    </xdr:from>
    <xdr:ext cx="378565" cy="259045"/>
    <xdr:sp macro="" textlink="">
      <xdr:nvSpPr>
        <xdr:cNvPr id="354" name="テキスト ボックス 353"/>
        <xdr:cNvSpPr txBox="1"/>
      </xdr:nvSpPr>
      <xdr:spPr>
        <a:xfrm>
          <a:off x="8561017" y="975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5" name="直線コネクタ 354"/>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153078</xdr:rowOff>
    </xdr:from>
    <xdr:ext cx="378565" cy="259045"/>
    <xdr:sp macro="" textlink="">
      <xdr:nvSpPr>
        <xdr:cNvPr id="357" name="テキスト ボックス 356"/>
        <xdr:cNvSpPr txBox="1"/>
      </xdr:nvSpPr>
      <xdr:spPr>
        <a:xfrm>
          <a:off x="7672017" y="975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150334</xdr:rowOff>
    </xdr:from>
    <xdr:ext cx="378565" cy="259045"/>
    <xdr:sp macro="" textlink="">
      <xdr:nvSpPr>
        <xdr:cNvPr id="359" name="テキスト ボックス 358"/>
        <xdr:cNvSpPr txBox="1"/>
      </xdr:nvSpPr>
      <xdr:spPr>
        <a:xfrm>
          <a:off x="6783017" y="975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5" name="楕円 364"/>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6"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7" name="楕円 366"/>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8" name="テキスト ボックス 367"/>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69" name="楕円 368"/>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0" name="テキスト ボックス 369"/>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1" name="楕円 370"/>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2" name="テキスト ボックス 371"/>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3" name="楕円 372"/>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4" name="テキスト ボックス 373"/>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48397</xdr:rowOff>
    </xdr:from>
    <xdr:to>
      <xdr:col>55</xdr:col>
      <xdr:colOff>0</xdr:colOff>
      <xdr:row>78</xdr:row>
      <xdr:rowOff>57221</xdr:rowOff>
    </xdr:to>
    <xdr:cxnSp macro="">
      <xdr:nvCxnSpPr>
        <xdr:cNvPr id="401" name="直線コネクタ 400"/>
        <xdr:cNvCxnSpPr/>
      </xdr:nvCxnSpPr>
      <xdr:spPr>
        <a:xfrm flipV="1">
          <a:off x="9639300" y="13421497"/>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2"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44648</xdr:rowOff>
    </xdr:from>
    <xdr:to>
      <xdr:col>50</xdr:col>
      <xdr:colOff>114300</xdr:colOff>
      <xdr:row>78</xdr:row>
      <xdr:rowOff>57221</xdr:rowOff>
    </xdr:to>
    <xdr:cxnSp macro="">
      <xdr:nvCxnSpPr>
        <xdr:cNvPr id="404" name="直線コネクタ 403"/>
        <xdr:cNvCxnSpPr/>
      </xdr:nvCxnSpPr>
      <xdr:spPr>
        <a:xfrm>
          <a:off x="8750300" y="1341774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6225</xdr:rowOff>
    </xdr:from>
    <xdr:ext cx="469744" cy="259045"/>
    <xdr:sp macro="" textlink="">
      <xdr:nvSpPr>
        <xdr:cNvPr id="406" name="テキスト ボックス 405"/>
        <xdr:cNvSpPr txBox="1"/>
      </xdr:nvSpPr>
      <xdr:spPr>
        <a:xfrm>
          <a:off x="9404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31893</xdr:rowOff>
    </xdr:from>
    <xdr:to>
      <xdr:col>45</xdr:col>
      <xdr:colOff>177800</xdr:colOff>
      <xdr:row>78</xdr:row>
      <xdr:rowOff>44648</xdr:rowOff>
    </xdr:to>
    <xdr:cxnSp macro="">
      <xdr:nvCxnSpPr>
        <xdr:cNvPr id="407" name="直線コネクタ 406"/>
        <xdr:cNvCxnSpPr/>
      </xdr:nvCxnSpPr>
      <xdr:spPr>
        <a:xfrm>
          <a:off x="7861300" y="13404993"/>
          <a:ext cx="8890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2156</xdr:rowOff>
    </xdr:from>
    <xdr:ext cx="469744" cy="259045"/>
    <xdr:sp macro="" textlink="">
      <xdr:nvSpPr>
        <xdr:cNvPr id="409" name="テキスト ボックス 408"/>
        <xdr:cNvSpPr txBox="1"/>
      </xdr:nvSpPr>
      <xdr:spPr>
        <a:xfrm>
          <a:off x="8515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31893</xdr:rowOff>
    </xdr:from>
    <xdr:to>
      <xdr:col>41</xdr:col>
      <xdr:colOff>50800</xdr:colOff>
      <xdr:row>78</xdr:row>
      <xdr:rowOff>48306</xdr:rowOff>
    </xdr:to>
    <xdr:cxnSp macro="">
      <xdr:nvCxnSpPr>
        <xdr:cNvPr id="410" name="直線コネクタ 409"/>
        <xdr:cNvCxnSpPr/>
      </xdr:nvCxnSpPr>
      <xdr:spPr>
        <a:xfrm flipV="1">
          <a:off x="6972300" y="13404993"/>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154357</xdr:rowOff>
    </xdr:from>
    <xdr:ext cx="469744" cy="259045"/>
    <xdr:sp macro="" textlink="">
      <xdr:nvSpPr>
        <xdr:cNvPr id="412" name="テキスト ボックス 411"/>
        <xdr:cNvSpPr txBox="1"/>
      </xdr:nvSpPr>
      <xdr:spPr>
        <a:xfrm>
          <a:off x="7626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167891</xdr:rowOff>
    </xdr:from>
    <xdr:ext cx="469744" cy="259045"/>
    <xdr:sp macro="" textlink="">
      <xdr:nvSpPr>
        <xdr:cNvPr id="414" name="テキスト ボックス 413"/>
        <xdr:cNvSpPr txBox="1"/>
      </xdr:nvSpPr>
      <xdr:spPr>
        <a:xfrm>
          <a:off x="6737428"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169047</xdr:rowOff>
    </xdr:from>
    <xdr:to>
      <xdr:col>55</xdr:col>
      <xdr:colOff>50800</xdr:colOff>
      <xdr:row>78</xdr:row>
      <xdr:rowOff>99197</xdr:rowOff>
    </xdr:to>
    <xdr:sp macro="" textlink="">
      <xdr:nvSpPr>
        <xdr:cNvPr id="420" name="楕円 419"/>
        <xdr:cNvSpPr/>
      </xdr:nvSpPr>
      <xdr:spPr>
        <a:xfrm>
          <a:off x="10426700" y="1337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83974</xdr:rowOff>
    </xdr:from>
    <xdr:ext cx="469744" cy="259045"/>
    <xdr:sp macro="" textlink="">
      <xdr:nvSpPr>
        <xdr:cNvPr id="421" name="商工費該当値テキスト"/>
        <xdr:cNvSpPr txBox="1"/>
      </xdr:nvSpPr>
      <xdr:spPr>
        <a:xfrm>
          <a:off x="10528300" y="1328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6421</xdr:rowOff>
    </xdr:from>
    <xdr:to>
      <xdr:col>50</xdr:col>
      <xdr:colOff>165100</xdr:colOff>
      <xdr:row>78</xdr:row>
      <xdr:rowOff>108021</xdr:rowOff>
    </xdr:to>
    <xdr:sp macro="" textlink="">
      <xdr:nvSpPr>
        <xdr:cNvPr id="422" name="楕円 421"/>
        <xdr:cNvSpPr/>
      </xdr:nvSpPr>
      <xdr:spPr>
        <a:xfrm>
          <a:off x="9588500" y="133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99148</xdr:rowOff>
    </xdr:from>
    <xdr:ext cx="469744" cy="259045"/>
    <xdr:sp macro="" textlink="">
      <xdr:nvSpPr>
        <xdr:cNvPr id="423" name="テキスト ボックス 422"/>
        <xdr:cNvSpPr txBox="1"/>
      </xdr:nvSpPr>
      <xdr:spPr>
        <a:xfrm>
          <a:off x="9404428" y="134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165298</xdr:rowOff>
    </xdr:from>
    <xdr:to>
      <xdr:col>46</xdr:col>
      <xdr:colOff>38100</xdr:colOff>
      <xdr:row>78</xdr:row>
      <xdr:rowOff>95448</xdr:rowOff>
    </xdr:to>
    <xdr:sp macro="" textlink="">
      <xdr:nvSpPr>
        <xdr:cNvPr id="424" name="楕円 423"/>
        <xdr:cNvSpPr/>
      </xdr:nvSpPr>
      <xdr:spPr>
        <a:xfrm>
          <a:off x="8699500" y="1336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86575</xdr:rowOff>
    </xdr:from>
    <xdr:ext cx="469744" cy="259045"/>
    <xdr:sp macro="" textlink="">
      <xdr:nvSpPr>
        <xdr:cNvPr id="425" name="テキスト ボックス 424"/>
        <xdr:cNvSpPr txBox="1"/>
      </xdr:nvSpPr>
      <xdr:spPr>
        <a:xfrm>
          <a:off x="8515428" y="1345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152543</xdr:rowOff>
    </xdr:from>
    <xdr:to>
      <xdr:col>41</xdr:col>
      <xdr:colOff>101600</xdr:colOff>
      <xdr:row>78</xdr:row>
      <xdr:rowOff>82693</xdr:rowOff>
    </xdr:to>
    <xdr:sp macro="" textlink="">
      <xdr:nvSpPr>
        <xdr:cNvPr id="426" name="楕円 425"/>
        <xdr:cNvSpPr/>
      </xdr:nvSpPr>
      <xdr:spPr>
        <a:xfrm>
          <a:off x="7810500" y="133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73820</xdr:rowOff>
    </xdr:from>
    <xdr:ext cx="469744" cy="259045"/>
    <xdr:sp macro="" textlink="">
      <xdr:nvSpPr>
        <xdr:cNvPr id="427" name="テキスト ボックス 426"/>
        <xdr:cNvSpPr txBox="1"/>
      </xdr:nvSpPr>
      <xdr:spPr>
        <a:xfrm>
          <a:off x="7626428" y="1344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168956</xdr:rowOff>
    </xdr:from>
    <xdr:to>
      <xdr:col>36</xdr:col>
      <xdr:colOff>165100</xdr:colOff>
      <xdr:row>78</xdr:row>
      <xdr:rowOff>99106</xdr:rowOff>
    </xdr:to>
    <xdr:sp macro="" textlink="">
      <xdr:nvSpPr>
        <xdr:cNvPr id="428" name="楕円 427"/>
        <xdr:cNvSpPr/>
      </xdr:nvSpPr>
      <xdr:spPr>
        <a:xfrm>
          <a:off x="6921500" y="133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90233</xdr:rowOff>
    </xdr:from>
    <xdr:ext cx="469744" cy="259045"/>
    <xdr:sp macro="" textlink="">
      <xdr:nvSpPr>
        <xdr:cNvPr id="429" name="テキスト ボックス 428"/>
        <xdr:cNvSpPr txBox="1"/>
      </xdr:nvSpPr>
      <xdr:spPr>
        <a:xfrm>
          <a:off x="6737428" y="134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3" name="直線コネクタ 452"/>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4" name="土木費最小値テキスト"/>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5" name="直線コネクタ 454"/>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6" name="土木費最大値テキスト"/>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7" name="直線コネクタ 456"/>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167627</xdr:rowOff>
    </xdr:from>
    <xdr:to>
      <xdr:col>55</xdr:col>
      <xdr:colOff>0</xdr:colOff>
      <xdr:row>98</xdr:row>
      <xdr:rowOff>14681</xdr:rowOff>
    </xdr:to>
    <xdr:cxnSp macro="">
      <xdr:nvCxnSpPr>
        <xdr:cNvPr id="458" name="直線コネクタ 457"/>
        <xdr:cNvCxnSpPr/>
      </xdr:nvCxnSpPr>
      <xdr:spPr>
        <a:xfrm flipV="1">
          <a:off x="9639300" y="16798277"/>
          <a:ext cx="838200" cy="1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98062</xdr:rowOff>
    </xdr:from>
    <xdr:ext cx="534377" cy="259045"/>
    <xdr:sp macro="" textlink="">
      <xdr:nvSpPr>
        <xdr:cNvPr id="459" name="土木費平均値テキスト"/>
        <xdr:cNvSpPr txBox="1"/>
      </xdr:nvSpPr>
      <xdr:spPr>
        <a:xfrm>
          <a:off x="10528300" y="1638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0" name="フローチャート: 判断 459"/>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167920</xdr:rowOff>
    </xdr:from>
    <xdr:to>
      <xdr:col>50</xdr:col>
      <xdr:colOff>114300</xdr:colOff>
      <xdr:row>98</xdr:row>
      <xdr:rowOff>14681</xdr:rowOff>
    </xdr:to>
    <xdr:cxnSp macro="">
      <xdr:nvCxnSpPr>
        <xdr:cNvPr id="461" name="直線コネクタ 460"/>
        <xdr:cNvCxnSpPr/>
      </xdr:nvCxnSpPr>
      <xdr:spPr>
        <a:xfrm>
          <a:off x="8750300" y="16798570"/>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2" name="フローチャート: 判断 461"/>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15181</xdr:rowOff>
    </xdr:from>
    <xdr:ext cx="534377" cy="259045"/>
    <xdr:sp macro="" textlink="">
      <xdr:nvSpPr>
        <xdr:cNvPr id="463" name="テキスト ボックス 462"/>
        <xdr:cNvSpPr txBox="1"/>
      </xdr:nvSpPr>
      <xdr:spPr>
        <a:xfrm>
          <a:off x="9372111" y="163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160122</xdr:rowOff>
    </xdr:from>
    <xdr:to>
      <xdr:col>45</xdr:col>
      <xdr:colOff>177800</xdr:colOff>
      <xdr:row>97</xdr:row>
      <xdr:rowOff>167920</xdr:rowOff>
    </xdr:to>
    <xdr:cxnSp macro="">
      <xdr:nvCxnSpPr>
        <xdr:cNvPr id="464" name="直線コネクタ 463"/>
        <xdr:cNvCxnSpPr/>
      </xdr:nvCxnSpPr>
      <xdr:spPr>
        <a:xfrm>
          <a:off x="7861300" y="16790772"/>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5" name="フローチャート: 判断 464"/>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123296</xdr:rowOff>
    </xdr:from>
    <xdr:ext cx="534377" cy="259045"/>
    <xdr:sp macro="" textlink="">
      <xdr:nvSpPr>
        <xdr:cNvPr id="466" name="テキスト ボックス 465"/>
        <xdr:cNvSpPr txBox="1"/>
      </xdr:nvSpPr>
      <xdr:spPr>
        <a:xfrm>
          <a:off x="8483111" y="162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128105</xdr:rowOff>
    </xdr:from>
    <xdr:to>
      <xdr:col>41</xdr:col>
      <xdr:colOff>50800</xdr:colOff>
      <xdr:row>97</xdr:row>
      <xdr:rowOff>160122</xdr:rowOff>
    </xdr:to>
    <xdr:cxnSp macro="">
      <xdr:nvCxnSpPr>
        <xdr:cNvPr id="467" name="直線コネクタ 466"/>
        <xdr:cNvCxnSpPr/>
      </xdr:nvCxnSpPr>
      <xdr:spPr>
        <a:xfrm>
          <a:off x="6972300" y="16758755"/>
          <a:ext cx="889000" cy="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68" name="フローチャート: 判断 467"/>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168597</xdr:rowOff>
    </xdr:from>
    <xdr:ext cx="534377" cy="259045"/>
    <xdr:sp macro="" textlink="">
      <xdr:nvSpPr>
        <xdr:cNvPr id="469" name="テキスト ボックス 468"/>
        <xdr:cNvSpPr txBox="1"/>
      </xdr:nvSpPr>
      <xdr:spPr>
        <a:xfrm>
          <a:off x="7594111" y="162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0" name="フローチャート: 判断 469"/>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171163</xdr:rowOff>
    </xdr:from>
    <xdr:ext cx="534377" cy="259045"/>
    <xdr:sp macro="" textlink="">
      <xdr:nvSpPr>
        <xdr:cNvPr id="471" name="テキスト ボックス 470"/>
        <xdr:cNvSpPr txBox="1"/>
      </xdr:nvSpPr>
      <xdr:spPr>
        <a:xfrm>
          <a:off x="6705111" y="162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116827</xdr:rowOff>
    </xdr:from>
    <xdr:to>
      <xdr:col>55</xdr:col>
      <xdr:colOff>50800</xdr:colOff>
      <xdr:row>98</xdr:row>
      <xdr:rowOff>46977</xdr:rowOff>
    </xdr:to>
    <xdr:sp macro="" textlink="">
      <xdr:nvSpPr>
        <xdr:cNvPr id="477" name="楕円 476"/>
        <xdr:cNvSpPr/>
      </xdr:nvSpPr>
      <xdr:spPr>
        <a:xfrm>
          <a:off x="10426700" y="167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31754</xdr:rowOff>
    </xdr:from>
    <xdr:ext cx="534377" cy="259045"/>
    <xdr:sp macro="" textlink="">
      <xdr:nvSpPr>
        <xdr:cNvPr id="478" name="土木費該当値テキスト"/>
        <xdr:cNvSpPr txBox="1"/>
      </xdr:nvSpPr>
      <xdr:spPr>
        <a:xfrm>
          <a:off x="10528300" y="166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135331</xdr:rowOff>
    </xdr:from>
    <xdr:to>
      <xdr:col>50</xdr:col>
      <xdr:colOff>165100</xdr:colOff>
      <xdr:row>98</xdr:row>
      <xdr:rowOff>65481</xdr:rowOff>
    </xdr:to>
    <xdr:sp macro="" textlink="">
      <xdr:nvSpPr>
        <xdr:cNvPr id="479" name="楕円 478"/>
        <xdr:cNvSpPr/>
      </xdr:nvSpPr>
      <xdr:spPr>
        <a:xfrm>
          <a:off x="9588500" y="167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56608</xdr:rowOff>
    </xdr:from>
    <xdr:ext cx="534377" cy="259045"/>
    <xdr:sp macro="" textlink="">
      <xdr:nvSpPr>
        <xdr:cNvPr id="480" name="テキスト ボックス 479"/>
        <xdr:cNvSpPr txBox="1"/>
      </xdr:nvSpPr>
      <xdr:spPr>
        <a:xfrm>
          <a:off x="9372111" y="168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117120</xdr:rowOff>
    </xdr:from>
    <xdr:to>
      <xdr:col>46</xdr:col>
      <xdr:colOff>38100</xdr:colOff>
      <xdr:row>98</xdr:row>
      <xdr:rowOff>47270</xdr:rowOff>
    </xdr:to>
    <xdr:sp macro="" textlink="">
      <xdr:nvSpPr>
        <xdr:cNvPr id="481" name="楕円 480"/>
        <xdr:cNvSpPr/>
      </xdr:nvSpPr>
      <xdr:spPr>
        <a:xfrm>
          <a:off x="8699500" y="167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38397</xdr:rowOff>
    </xdr:from>
    <xdr:ext cx="534377" cy="259045"/>
    <xdr:sp macro="" textlink="">
      <xdr:nvSpPr>
        <xdr:cNvPr id="482" name="テキスト ボックス 481"/>
        <xdr:cNvSpPr txBox="1"/>
      </xdr:nvSpPr>
      <xdr:spPr>
        <a:xfrm>
          <a:off x="8483111" y="168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109322</xdr:rowOff>
    </xdr:from>
    <xdr:to>
      <xdr:col>41</xdr:col>
      <xdr:colOff>101600</xdr:colOff>
      <xdr:row>98</xdr:row>
      <xdr:rowOff>39472</xdr:rowOff>
    </xdr:to>
    <xdr:sp macro="" textlink="">
      <xdr:nvSpPr>
        <xdr:cNvPr id="483" name="楕円 482"/>
        <xdr:cNvSpPr/>
      </xdr:nvSpPr>
      <xdr:spPr>
        <a:xfrm>
          <a:off x="7810500" y="167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30599</xdr:rowOff>
    </xdr:from>
    <xdr:ext cx="534377" cy="259045"/>
    <xdr:sp macro="" textlink="">
      <xdr:nvSpPr>
        <xdr:cNvPr id="484" name="テキスト ボックス 483"/>
        <xdr:cNvSpPr txBox="1"/>
      </xdr:nvSpPr>
      <xdr:spPr>
        <a:xfrm>
          <a:off x="7594111" y="1683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77305</xdr:rowOff>
    </xdr:from>
    <xdr:to>
      <xdr:col>36</xdr:col>
      <xdr:colOff>165100</xdr:colOff>
      <xdr:row>98</xdr:row>
      <xdr:rowOff>7455</xdr:rowOff>
    </xdr:to>
    <xdr:sp macro="" textlink="">
      <xdr:nvSpPr>
        <xdr:cNvPr id="485" name="楕円 484"/>
        <xdr:cNvSpPr/>
      </xdr:nvSpPr>
      <xdr:spPr>
        <a:xfrm>
          <a:off x="6921500" y="167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170032</xdr:rowOff>
    </xdr:from>
    <xdr:ext cx="534377" cy="259045"/>
    <xdr:sp macro="" textlink="">
      <xdr:nvSpPr>
        <xdr:cNvPr id="486" name="テキスト ボックス 485"/>
        <xdr:cNvSpPr txBox="1"/>
      </xdr:nvSpPr>
      <xdr:spPr>
        <a:xfrm>
          <a:off x="6705111" y="1680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82596</xdr:rowOff>
    </xdr:from>
    <xdr:to>
      <xdr:col>85</xdr:col>
      <xdr:colOff>127000</xdr:colOff>
      <xdr:row>38</xdr:row>
      <xdr:rowOff>87054</xdr:rowOff>
    </xdr:to>
    <xdr:cxnSp macro="">
      <xdr:nvCxnSpPr>
        <xdr:cNvPr id="513" name="直線コネクタ 512"/>
        <xdr:cNvCxnSpPr/>
      </xdr:nvCxnSpPr>
      <xdr:spPr>
        <a:xfrm>
          <a:off x="15481300" y="6597696"/>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47426</xdr:rowOff>
    </xdr:from>
    <xdr:ext cx="469744" cy="259045"/>
    <xdr:sp macro="" textlink="">
      <xdr:nvSpPr>
        <xdr:cNvPr id="514" name="消防費平均値テキスト"/>
        <xdr:cNvSpPr txBox="1"/>
      </xdr:nvSpPr>
      <xdr:spPr>
        <a:xfrm>
          <a:off x="16370300" y="6391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77841</xdr:rowOff>
    </xdr:from>
    <xdr:to>
      <xdr:col>81</xdr:col>
      <xdr:colOff>50800</xdr:colOff>
      <xdr:row>38</xdr:row>
      <xdr:rowOff>82596</xdr:rowOff>
    </xdr:to>
    <xdr:cxnSp macro="">
      <xdr:nvCxnSpPr>
        <xdr:cNvPr id="516" name="直線コネクタ 515"/>
        <xdr:cNvCxnSpPr/>
      </xdr:nvCxnSpPr>
      <xdr:spPr>
        <a:xfrm>
          <a:off x="14592300" y="6592941"/>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143065</xdr:rowOff>
    </xdr:from>
    <xdr:ext cx="469744" cy="259045"/>
    <xdr:sp macro="" textlink="">
      <xdr:nvSpPr>
        <xdr:cNvPr id="518" name="テキスト ボックス 517"/>
        <xdr:cNvSpPr txBox="1"/>
      </xdr:nvSpPr>
      <xdr:spPr>
        <a:xfrm>
          <a:off x="15246428" y="631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77018</xdr:rowOff>
    </xdr:from>
    <xdr:to>
      <xdr:col>76</xdr:col>
      <xdr:colOff>114300</xdr:colOff>
      <xdr:row>38</xdr:row>
      <xdr:rowOff>77841</xdr:rowOff>
    </xdr:to>
    <xdr:cxnSp macro="">
      <xdr:nvCxnSpPr>
        <xdr:cNvPr id="519" name="直線コネクタ 518"/>
        <xdr:cNvCxnSpPr/>
      </xdr:nvCxnSpPr>
      <xdr:spPr>
        <a:xfrm>
          <a:off x="13703300" y="6592118"/>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117393</xdr:rowOff>
    </xdr:from>
    <xdr:ext cx="469744" cy="259045"/>
    <xdr:sp macro="" textlink="">
      <xdr:nvSpPr>
        <xdr:cNvPr id="521" name="テキスト ボックス 520"/>
        <xdr:cNvSpPr txBox="1"/>
      </xdr:nvSpPr>
      <xdr:spPr>
        <a:xfrm>
          <a:off x="14357428" y="62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77018</xdr:rowOff>
    </xdr:from>
    <xdr:to>
      <xdr:col>71</xdr:col>
      <xdr:colOff>177800</xdr:colOff>
      <xdr:row>38</xdr:row>
      <xdr:rowOff>80698</xdr:rowOff>
    </xdr:to>
    <xdr:cxnSp macro="">
      <xdr:nvCxnSpPr>
        <xdr:cNvPr id="522" name="直線コネクタ 521"/>
        <xdr:cNvCxnSpPr/>
      </xdr:nvCxnSpPr>
      <xdr:spPr>
        <a:xfrm flipV="1">
          <a:off x="12814300" y="6592118"/>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142402</xdr:rowOff>
    </xdr:from>
    <xdr:ext cx="469744" cy="259045"/>
    <xdr:sp macro="" textlink="">
      <xdr:nvSpPr>
        <xdr:cNvPr id="524" name="テキスト ボックス 523"/>
        <xdr:cNvSpPr txBox="1"/>
      </xdr:nvSpPr>
      <xdr:spPr>
        <a:xfrm>
          <a:off x="13468428" y="631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6" name="テキスト ボックス 525"/>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36254</xdr:rowOff>
    </xdr:from>
    <xdr:to>
      <xdr:col>85</xdr:col>
      <xdr:colOff>177800</xdr:colOff>
      <xdr:row>38</xdr:row>
      <xdr:rowOff>137854</xdr:rowOff>
    </xdr:to>
    <xdr:sp macro="" textlink="">
      <xdr:nvSpPr>
        <xdr:cNvPr id="532" name="楕円 531"/>
        <xdr:cNvSpPr/>
      </xdr:nvSpPr>
      <xdr:spPr>
        <a:xfrm>
          <a:off x="16268700" y="65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2977</xdr:rowOff>
    </xdr:from>
    <xdr:ext cx="469744" cy="259045"/>
    <xdr:sp macro="" textlink="">
      <xdr:nvSpPr>
        <xdr:cNvPr id="533" name="消防費該当値テキスト"/>
        <xdr:cNvSpPr txBox="1"/>
      </xdr:nvSpPr>
      <xdr:spPr>
        <a:xfrm>
          <a:off x="16370300" y="65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31796</xdr:rowOff>
    </xdr:from>
    <xdr:to>
      <xdr:col>81</xdr:col>
      <xdr:colOff>101600</xdr:colOff>
      <xdr:row>38</xdr:row>
      <xdr:rowOff>133396</xdr:rowOff>
    </xdr:to>
    <xdr:sp macro="" textlink="">
      <xdr:nvSpPr>
        <xdr:cNvPr id="534" name="楕円 533"/>
        <xdr:cNvSpPr/>
      </xdr:nvSpPr>
      <xdr:spPr>
        <a:xfrm>
          <a:off x="15430500" y="654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124523</xdr:rowOff>
    </xdr:from>
    <xdr:ext cx="469744" cy="259045"/>
    <xdr:sp macro="" textlink="">
      <xdr:nvSpPr>
        <xdr:cNvPr id="535" name="テキスト ボックス 534"/>
        <xdr:cNvSpPr txBox="1"/>
      </xdr:nvSpPr>
      <xdr:spPr>
        <a:xfrm>
          <a:off x="15246428" y="663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27041</xdr:rowOff>
    </xdr:from>
    <xdr:to>
      <xdr:col>76</xdr:col>
      <xdr:colOff>165100</xdr:colOff>
      <xdr:row>38</xdr:row>
      <xdr:rowOff>128641</xdr:rowOff>
    </xdr:to>
    <xdr:sp macro="" textlink="">
      <xdr:nvSpPr>
        <xdr:cNvPr id="536" name="楕円 535"/>
        <xdr:cNvSpPr/>
      </xdr:nvSpPr>
      <xdr:spPr>
        <a:xfrm>
          <a:off x="14541500" y="65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119768</xdr:rowOff>
    </xdr:from>
    <xdr:ext cx="469744" cy="259045"/>
    <xdr:sp macro="" textlink="">
      <xdr:nvSpPr>
        <xdr:cNvPr id="537" name="テキスト ボックス 536"/>
        <xdr:cNvSpPr txBox="1"/>
      </xdr:nvSpPr>
      <xdr:spPr>
        <a:xfrm>
          <a:off x="14357428" y="66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26218</xdr:rowOff>
    </xdr:from>
    <xdr:to>
      <xdr:col>72</xdr:col>
      <xdr:colOff>38100</xdr:colOff>
      <xdr:row>38</xdr:row>
      <xdr:rowOff>127818</xdr:rowOff>
    </xdr:to>
    <xdr:sp macro="" textlink="">
      <xdr:nvSpPr>
        <xdr:cNvPr id="538" name="楕円 537"/>
        <xdr:cNvSpPr/>
      </xdr:nvSpPr>
      <xdr:spPr>
        <a:xfrm>
          <a:off x="13652500" y="65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118945</xdr:rowOff>
    </xdr:from>
    <xdr:ext cx="469744" cy="259045"/>
    <xdr:sp macro="" textlink="">
      <xdr:nvSpPr>
        <xdr:cNvPr id="539" name="テキスト ボックス 538"/>
        <xdr:cNvSpPr txBox="1"/>
      </xdr:nvSpPr>
      <xdr:spPr>
        <a:xfrm>
          <a:off x="13468428" y="663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29898</xdr:rowOff>
    </xdr:from>
    <xdr:to>
      <xdr:col>67</xdr:col>
      <xdr:colOff>101600</xdr:colOff>
      <xdr:row>38</xdr:row>
      <xdr:rowOff>131498</xdr:rowOff>
    </xdr:to>
    <xdr:sp macro="" textlink="">
      <xdr:nvSpPr>
        <xdr:cNvPr id="540" name="楕円 539"/>
        <xdr:cNvSpPr/>
      </xdr:nvSpPr>
      <xdr:spPr>
        <a:xfrm>
          <a:off x="12763500" y="65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122625</xdr:rowOff>
    </xdr:from>
    <xdr:ext cx="469744" cy="259045"/>
    <xdr:sp macro="" textlink="">
      <xdr:nvSpPr>
        <xdr:cNvPr id="541" name="テキスト ボックス 540"/>
        <xdr:cNvSpPr txBox="1"/>
      </xdr:nvSpPr>
      <xdr:spPr>
        <a:xfrm>
          <a:off x="12579428" y="663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4" name="直線コネクタ 563"/>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5" name="教育費最小値テキスト"/>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6" name="直線コネクタ 565"/>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7" name="教育費最大値テキスト"/>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68" name="直線コネクタ 567"/>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61418</xdr:rowOff>
    </xdr:from>
    <xdr:to>
      <xdr:col>85</xdr:col>
      <xdr:colOff>127000</xdr:colOff>
      <xdr:row>58</xdr:row>
      <xdr:rowOff>84479</xdr:rowOff>
    </xdr:to>
    <xdr:cxnSp macro="">
      <xdr:nvCxnSpPr>
        <xdr:cNvPr id="569" name="直線コネクタ 568"/>
        <xdr:cNvCxnSpPr/>
      </xdr:nvCxnSpPr>
      <xdr:spPr>
        <a:xfrm>
          <a:off x="15481300" y="9834068"/>
          <a:ext cx="838200" cy="19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47897</xdr:rowOff>
    </xdr:from>
    <xdr:ext cx="534377" cy="259045"/>
    <xdr:sp macro="" textlink="">
      <xdr:nvSpPr>
        <xdr:cNvPr id="570" name="教育費平均値テキスト"/>
        <xdr:cNvSpPr txBox="1"/>
      </xdr:nvSpPr>
      <xdr:spPr>
        <a:xfrm>
          <a:off x="16370300" y="982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1" name="フローチャート: 判断 570"/>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61418</xdr:rowOff>
    </xdr:from>
    <xdr:to>
      <xdr:col>81</xdr:col>
      <xdr:colOff>50800</xdr:colOff>
      <xdr:row>58</xdr:row>
      <xdr:rowOff>10368</xdr:rowOff>
    </xdr:to>
    <xdr:cxnSp macro="">
      <xdr:nvCxnSpPr>
        <xdr:cNvPr id="572" name="直線コネクタ 571"/>
        <xdr:cNvCxnSpPr/>
      </xdr:nvCxnSpPr>
      <xdr:spPr>
        <a:xfrm flipV="1">
          <a:off x="14592300" y="9834068"/>
          <a:ext cx="889000" cy="1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3" name="フローチャート: 判断 572"/>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149422</xdr:rowOff>
    </xdr:from>
    <xdr:ext cx="534377" cy="259045"/>
    <xdr:sp macro="" textlink="">
      <xdr:nvSpPr>
        <xdr:cNvPr id="574" name="テキスト ボックス 573"/>
        <xdr:cNvSpPr txBox="1"/>
      </xdr:nvSpPr>
      <xdr:spPr>
        <a:xfrm>
          <a:off x="15214111" y="100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76570</xdr:rowOff>
    </xdr:from>
    <xdr:to>
      <xdr:col>76</xdr:col>
      <xdr:colOff>114300</xdr:colOff>
      <xdr:row>58</xdr:row>
      <xdr:rowOff>10368</xdr:rowOff>
    </xdr:to>
    <xdr:cxnSp macro="">
      <xdr:nvCxnSpPr>
        <xdr:cNvPr id="575" name="直線コネクタ 574"/>
        <xdr:cNvCxnSpPr/>
      </xdr:nvCxnSpPr>
      <xdr:spPr>
        <a:xfrm>
          <a:off x="13703300" y="9849220"/>
          <a:ext cx="889000" cy="10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6" name="フローチャート: 判断 575"/>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153491</xdr:rowOff>
    </xdr:from>
    <xdr:ext cx="534377" cy="259045"/>
    <xdr:sp macro="" textlink="">
      <xdr:nvSpPr>
        <xdr:cNvPr id="577" name="テキスト ボックス 576"/>
        <xdr:cNvSpPr txBox="1"/>
      </xdr:nvSpPr>
      <xdr:spPr>
        <a:xfrm>
          <a:off x="14325111" y="100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76570</xdr:rowOff>
    </xdr:from>
    <xdr:to>
      <xdr:col>71</xdr:col>
      <xdr:colOff>177800</xdr:colOff>
      <xdr:row>58</xdr:row>
      <xdr:rowOff>73003</xdr:rowOff>
    </xdr:to>
    <xdr:cxnSp macro="">
      <xdr:nvCxnSpPr>
        <xdr:cNvPr id="578" name="直線コネクタ 577"/>
        <xdr:cNvCxnSpPr/>
      </xdr:nvCxnSpPr>
      <xdr:spPr>
        <a:xfrm flipV="1">
          <a:off x="12814300" y="9849220"/>
          <a:ext cx="889000" cy="16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79" name="フローチャート: 判断 578"/>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4563</xdr:rowOff>
    </xdr:from>
    <xdr:ext cx="534377" cy="259045"/>
    <xdr:sp macro="" textlink="">
      <xdr:nvSpPr>
        <xdr:cNvPr id="580" name="テキスト ボックス 579"/>
        <xdr:cNvSpPr txBox="1"/>
      </xdr:nvSpPr>
      <xdr:spPr>
        <a:xfrm>
          <a:off x="13436111" y="101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1" name="フローチャート: 判断 580"/>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4124</xdr:rowOff>
    </xdr:from>
    <xdr:ext cx="534377" cy="259045"/>
    <xdr:sp macro="" textlink="">
      <xdr:nvSpPr>
        <xdr:cNvPr id="582" name="テキスト ボックス 581"/>
        <xdr:cNvSpPr txBox="1"/>
      </xdr:nvSpPr>
      <xdr:spPr>
        <a:xfrm>
          <a:off x="12547111" y="101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33679</xdr:rowOff>
    </xdr:from>
    <xdr:to>
      <xdr:col>85</xdr:col>
      <xdr:colOff>177800</xdr:colOff>
      <xdr:row>58</xdr:row>
      <xdr:rowOff>135279</xdr:rowOff>
    </xdr:to>
    <xdr:sp macro="" textlink="">
      <xdr:nvSpPr>
        <xdr:cNvPr id="588" name="楕円 587"/>
        <xdr:cNvSpPr/>
      </xdr:nvSpPr>
      <xdr:spPr>
        <a:xfrm>
          <a:off x="16268700" y="99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12106</xdr:rowOff>
    </xdr:from>
    <xdr:ext cx="534377" cy="259045"/>
    <xdr:sp macro="" textlink="">
      <xdr:nvSpPr>
        <xdr:cNvPr id="589" name="教育費該当値テキスト"/>
        <xdr:cNvSpPr txBox="1"/>
      </xdr:nvSpPr>
      <xdr:spPr>
        <a:xfrm>
          <a:off x="16370300" y="995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10618</xdr:rowOff>
    </xdr:from>
    <xdr:to>
      <xdr:col>81</xdr:col>
      <xdr:colOff>101600</xdr:colOff>
      <xdr:row>57</xdr:row>
      <xdr:rowOff>112218</xdr:rowOff>
    </xdr:to>
    <xdr:sp macro="" textlink="">
      <xdr:nvSpPr>
        <xdr:cNvPr id="590" name="楕円 589"/>
        <xdr:cNvSpPr/>
      </xdr:nvSpPr>
      <xdr:spPr>
        <a:xfrm>
          <a:off x="15430500" y="978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128745</xdr:rowOff>
    </xdr:from>
    <xdr:ext cx="534377" cy="259045"/>
    <xdr:sp macro="" textlink="">
      <xdr:nvSpPr>
        <xdr:cNvPr id="591" name="テキスト ボックス 590"/>
        <xdr:cNvSpPr txBox="1"/>
      </xdr:nvSpPr>
      <xdr:spPr>
        <a:xfrm>
          <a:off x="15214111" y="95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131018</xdr:rowOff>
    </xdr:from>
    <xdr:to>
      <xdr:col>76</xdr:col>
      <xdr:colOff>165100</xdr:colOff>
      <xdr:row>58</xdr:row>
      <xdr:rowOff>61168</xdr:rowOff>
    </xdr:to>
    <xdr:sp macro="" textlink="">
      <xdr:nvSpPr>
        <xdr:cNvPr id="592" name="楕円 591"/>
        <xdr:cNvSpPr/>
      </xdr:nvSpPr>
      <xdr:spPr>
        <a:xfrm>
          <a:off x="14541500" y="99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77695</xdr:rowOff>
    </xdr:from>
    <xdr:ext cx="534377" cy="259045"/>
    <xdr:sp macro="" textlink="">
      <xdr:nvSpPr>
        <xdr:cNvPr id="593" name="テキスト ボックス 592"/>
        <xdr:cNvSpPr txBox="1"/>
      </xdr:nvSpPr>
      <xdr:spPr>
        <a:xfrm>
          <a:off x="14325111" y="967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25770</xdr:rowOff>
    </xdr:from>
    <xdr:to>
      <xdr:col>72</xdr:col>
      <xdr:colOff>38100</xdr:colOff>
      <xdr:row>57</xdr:row>
      <xdr:rowOff>127370</xdr:rowOff>
    </xdr:to>
    <xdr:sp macro="" textlink="">
      <xdr:nvSpPr>
        <xdr:cNvPr id="594" name="楕円 593"/>
        <xdr:cNvSpPr/>
      </xdr:nvSpPr>
      <xdr:spPr>
        <a:xfrm>
          <a:off x="13652500" y="97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143897</xdr:rowOff>
    </xdr:from>
    <xdr:ext cx="534377" cy="259045"/>
    <xdr:sp macro="" textlink="">
      <xdr:nvSpPr>
        <xdr:cNvPr id="595" name="テキスト ボックス 594"/>
        <xdr:cNvSpPr txBox="1"/>
      </xdr:nvSpPr>
      <xdr:spPr>
        <a:xfrm>
          <a:off x="13436111" y="957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22203</xdr:rowOff>
    </xdr:from>
    <xdr:to>
      <xdr:col>67</xdr:col>
      <xdr:colOff>101600</xdr:colOff>
      <xdr:row>58</xdr:row>
      <xdr:rowOff>123803</xdr:rowOff>
    </xdr:to>
    <xdr:sp macro="" textlink="">
      <xdr:nvSpPr>
        <xdr:cNvPr id="596" name="楕円 595"/>
        <xdr:cNvSpPr/>
      </xdr:nvSpPr>
      <xdr:spPr>
        <a:xfrm>
          <a:off x="12763500" y="996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140330</xdr:rowOff>
    </xdr:from>
    <xdr:ext cx="534377" cy="259045"/>
    <xdr:sp macro="" textlink="">
      <xdr:nvSpPr>
        <xdr:cNvPr id="597" name="テキスト ボックス 596"/>
        <xdr:cNvSpPr txBox="1"/>
      </xdr:nvSpPr>
      <xdr:spPr>
        <a:xfrm>
          <a:off x="12547111" y="974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11" name="テキスト ボックス 610"/>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168927</xdr:rowOff>
    </xdr:from>
    <xdr:ext cx="377026" cy="259045"/>
    <xdr:sp macro="" textlink="">
      <xdr:nvSpPr>
        <xdr:cNvPr id="613" name="テキスト ボックス 612"/>
        <xdr:cNvSpPr txBox="1"/>
      </xdr:nvSpPr>
      <xdr:spPr>
        <a:xfrm>
          <a:off x="12068974" y="1268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130827</xdr:rowOff>
    </xdr:from>
    <xdr:ext cx="377026" cy="259045"/>
    <xdr:sp macro="" textlink="">
      <xdr:nvSpPr>
        <xdr:cNvPr id="615" name="テキスト ボックス 614"/>
        <xdr:cNvSpPr txBox="1"/>
      </xdr:nvSpPr>
      <xdr:spPr>
        <a:xfrm>
          <a:off x="12068974" y="1230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92727</xdr:rowOff>
    </xdr:from>
    <xdr:ext cx="377026" cy="259045"/>
    <xdr:sp macro="" textlink="">
      <xdr:nvSpPr>
        <xdr:cNvPr id="617" name="テキスト ボックス 616"/>
        <xdr:cNvSpPr txBox="1"/>
      </xdr:nvSpPr>
      <xdr:spPr>
        <a:xfrm>
          <a:off x="12068974" y="1192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19" name="テキスト ボックス 618"/>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44450</xdr:rowOff>
    </xdr:from>
    <xdr:to>
      <xdr:col>85</xdr:col>
      <xdr:colOff>126364</xdr:colOff>
      <xdr:row>79</xdr:row>
      <xdr:rowOff>44450</xdr:rowOff>
    </xdr:to>
    <xdr:cxnSp macro="">
      <xdr:nvCxnSpPr>
        <xdr:cNvPr id="621" name="直線コネクタ 620"/>
        <xdr:cNvCxnSpPr/>
      </xdr:nvCxnSpPr>
      <xdr:spPr>
        <a:xfrm flipV="1">
          <a:off x="16317595" y="13246100"/>
          <a:ext cx="1269" cy="34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83837</xdr:rowOff>
    </xdr:from>
    <xdr:ext cx="249299" cy="259045"/>
    <xdr:sp macro="" textlink="">
      <xdr:nvSpPr>
        <xdr:cNvPr id="622" name="災害復旧費最小値テキスト"/>
        <xdr:cNvSpPr txBox="1"/>
      </xdr:nvSpPr>
      <xdr:spPr>
        <a:xfrm>
          <a:off x="16370300" y="13628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162577</xdr:rowOff>
    </xdr:from>
    <xdr:ext cx="313932" cy="259045"/>
    <xdr:sp macro="" textlink="">
      <xdr:nvSpPr>
        <xdr:cNvPr id="624" name="災害復旧費最大値テキスト"/>
        <xdr:cNvSpPr txBox="1"/>
      </xdr:nvSpPr>
      <xdr:spPr>
        <a:xfrm>
          <a:off x="16370300" y="1302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77</xdr:row>
      <xdr:rowOff>44450</xdr:rowOff>
    </xdr:from>
    <xdr:to>
      <xdr:col>86</xdr:col>
      <xdr:colOff>25400</xdr:colOff>
      <xdr:row>77</xdr:row>
      <xdr:rowOff>44450</xdr:rowOff>
    </xdr:to>
    <xdr:cxnSp macro="">
      <xdr:nvCxnSpPr>
        <xdr:cNvPr id="625" name="直線コネクタ 624"/>
        <xdr:cNvCxnSpPr/>
      </xdr:nvCxnSpPr>
      <xdr:spPr>
        <a:xfrm>
          <a:off x="16230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1288</xdr:rowOff>
    </xdr:from>
    <xdr:ext cx="249299" cy="259045"/>
    <xdr:sp macro="" textlink="">
      <xdr:nvSpPr>
        <xdr:cNvPr id="627" name="災害復旧費平均値テキスト"/>
        <xdr:cNvSpPr txBox="1"/>
      </xdr:nvSpPr>
      <xdr:spPr>
        <a:xfrm>
          <a:off x="16370300" y="13374388"/>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149861</xdr:rowOff>
    </xdr:from>
    <xdr:to>
      <xdr:col>85</xdr:col>
      <xdr:colOff>177800</xdr:colOff>
      <xdr:row>79</xdr:row>
      <xdr:rowOff>80011</xdr:rowOff>
    </xdr:to>
    <xdr:sp macro="" textlink="">
      <xdr:nvSpPr>
        <xdr:cNvPr id="628" name="フローチャート: 判断 627"/>
        <xdr:cNvSpPr/>
      </xdr:nvSpPr>
      <xdr:spPr>
        <a:xfrm>
          <a:off x="16268700" y="135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33020</xdr:rowOff>
    </xdr:from>
    <xdr:to>
      <xdr:col>81</xdr:col>
      <xdr:colOff>50800</xdr:colOff>
      <xdr:row>79</xdr:row>
      <xdr:rowOff>44450</xdr:rowOff>
    </xdr:to>
    <xdr:cxnSp macro="">
      <xdr:nvCxnSpPr>
        <xdr:cNvPr id="629" name="直線コネクタ 628"/>
        <xdr:cNvCxnSpPr/>
      </xdr:nvCxnSpPr>
      <xdr:spPr>
        <a:xfrm>
          <a:off x="14592300" y="12205970"/>
          <a:ext cx="889000" cy="138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165100</xdr:rowOff>
    </xdr:from>
    <xdr:to>
      <xdr:col>81</xdr:col>
      <xdr:colOff>101600</xdr:colOff>
      <xdr:row>79</xdr:row>
      <xdr:rowOff>95250</xdr:rowOff>
    </xdr:to>
    <xdr:sp macro="" textlink="">
      <xdr:nvSpPr>
        <xdr:cNvPr id="630" name="フローチャート: 判断 629"/>
        <xdr:cNvSpPr/>
      </xdr:nvSpPr>
      <xdr:spPr>
        <a:xfrm>
          <a:off x="15430500" y="135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31" name="テキスト ボックス 63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33020</xdr:rowOff>
    </xdr:from>
    <xdr:to>
      <xdr:col>76</xdr:col>
      <xdr:colOff>114300</xdr:colOff>
      <xdr:row>73</xdr:row>
      <xdr:rowOff>170180</xdr:rowOff>
    </xdr:to>
    <xdr:cxnSp macro="">
      <xdr:nvCxnSpPr>
        <xdr:cNvPr id="632" name="直線コネクタ 631"/>
        <xdr:cNvCxnSpPr/>
      </xdr:nvCxnSpPr>
      <xdr:spPr>
        <a:xfrm flipV="1">
          <a:off x="13703300" y="1220597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85089</xdr:rowOff>
    </xdr:from>
    <xdr:to>
      <xdr:col>76</xdr:col>
      <xdr:colOff>165100</xdr:colOff>
      <xdr:row>79</xdr:row>
      <xdr:rowOff>15239</xdr:rowOff>
    </xdr:to>
    <xdr:sp macro="" textlink="">
      <xdr:nvSpPr>
        <xdr:cNvPr id="633" name="フローチャート: 判断 632"/>
        <xdr:cNvSpPr/>
      </xdr:nvSpPr>
      <xdr:spPr>
        <a:xfrm>
          <a:off x="14541500" y="1345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6366</xdr:rowOff>
    </xdr:from>
    <xdr:ext cx="313932" cy="259045"/>
    <xdr:sp macro="" textlink="">
      <xdr:nvSpPr>
        <xdr:cNvPr id="634" name="テキスト ボックス 633"/>
        <xdr:cNvSpPr txBox="1"/>
      </xdr:nvSpPr>
      <xdr:spPr>
        <a:xfrm>
          <a:off x="14435333" y="135509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170180</xdr:rowOff>
    </xdr:from>
    <xdr:to>
      <xdr:col>71</xdr:col>
      <xdr:colOff>177800</xdr:colOff>
      <xdr:row>75</xdr:row>
      <xdr:rowOff>151130</xdr:rowOff>
    </xdr:to>
    <xdr:cxnSp macro="">
      <xdr:nvCxnSpPr>
        <xdr:cNvPr id="635" name="直線コネクタ 634"/>
        <xdr:cNvCxnSpPr/>
      </xdr:nvCxnSpPr>
      <xdr:spPr>
        <a:xfrm flipV="1">
          <a:off x="12814300" y="1268603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104139</xdr:rowOff>
    </xdr:from>
    <xdr:to>
      <xdr:col>72</xdr:col>
      <xdr:colOff>38100</xdr:colOff>
      <xdr:row>79</xdr:row>
      <xdr:rowOff>34289</xdr:rowOff>
    </xdr:to>
    <xdr:sp macro="" textlink="">
      <xdr:nvSpPr>
        <xdr:cNvPr id="636" name="フローチャート: 判断 635"/>
        <xdr:cNvSpPr/>
      </xdr:nvSpPr>
      <xdr:spPr>
        <a:xfrm>
          <a:off x="13652500" y="1347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25416</xdr:rowOff>
    </xdr:from>
    <xdr:ext cx="313932" cy="259045"/>
    <xdr:sp macro="" textlink="">
      <xdr:nvSpPr>
        <xdr:cNvPr id="637" name="テキスト ボックス 636"/>
        <xdr:cNvSpPr txBox="1"/>
      </xdr:nvSpPr>
      <xdr:spPr>
        <a:xfrm>
          <a:off x="13546333" y="1356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111761</xdr:rowOff>
    </xdr:from>
    <xdr:to>
      <xdr:col>67</xdr:col>
      <xdr:colOff>101600</xdr:colOff>
      <xdr:row>79</xdr:row>
      <xdr:rowOff>41911</xdr:rowOff>
    </xdr:to>
    <xdr:sp macro="" textlink="">
      <xdr:nvSpPr>
        <xdr:cNvPr id="638" name="フローチャート: 判断 637"/>
        <xdr:cNvSpPr/>
      </xdr:nvSpPr>
      <xdr:spPr>
        <a:xfrm>
          <a:off x="12763500" y="1348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33038</xdr:rowOff>
    </xdr:from>
    <xdr:ext cx="313932" cy="259045"/>
    <xdr:sp macro="" textlink="">
      <xdr:nvSpPr>
        <xdr:cNvPr id="639" name="テキスト ボックス 638"/>
        <xdr:cNvSpPr txBox="1"/>
      </xdr:nvSpPr>
      <xdr:spPr>
        <a:xfrm>
          <a:off x="12657333" y="135775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128287</xdr:rowOff>
    </xdr:from>
    <xdr:ext cx="249299" cy="259045"/>
    <xdr:sp macro="" textlink="">
      <xdr:nvSpPr>
        <xdr:cNvPr id="646" name="災害復旧費該当値テキスト"/>
        <xdr:cNvSpPr txBox="1"/>
      </xdr:nvSpPr>
      <xdr:spPr>
        <a:xfrm>
          <a:off x="16370300" y="13501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111777</xdr:rowOff>
    </xdr:from>
    <xdr:ext cx="249299" cy="259045"/>
    <xdr:sp macro="" textlink="">
      <xdr:nvSpPr>
        <xdr:cNvPr id="648" name="テキスト ボックス 647"/>
        <xdr:cNvSpPr txBox="1"/>
      </xdr:nvSpPr>
      <xdr:spPr>
        <a:xfrm>
          <a:off x="15356650" y="1331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153670</xdr:rowOff>
    </xdr:from>
    <xdr:to>
      <xdr:col>76</xdr:col>
      <xdr:colOff>165100</xdr:colOff>
      <xdr:row>71</xdr:row>
      <xdr:rowOff>83820</xdr:rowOff>
    </xdr:to>
    <xdr:sp macro="" textlink="">
      <xdr:nvSpPr>
        <xdr:cNvPr id="649" name="楕円 648"/>
        <xdr:cNvSpPr/>
      </xdr:nvSpPr>
      <xdr:spPr>
        <a:xfrm>
          <a:off x="14541500" y="1215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69</xdr:row>
      <xdr:rowOff>100347</xdr:rowOff>
    </xdr:from>
    <xdr:ext cx="378565" cy="259045"/>
    <xdr:sp macro="" textlink="">
      <xdr:nvSpPr>
        <xdr:cNvPr id="650" name="テキスト ボックス 649"/>
        <xdr:cNvSpPr txBox="1"/>
      </xdr:nvSpPr>
      <xdr:spPr>
        <a:xfrm>
          <a:off x="14403017" y="11930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119380</xdr:rowOff>
    </xdr:from>
    <xdr:to>
      <xdr:col>72</xdr:col>
      <xdr:colOff>38100</xdr:colOff>
      <xdr:row>74</xdr:row>
      <xdr:rowOff>49530</xdr:rowOff>
    </xdr:to>
    <xdr:sp macro="" textlink="">
      <xdr:nvSpPr>
        <xdr:cNvPr id="651" name="楕円 650"/>
        <xdr:cNvSpPr/>
      </xdr:nvSpPr>
      <xdr:spPr>
        <a:xfrm>
          <a:off x="13652500" y="126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72</xdr:row>
      <xdr:rowOff>66057</xdr:rowOff>
    </xdr:from>
    <xdr:ext cx="378565" cy="259045"/>
    <xdr:sp macro="" textlink="">
      <xdr:nvSpPr>
        <xdr:cNvPr id="652" name="テキスト ボックス 651"/>
        <xdr:cNvSpPr txBox="1"/>
      </xdr:nvSpPr>
      <xdr:spPr>
        <a:xfrm>
          <a:off x="13514017" y="1241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100330</xdr:rowOff>
    </xdr:from>
    <xdr:to>
      <xdr:col>67</xdr:col>
      <xdr:colOff>101600</xdr:colOff>
      <xdr:row>76</xdr:row>
      <xdr:rowOff>30480</xdr:rowOff>
    </xdr:to>
    <xdr:sp macro="" textlink="">
      <xdr:nvSpPr>
        <xdr:cNvPr id="653" name="楕円 652"/>
        <xdr:cNvSpPr/>
      </xdr:nvSpPr>
      <xdr:spPr>
        <a:xfrm>
          <a:off x="12763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74</xdr:row>
      <xdr:rowOff>47007</xdr:rowOff>
    </xdr:from>
    <xdr:ext cx="378565" cy="259045"/>
    <xdr:sp macro="" textlink="">
      <xdr:nvSpPr>
        <xdr:cNvPr id="654" name="テキスト ボックス 653"/>
        <xdr:cNvSpPr txBox="1"/>
      </xdr:nvSpPr>
      <xdr:spPr>
        <a:xfrm>
          <a:off x="12625017" y="1273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68" name="テキスト ボックス 667"/>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0" name="テキスト ボックス 669"/>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2" name="テキスト ボックス 671"/>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0" name="直線コネクタ 679"/>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1"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2" name="直線コネクタ 681"/>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3"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4" name="直線コネクタ 683"/>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159947</xdr:rowOff>
    </xdr:from>
    <xdr:to>
      <xdr:col>85</xdr:col>
      <xdr:colOff>127000</xdr:colOff>
      <xdr:row>97</xdr:row>
      <xdr:rowOff>5153</xdr:rowOff>
    </xdr:to>
    <xdr:cxnSp macro="">
      <xdr:nvCxnSpPr>
        <xdr:cNvPr id="685" name="直線コネクタ 684"/>
        <xdr:cNvCxnSpPr/>
      </xdr:nvCxnSpPr>
      <xdr:spPr>
        <a:xfrm>
          <a:off x="15481300" y="16619147"/>
          <a:ext cx="838200" cy="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89896</xdr:rowOff>
    </xdr:from>
    <xdr:ext cx="469744" cy="259045"/>
    <xdr:sp macro="" textlink="">
      <xdr:nvSpPr>
        <xdr:cNvPr id="686" name="公債費平均値テキスト"/>
        <xdr:cNvSpPr txBox="1"/>
      </xdr:nvSpPr>
      <xdr:spPr>
        <a:xfrm>
          <a:off x="16370300" y="16206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87" name="フローチャート: 判断 686"/>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98552</xdr:rowOff>
    </xdr:from>
    <xdr:to>
      <xdr:col>81</xdr:col>
      <xdr:colOff>50800</xdr:colOff>
      <xdr:row>96</xdr:row>
      <xdr:rowOff>159947</xdr:rowOff>
    </xdr:to>
    <xdr:cxnSp macro="">
      <xdr:nvCxnSpPr>
        <xdr:cNvPr id="688" name="直線コネクタ 687"/>
        <xdr:cNvCxnSpPr/>
      </xdr:nvCxnSpPr>
      <xdr:spPr>
        <a:xfrm>
          <a:off x="14592300" y="16557752"/>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89" name="フローチャート: 判断 688"/>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40912</xdr:rowOff>
    </xdr:from>
    <xdr:ext cx="469744" cy="259045"/>
    <xdr:sp macro="" textlink="">
      <xdr:nvSpPr>
        <xdr:cNvPr id="690" name="テキスト ボックス 689"/>
        <xdr:cNvSpPr txBox="1"/>
      </xdr:nvSpPr>
      <xdr:spPr>
        <a:xfrm>
          <a:off x="15246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8637</xdr:rowOff>
    </xdr:from>
    <xdr:to>
      <xdr:col>76</xdr:col>
      <xdr:colOff>114300</xdr:colOff>
      <xdr:row>96</xdr:row>
      <xdr:rowOff>98552</xdr:rowOff>
    </xdr:to>
    <xdr:cxnSp macro="">
      <xdr:nvCxnSpPr>
        <xdr:cNvPr id="691" name="直線コネクタ 690"/>
        <xdr:cNvCxnSpPr/>
      </xdr:nvCxnSpPr>
      <xdr:spPr>
        <a:xfrm>
          <a:off x="13703300" y="16467837"/>
          <a:ext cx="889000" cy="8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2" name="フローチャート: 判断 691"/>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26106</xdr:rowOff>
    </xdr:from>
    <xdr:ext cx="469744" cy="259045"/>
    <xdr:sp macro="" textlink="">
      <xdr:nvSpPr>
        <xdr:cNvPr id="693" name="テキスト ボックス 692"/>
        <xdr:cNvSpPr txBox="1"/>
      </xdr:nvSpPr>
      <xdr:spPr>
        <a:xfrm>
          <a:off x="14357428" y="1597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138176</xdr:rowOff>
    </xdr:from>
    <xdr:to>
      <xdr:col>71</xdr:col>
      <xdr:colOff>177800</xdr:colOff>
      <xdr:row>96</xdr:row>
      <xdr:rowOff>8637</xdr:rowOff>
    </xdr:to>
    <xdr:cxnSp macro="">
      <xdr:nvCxnSpPr>
        <xdr:cNvPr id="694" name="直線コネクタ 693"/>
        <xdr:cNvCxnSpPr/>
      </xdr:nvCxnSpPr>
      <xdr:spPr>
        <a:xfrm>
          <a:off x="12814300" y="16425926"/>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5" name="フローチャート: 判断 694"/>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150857</xdr:rowOff>
    </xdr:from>
    <xdr:ext cx="469744" cy="259045"/>
    <xdr:sp macro="" textlink="">
      <xdr:nvSpPr>
        <xdr:cNvPr id="696" name="テキスト ボックス 695"/>
        <xdr:cNvSpPr txBox="1"/>
      </xdr:nvSpPr>
      <xdr:spPr>
        <a:xfrm>
          <a:off x="13468428" y="1575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697" name="フローチャート: 判断 696"/>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20119</xdr:rowOff>
    </xdr:from>
    <xdr:ext cx="534377" cy="259045"/>
    <xdr:sp macro="" textlink="">
      <xdr:nvSpPr>
        <xdr:cNvPr id="698" name="テキスト ボックス 697"/>
        <xdr:cNvSpPr txBox="1"/>
      </xdr:nvSpPr>
      <xdr:spPr>
        <a:xfrm>
          <a:off x="12547111" y="156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125803</xdr:rowOff>
    </xdr:from>
    <xdr:to>
      <xdr:col>85</xdr:col>
      <xdr:colOff>177800</xdr:colOff>
      <xdr:row>97</xdr:row>
      <xdr:rowOff>55953</xdr:rowOff>
    </xdr:to>
    <xdr:sp macro="" textlink="">
      <xdr:nvSpPr>
        <xdr:cNvPr id="704" name="楕円 703"/>
        <xdr:cNvSpPr/>
      </xdr:nvSpPr>
      <xdr:spPr>
        <a:xfrm>
          <a:off x="16268700" y="1658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104230</xdr:rowOff>
    </xdr:from>
    <xdr:ext cx="469744" cy="259045"/>
    <xdr:sp macro="" textlink="">
      <xdr:nvSpPr>
        <xdr:cNvPr id="705" name="公債費該当値テキスト"/>
        <xdr:cNvSpPr txBox="1"/>
      </xdr:nvSpPr>
      <xdr:spPr>
        <a:xfrm>
          <a:off x="16370300" y="1656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109147</xdr:rowOff>
    </xdr:from>
    <xdr:to>
      <xdr:col>81</xdr:col>
      <xdr:colOff>101600</xdr:colOff>
      <xdr:row>97</xdr:row>
      <xdr:rowOff>39297</xdr:rowOff>
    </xdr:to>
    <xdr:sp macro="" textlink="">
      <xdr:nvSpPr>
        <xdr:cNvPr id="706" name="楕円 705"/>
        <xdr:cNvSpPr/>
      </xdr:nvSpPr>
      <xdr:spPr>
        <a:xfrm>
          <a:off x="15430500" y="1656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30424</xdr:rowOff>
    </xdr:from>
    <xdr:ext cx="469744" cy="259045"/>
    <xdr:sp macro="" textlink="">
      <xdr:nvSpPr>
        <xdr:cNvPr id="707" name="テキスト ボックス 706"/>
        <xdr:cNvSpPr txBox="1"/>
      </xdr:nvSpPr>
      <xdr:spPr>
        <a:xfrm>
          <a:off x="15246428" y="1666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47752</xdr:rowOff>
    </xdr:from>
    <xdr:to>
      <xdr:col>76</xdr:col>
      <xdr:colOff>165100</xdr:colOff>
      <xdr:row>96</xdr:row>
      <xdr:rowOff>149352</xdr:rowOff>
    </xdr:to>
    <xdr:sp macro="" textlink="">
      <xdr:nvSpPr>
        <xdr:cNvPr id="708" name="楕円 707"/>
        <xdr:cNvSpPr/>
      </xdr:nvSpPr>
      <xdr:spPr>
        <a:xfrm>
          <a:off x="14541500" y="165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140479</xdr:rowOff>
    </xdr:from>
    <xdr:ext cx="469744" cy="259045"/>
    <xdr:sp macro="" textlink="">
      <xdr:nvSpPr>
        <xdr:cNvPr id="709" name="テキスト ボックス 708"/>
        <xdr:cNvSpPr txBox="1"/>
      </xdr:nvSpPr>
      <xdr:spPr>
        <a:xfrm>
          <a:off x="14357428" y="1659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129287</xdr:rowOff>
    </xdr:from>
    <xdr:to>
      <xdr:col>72</xdr:col>
      <xdr:colOff>38100</xdr:colOff>
      <xdr:row>96</xdr:row>
      <xdr:rowOff>59437</xdr:rowOff>
    </xdr:to>
    <xdr:sp macro="" textlink="">
      <xdr:nvSpPr>
        <xdr:cNvPr id="710" name="楕円 709"/>
        <xdr:cNvSpPr/>
      </xdr:nvSpPr>
      <xdr:spPr>
        <a:xfrm>
          <a:off x="13652500" y="1641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50564</xdr:rowOff>
    </xdr:from>
    <xdr:ext cx="469744" cy="259045"/>
    <xdr:sp macro="" textlink="">
      <xdr:nvSpPr>
        <xdr:cNvPr id="711" name="テキスト ボックス 710"/>
        <xdr:cNvSpPr txBox="1"/>
      </xdr:nvSpPr>
      <xdr:spPr>
        <a:xfrm>
          <a:off x="13468428" y="1650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87376</xdr:rowOff>
    </xdr:from>
    <xdr:to>
      <xdr:col>67</xdr:col>
      <xdr:colOff>101600</xdr:colOff>
      <xdr:row>96</xdr:row>
      <xdr:rowOff>17526</xdr:rowOff>
    </xdr:to>
    <xdr:sp macro="" textlink="">
      <xdr:nvSpPr>
        <xdr:cNvPr id="712" name="楕円 711"/>
        <xdr:cNvSpPr/>
      </xdr:nvSpPr>
      <xdr:spPr>
        <a:xfrm>
          <a:off x="12763500" y="163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8653</xdr:rowOff>
    </xdr:from>
    <xdr:ext cx="469744" cy="259045"/>
    <xdr:sp macro="" textlink="">
      <xdr:nvSpPr>
        <xdr:cNvPr id="713" name="テキスト ボックス 712"/>
        <xdr:cNvSpPr txBox="1"/>
      </xdr:nvSpPr>
      <xdr:spPr>
        <a:xfrm>
          <a:off x="12579428" y="1646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7" name="テキスト ボックス 72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9" name="テキスト ボックス 72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1" name="テキスト ボックス 73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37" name="直線コネクタ 736"/>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0"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1" name="直線コネクタ 740"/>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3"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4" name="フローチャート: 判断 743"/>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6" name="フローチャート: 判断 745"/>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47" name="テキスト ボックス 746"/>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49" name="フローチャート: 判断 748"/>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0" name="テキスト ボックス 749"/>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2" name="フローチャート: 判断 751"/>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3" name="テキスト ボックス 752"/>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4" name="フローチャート: 判断 753"/>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5" name="テキスト ボックス 754"/>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年度は、前年度と比較し教育費が大幅な減となっており、これは有明西学園の整備終了が主な要因である。</a:t>
          </a:r>
        </a:p>
        <a:p>
          <a:r>
            <a:rPr kumimoji="1" lang="ja-JP" altLang="en-US" sz="1300">
              <a:latin typeface="ＭＳ Ｐゴシック" panose="020B0600070205080204" pitchFamily="50" charset="-128"/>
              <a:ea typeface="ＭＳ Ｐゴシック" panose="020B0600070205080204" pitchFamily="50" charset="-128"/>
            </a:rPr>
            <a:t>また、類似団体を下回っているものの、民生費は毎年増加が続いている。これは、私立保育所の新規整備により、運営費補助等の経費が増加していることや、介護給付等給付事業等の福祉関連経費が増加していることが要因である。</a:t>
          </a:r>
        </a:p>
        <a:p>
          <a:r>
            <a:rPr kumimoji="1" lang="ja-JP" altLang="en-US" sz="1300">
              <a:latin typeface="ＭＳ Ｐゴシック" panose="020B0600070205080204" pitchFamily="50" charset="-128"/>
              <a:ea typeface="ＭＳ Ｐゴシック" panose="020B0600070205080204" pitchFamily="50" charset="-128"/>
            </a:rPr>
            <a:t>本区は人口増加により子育て・教育環境の整備が課題となっており、今後も整備費等の増加が見込まれるほか、障害者施策、高齢者施策等も同様に増加が見込まれるため、引続き歳出抑制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実質収支比率は、算定上の分母である標準財政規模が増となったものの、分子である実質収支額も増となり、分母の伸びを上回ったため、前年度比で</a:t>
          </a:r>
          <a:r>
            <a:rPr kumimoji="1" lang="en-US" altLang="ja-JP" sz="1300">
              <a:latin typeface="ＭＳ ゴシック" pitchFamily="49" charset="-128"/>
              <a:ea typeface="ＭＳ ゴシック" pitchFamily="49" charset="-128"/>
            </a:rPr>
            <a:t>0.1</a:t>
          </a:r>
          <a:r>
            <a:rPr kumimoji="1" lang="ja-JP" altLang="en-US" sz="1300">
              <a:latin typeface="ＭＳ ゴシック" pitchFamily="49" charset="-128"/>
              <a:ea typeface="ＭＳ ゴシック" pitchFamily="49" charset="-128"/>
            </a:rPr>
            <a:t>ポイントの増となり、引続き適正水準の範囲内となった。</a:t>
          </a:r>
        </a:p>
        <a:p>
          <a:r>
            <a:rPr kumimoji="1" lang="ja-JP" altLang="en-US" sz="1300">
              <a:latin typeface="ＭＳ ゴシック" pitchFamily="49" charset="-128"/>
              <a:ea typeface="ＭＳ ゴシック" pitchFamily="49" charset="-128"/>
            </a:rPr>
            <a:t>財政調整基金は、前年度末残高と比較し、金額ベースにおいても、標準財政規模比でも減となっている。また、実質単年度収支は過去</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年間でバラつきがある状態であり、財政調整基金の確保と活用のバランスを図る必要がある。</a:t>
          </a:r>
        </a:p>
        <a:p>
          <a:endParaRPr kumimoji="1" lang="ja-JP" altLang="en-US" sz="16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本区の各会計はいずれも実質収支額がプラス（黒字決算）であり、連結実質赤字比率は「－」である。今後も堅実な財政運営を図っていく必要がある。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00" t="s">
        <v>
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
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
82</v>
      </c>
      <c r="C3" s="402"/>
      <c r="D3" s="402"/>
      <c r="E3" s="403"/>
      <c r="F3" s="403"/>
      <c r="G3" s="403"/>
      <c r="H3" s="403"/>
      <c r="I3" s="403"/>
      <c r="J3" s="403"/>
      <c r="K3" s="403"/>
      <c r="L3" s="403" t="s">
        <v>
83</v>
      </c>
      <c r="M3" s="403"/>
      <c r="N3" s="403"/>
      <c r="O3" s="403"/>
      <c r="P3" s="403"/>
      <c r="Q3" s="403"/>
      <c r="R3" s="410"/>
      <c r="S3" s="410"/>
      <c r="T3" s="410"/>
      <c r="U3" s="410"/>
      <c r="V3" s="411"/>
      <c r="W3" s="385" t="s">
        <v>
84</v>
      </c>
      <c r="X3" s="386"/>
      <c r="Y3" s="386"/>
      <c r="Z3" s="386"/>
      <c r="AA3" s="386"/>
      <c r="AB3" s="402"/>
      <c r="AC3" s="410" t="s">
        <v>
85</v>
      </c>
      <c r="AD3" s="386"/>
      <c r="AE3" s="386"/>
      <c r="AF3" s="386"/>
      <c r="AG3" s="386"/>
      <c r="AH3" s="386"/>
      <c r="AI3" s="386"/>
      <c r="AJ3" s="386"/>
      <c r="AK3" s="386"/>
      <c r="AL3" s="387"/>
      <c r="AM3" s="385" t="s">
        <v>
86</v>
      </c>
      <c r="AN3" s="386"/>
      <c r="AO3" s="386"/>
      <c r="AP3" s="386"/>
      <c r="AQ3" s="386"/>
      <c r="AR3" s="386"/>
      <c r="AS3" s="386"/>
      <c r="AT3" s="386"/>
      <c r="AU3" s="386"/>
      <c r="AV3" s="386"/>
      <c r="AW3" s="386"/>
      <c r="AX3" s="387"/>
      <c r="AY3" s="422" t="s">
        <v>
1</v>
      </c>
      <c r="AZ3" s="423"/>
      <c r="BA3" s="423"/>
      <c r="BB3" s="423"/>
      <c r="BC3" s="423"/>
      <c r="BD3" s="423"/>
      <c r="BE3" s="423"/>
      <c r="BF3" s="423"/>
      <c r="BG3" s="423"/>
      <c r="BH3" s="423"/>
      <c r="BI3" s="423"/>
      <c r="BJ3" s="423"/>
      <c r="BK3" s="423"/>
      <c r="BL3" s="423"/>
      <c r="BM3" s="424"/>
      <c r="BN3" s="385" t="s">
        <v>
87</v>
      </c>
      <c r="BO3" s="386"/>
      <c r="BP3" s="386"/>
      <c r="BQ3" s="386"/>
      <c r="BR3" s="386"/>
      <c r="BS3" s="386"/>
      <c r="BT3" s="386"/>
      <c r="BU3" s="387"/>
      <c r="BV3" s="385" t="s">
        <v>
88</v>
      </c>
      <c r="BW3" s="386"/>
      <c r="BX3" s="386"/>
      <c r="BY3" s="386"/>
      <c r="BZ3" s="386"/>
      <c r="CA3" s="386"/>
      <c r="CB3" s="386"/>
      <c r="CC3" s="387"/>
      <c r="CD3" s="422" t="s">
        <v>
1</v>
      </c>
      <c r="CE3" s="423"/>
      <c r="CF3" s="423"/>
      <c r="CG3" s="423"/>
      <c r="CH3" s="423"/>
      <c r="CI3" s="423"/>
      <c r="CJ3" s="423"/>
      <c r="CK3" s="423"/>
      <c r="CL3" s="423"/>
      <c r="CM3" s="423"/>
      <c r="CN3" s="423"/>
      <c r="CO3" s="423"/>
      <c r="CP3" s="423"/>
      <c r="CQ3" s="423"/>
      <c r="CR3" s="423"/>
      <c r="CS3" s="424"/>
      <c r="CT3" s="385" t="s">
        <v>
89</v>
      </c>
      <c r="CU3" s="386"/>
      <c r="CV3" s="386"/>
      <c r="CW3" s="386"/>
      <c r="CX3" s="386"/>
      <c r="CY3" s="386"/>
      <c r="CZ3" s="386"/>
      <c r="DA3" s="387"/>
      <c r="DB3" s="385" t="s">
        <v>
90</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
91</v>
      </c>
      <c r="AZ4" s="389"/>
      <c r="BA4" s="389"/>
      <c r="BB4" s="389"/>
      <c r="BC4" s="389"/>
      <c r="BD4" s="389"/>
      <c r="BE4" s="389"/>
      <c r="BF4" s="389"/>
      <c r="BG4" s="389"/>
      <c r="BH4" s="389"/>
      <c r="BI4" s="389"/>
      <c r="BJ4" s="389"/>
      <c r="BK4" s="389"/>
      <c r="BL4" s="389"/>
      <c r="BM4" s="390"/>
      <c r="BN4" s="391">
        <v>
193991713</v>
      </c>
      <c r="BO4" s="392"/>
      <c r="BP4" s="392"/>
      <c r="BQ4" s="392"/>
      <c r="BR4" s="392"/>
      <c r="BS4" s="392"/>
      <c r="BT4" s="392"/>
      <c r="BU4" s="393"/>
      <c r="BV4" s="391">
        <v>
201766490</v>
      </c>
      <c r="BW4" s="392"/>
      <c r="BX4" s="392"/>
      <c r="BY4" s="392"/>
      <c r="BZ4" s="392"/>
      <c r="CA4" s="392"/>
      <c r="CB4" s="392"/>
      <c r="CC4" s="393"/>
      <c r="CD4" s="394" t="s">
        <v>
92</v>
      </c>
      <c r="CE4" s="395"/>
      <c r="CF4" s="395"/>
      <c r="CG4" s="395"/>
      <c r="CH4" s="395"/>
      <c r="CI4" s="395"/>
      <c r="CJ4" s="395"/>
      <c r="CK4" s="395"/>
      <c r="CL4" s="395"/>
      <c r="CM4" s="395"/>
      <c r="CN4" s="395"/>
      <c r="CO4" s="395"/>
      <c r="CP4" s="395"/>
      <c r="CQ4" s="395"/>
      <c r="CR4" s="395"/>
      <c r="CS4" s="396"/>
      <c r="CT4" s="397">
        <v>
4.0999999999999996</v>
      </c>
      <c r="CU4" s="398"/>
      <c r="CV4" s="398"/>
      <c r="CW4" s="398"/>
      <c r="CX4" s="398"/>
      <c r="CY4" s="398"/>
      <c r="CZ4" s="398"/>
      <c r="DA4" s="399"/>
      <c r="DB4" s="397">
        <v>
4</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
93</v>
      </c>
      <c r="AN5" s="458"/>
      <c r="AO5" s="458"/>
      <c r="AP5" s="458"/>
      <c r="AQ5" s="458"/>
      <c r="AR5" s="458"/>
      <c r="AS5" s="458"/>
      <c r="AT5" s="459"/>
      <c r="AU5" s="460" t="s">
        <v>
94</v>
      </c>
      <c r="AV5" s="461"/>
      <c r="AW5" s="461"/>
      <c r="AX5" s="461"/>
      <c r="AY5" s="462" t="s">
        <v>
95</v>
      </c>
      <c r="AZ5" s="463"/>
      <c r="BA5" s="463"/>
      <c r="BB5" s="463"/>
      <c r="BC5" s="463"/>
      <c r="BD5" s="463"/>
      <c r="BE5" s="463"/>
      <c r="BF5" s="463"/>
      <c r="BG5" s="463"/>
      <c r="BH5" s="463"/>
      <c r="BI5" s="463"/>
      <c r="BJ5" s="463"/>
      <c r="BK5" s="463"/>
      <c r="BL5" s="463"/>
      <c r="BM5" s="464"/>
      <c r="BN5" s="428">
        <v>
188828925</v>
      </c>
      <c r="BO5" s="429"/>
      <c r="BP5" s="429"/>
      <c r="BQ5" s="429"/>
      <c r="BR5" s="429"/>
      <c r="BS5" s="429"/>
      <c r="BT5" s="429"/>
      <c r="BU5" s="430"/>
      <c r="BV5" s="428">
        <v>
196936202</v>
      </c>
      <c r="BW5" s="429"/>
      <c r="BX5" s="429"/>
      <c r="BY5" s="429"/>
      <c r="BZ5" s="429"/>
      <c r="CA5" s="429"/>
      <c r="CB5" s="429"/>
      <c r="CC5" s="430"/>
      <c r="CD5" s="431" t="s">
        <v>
96</v>
      </c>
      <c r="CE5" s="432"/>
      <c r="CF5" s="432"/>
      <c r="CG5" s="432"/>
      <c r="CH5" s="432"/>
      <c r="CI5" s="432"/>
      <c r="CJ5" s="432"/>
      <c r="CK5" s="432"/>
      <c r="CL5" s="432"/>
      <c r="CM5" s="432"/>
      <c r="CN5" s="432"/>
      <c r="CO5" s="432"/>
      <c r="CP5" s="432"/>
      <c r="CQ5" s="432"/>
      <c r="CR5" s="432"/>
      <c r="CS5" s="433"/>
      <c r="CT5" s="425">
        <v>
77.5</v>
      </c>
      <c r="CU5" s="426"/>
      <c r="CV5" s="426"/>
      <c r="CW5" s="426"/>
      <c r="CX5" s="426"/>
      <c r="CY5" s="426"/>
      <c r="CZ5" s="426"/>
      <c r="DA5" s="427"/>
      <c r="DB5" s="425">
        <v>
73.7</v>
      </c>
      <c r="DC5" s="426"/>
      <c r="DD5" s="426"/>
      <c r="DE5" s="426"/>
      <c r="DF5" s="426"/>
      <c r="DG5" s="426"/>
      <c r="DH5" s="426"/>
      <c r="DI5" s="427"/>
      <c r="DJ5" s="185"/>
      <c r="DK5" s="185"/>
      <c r="DL5" s="185"/>
      <c r="DM5" s="185"/>
      <c r="DN5" s="185"/>
      <c r="DO5" s="185"/>
    </row>
    <row r="6" spans="1:119" ht="18.75" customHeight="1" x14ac:dyDescent="0.2">
      <c r="A6" s="186"/>
      <c r="B6" s="434" t="s">
        <v>
97</v>
      </c>
      <c r="C6" s="435"/>
      <c r="D6" s="435"/>
      <c r="E6" s="436"/>
      <c r="F6" s="436"/>
      <c r="G6" s="436"/>
      <c r="H6" s="436"/>
      <c r="I6" s="436"/>
      <c r="J6" s="436"/>
      <c r="K6" s="436"/>
      <c r="L6" s="436" t="s">
        <v>
98</v>
      </c>
      <c r="M6" s="436"/>
      <c r="N6" s="436"/>
      <c r="O6" s="436"/>
      <c r="P6" s="436"/>
      <c r="Q6" s="436"/>
      <c r="R6" s="440"/>
      <c r="S6" s="440"/>
      <c r="T6" s="440"/>
      <c r="U6" s="440"/>
      <c r="V6" s="441"/>
      <c r="W6" s="444" t="s">
        <v>
99</v>
      </c>
      <c r="X6" s="445"/>
      <c r="Y6" s="445"/>
      <c r="Z6" s="445"/>
      <c r="AA6" s="445"/>
      <c r="AB6" s="435"/>
      <c r="AC6" s="448" t="s">
        <v>
100</v>
      </c>
      <c r="AD6" s="449"/>
      <c r="AE6" s="449"/>
      <c r="AF6" s="449"/>
      <c r="AG6" s="449"/>
      <c r="AH6" s="449"/>
      <c r="AI6" s="449"/>
      <c r="AJ6" s="449"/>
      <c r="AK6" s="449"/>
      <c r="AL6" s="450"/>
      <c r="AM6" s="457" t="s">
        <v>
101</v>
      </c>
      <c r="AN6" s="458"/>
      <c r="AO6" s="458"/>
      <c r="AP6" s="458"/>
      <c r="AQ6" s="458"/>
      <c r="AR6" s="458"/>
      <c r="AS6" s="458"/>
      <c r="AT6" s="459"/>
      <c r="AU6" s="460" t="s">
        <v>
102</v>
      </c>
      <c r="AV6" s="461"/>
      <c r="AW6" s="461"/>
      <c r="AX6" s="461"/>
      <c r="AY6" s="462" t="s">
        <v>
103</v>
      </c>
      <c r="AZ6" s="463"/>
      <c r="BA6" s="463"/>
      <c r="BB6" s="463"/>
      <c r="BC6" s="463"/>
      <c r="BD6" s="463"/>
      <c r="BE6" s="463"/>
      <c r="BF6" s="463"/>
      <c r="BG6" s="463"/>
      <c r="BH6" s="463"/>
      <c r="BI6" s="463"/>
      <c r="BJ6" s="463"/>
      <c r="BK6" s="463"/>
      <c r="BL6" s="463"/>
      <c r="BM6" s="464"/>
      <c r="BN6" s="428">
        <v>
5162788</v>
      </c>
      <c r="BO6" s="429"/>
      <c r="BP6" s="429"/>
      <c r="BQ6" s="429"/>
      <c r="BR6" s="429"/>
      <c r="BS6" s="429"/>
      <c r="BT6" s="429"/>
      <c r="BU6" s="430"/>
      <c r="BV6" s="428">
        <v>
4830288</v>
      </c>
      <c r="BW6" s="429"/>
      <c r="BX6" s="429"/>
      <c r="BY6" s="429"/>
      <c r="BZ6" s="429"/>
      <c r="CA6" s="429"/>
      <c r="CB6" s="429"/>
      <c r="CC6" s="430"/>
      <c r="CD6" s="431" t="s">
        <v>
104</v>
      </c>
      <c r="CE6" s="432"/>
      <c r="CF6" s="432"/>
      <c r="CG6" s="432"/>
      <c r="CH6" s="432"/>
      <c r="CI6" s="432"/>
      <c r="CJ6" s="432"/>
      <c r="CK6" s="432"/>
      <c r="CL6" s="432"/>
      <c r="CM6" s="432"/>
      <c r="CN6" s="432"/>
      <c r="CO6" s="432"/>
      <c r="CP6" s="432"/>
      <c r="CQ6" s="432"/>
      <c r="CR6" s="432"/>
      <c r="CS6" s="433"/>
      <c r="CT6" s="465">
        <v>
77.5</v>
      </c>
      <c r="CU6" s="466"/>
      <c r="CV6" s="466"/>
      <c r="CW6" s="466"/>
      <c r="CX6" s="466"/>
      <c r="CY6" s="466"/>
      <c r="CZ6" s="466"/>
      <c r="DA6" s="467"/>
      <c r="DB6" s="465">
        <v>
73.7</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
105</v>
      </c>
      <c r="AN7" s="458"/>
      <c r="AO7" s="458"/>
      <c r="AP7" s="458"/>
      <c r="AQ7" s="458"/>
      <c r="AR7" s="458"/>
      <c r="AS7" s="458"/>
      <c r="AT7" s="459"/>
      <c r="AU7" s="460" t="s">
        <v>
106</v>
      </c>
      <c r="AV7" s="461"/>
      <c r="AW7" s="461"/>
      <c r="AX7" s="461"/>
      <c r="AY7" s="462" t="s">
        <v>
107</v>
      </c>
      <c r="AZ7" s="463"/>
      <c r="BA7" s="463"/>
      <c r="BB7" s="463"/>
      <c r="BC7" s="463"/>
      <c r="BD7" s="463"/>
      <c r="BE7" s="463"/>
      <c r="BF7" s="463"/>
      <c r="BG7" s="463"/>
      <c r="BH7" s="463"/>
      <c r="BI7" s="463"/>
      <c r="BJ7" s="463"/>
      <c r="BK7" s="463"/>
      <c r="BL7" s="463"/>
      <c r="BM7" s="464"/>
      <c r="BN7" s="428">
        <v>
142087</v>
      </c>
      <c r="BO7" s="429"/>
      <c r="BP7" s="429"/>
      <c r="BQ7" s="429"/>
      <c r="BR7" s="429"/>
      <c r="BS7" s="429"/>
      <c r="BT7" s="429"/>
      <c r="BU7" s="430"/>
      <c r="BV7" s="428">
        <v>
0</v>
      </c>
      <c r="BW7" s="429"/>
      <c r="BX7" s="429"/>
      <c r="BY7" s="429"/>
      <c r="BZ7" s="429"/>
      <c r="CA7" s="429"/>
      <c r="CB7" s="429"/>
      <c r="CC7" s="430"/>
      <c r="CD7" s="431" t="s">
        <v>
108</v>
      </c>
      <c r="CE7" s="432"/>
      <c r="CF7" s="432"/>
      <c r="CG7" s="432"/>
      <c r="CH7" s="432"/>
      <c r="CI7" s="432"/>
      <c r="CJ7" s="432"/>
      <c r="CK7" s="432"/>
      <c r="CL7" s="432"/>
      <c r="CM7" s="432"/>
      <c r="CN7" s="432"/>
      <c r="CO7" s="432"/>
      <c r="CP7" s="432"/>
      <c r="CQ7" s="432"/>
      <c r="CR7" s="432"/>
      <c r="CS7" s="433"/>
      <c r="CT7" s="428">
        <v>
122199041</v>
      </c>
      <c r="CU7" s="429"/>
      <c r="CV7" s="429"/>
      <c r="CW7" s="429"/>
      <c r="CX7" s="429"/>
      <c r="CY7" s="429"/>
      <c r="CZ7" s="429"/>
      <c r="DA7" s="430"/>
      <c r="DB7" s="428">
        <v>
120964851</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
109</v>
      </c>
      <c r="AN8" s="458"/>
      <c r="AO8" s="458"/>
      <c r="AP8" s="458"/>
      <c r="AQ8" s="458"/>
      <c r="AR8" s="458"/>
      <c r="AS8" s="458"/>
      <c r="AT8" s="459"/>
      <c r="AU8" s="460" t="s">
        <v>
110</v>
      </c>
      <c r="AV8" s="461"/>
      <c r="AW8" s="461"/>
      <c r="AX8" s="461"/>
      <c r="AY8" s="462" t="s">
        <v>
111</v>
      </c>
      <c r="AZ8" s="463"/>
      <c r="BA8" s="463"/>
      <c r="BB8" s="463"/>
      <c r="BC8" s="463"/>
      <c r="BD8" s="463"/>
      <c r="BE8" s="463"/>
      <c r="BF8" s="463"/>
      <c r="BG8" s="463"/>
      <c r="BH8" s="463"/>
      <c r="BI8" s="463"/>
      <c r="BJ8" s="463"/>
      <c r="BK8" s="463"/>
      <c r="BL8" s="463"/>
      <c r="BM8" s="464"/>
      <c r="BN8" s="428">
        <v>
5020701</v>
      </c>
      <c r="BO8" s="429"/>
      <c r="BP8" s="429"/>
      <c r="BQ8" s="429"/>
      <c r="BR8" s="429"/>
      <c r="BS8" s="429"/>
      <c r="BT8" s="429"/>
      <c r="BU8" s="430"/>
      <c r="BV8" s="428">
        <v>
4830288</v>
      </c>
      <c r="BW8" s="429"/>
      <c r="BX8" s="429"/>
      <c r="BY8" s="429"/>
      <c r="BZ8" s="429"/>
      <c r="CA8" s="429"/>
      <c r="CB8" s="429"/>
      <c r="CC8" s="430"/>
      <c r="CD8" s="431" t="s">
        <v>
112</v>
      </c>
      <c r="CE8" s="432"/>
      <c r="CF8" s="432"/>
      <c r="CG8" s="432"/>
      <c r="CH8" s="432"/>
      <c r="CI8" s="432"/>
      <c r="CJ8" s="432"/>
      <c r="CK8" s="432"/>
      <c r="CL8" s="432"/>
      <c r="CM8" s="432"/>
      <c r="CN8" s="432"/>
      <c r="CO8" s="432"/>
      <c r="CP8" s="432"/>
      <c r="CQ8" s="432"/>
      <c r="CR8" s="432"/>
      <c r="CS8" s="433"/>
      <c r="CT8" s="468">
        <v>
0.49</v>
      </c>
      <c r="CU8" s="469"/>
      <c r="CV8" s="469"/>
      <c r="CW8" s="469"/>
      <c r="CX8" s="469"/>
      <c r="CY8" s="469"/>
      <c r="CZ8" s="469"/>
      <c r="DA8" s="470"/>
      <c r="DB8" s="468">
        <v>
0.49</v>
      </c>
      <c r="DC8" s="469"/>
      <c r="DD8" s="469"/>
      <c r="DE8" s="469"/>
      <c r="DF8" s="469"/>
      <c r="DG8" s="469"/>
      <c r="DH8" s="469"/>
      <c r="DI8" s="470"/>
      <c r="DJ8" s="185"/>
      <c r="DK8" s="185"/>
      <c r="DL8" s="185"/>
      <c r="DM8" s="185"/>
      <c r="DN8" s="185"/>
      <c r="DO8" s="185"/>
    </row>
    <row r="9" spans="1:119" ht="18.75" customHeight="1" thickBot="1" x14ac:dyDescent="0.25">
      <c r="A9" s="186"/>
      <c r="B9" s="422" t="s">
        <v>
113</v>
      </c>
      <c r="C9" s="423"/>
      <c r="D9" s="423"/>
      <c r="E9" s="423"/>
      <c r="F9" s="423"/>
      <c r="G9" s="423"/>
      <c r="H9" s="423"/>
      <c r="I9" s="423"/>
      <c r="J9" s="423"/>
      <c r="K9" s="471"/>
      <c r="L9" s="472" t="s">
        <v>
114</v>
      </c>
      <c r="M9" s="473"/>
      <c r="N9" s="473"/>
      <c r="O9" s="473"/>
      <c r="P9" s="473"/>
      <c r="Q9" s="474"/>
      <c r="R9" s="475">
        <v>
498109</v>
      </c>
      <c r="S9" s="476"/>
      <c r="T9" s="476"/>
      <c r="U9" s="476"/>
      <c r="V9" s="477"/>
      <c r="W9" s="385" t="s">
        <v>
115</v>
      </c>
      <c r="X9" s="386"/>
      <c r="Y9" s="386"/>
      <c r="Z9" s="386"/>
      <c r="AA9" s="386"/>
      <c r="AB9" s="386"/>
      <c r="AC9" s="386"/>
      <c r="AD9" s="386"/>
      <c r="AE9" s="386"/>
      <c r="AF9" s="386"/>
      <c r="AG9" s="386"/>
      <c r="AH9" s="386"/>
      <c r="AI9" s="386"/>
      <c r="AJ9" s="386"/>
      <c r="AK9" s="386"/>
      <c r="AL9" s="387"/>
      <c r="AM9" s="457" t="s">
        <v>
116</v>
      </c>
      <c r="AN9" s="458"/>
      <c r="AO9" s="458"/>
      <c r="AP9" s="458"/>
      <c r="AQ9" s="458"/>
      <c r="AR9" s="458"/>
      <c r="AS9" s="458"/>
      <c r="AT9" s="459"/>
      <c r="AU9" s="460" t="s">
        <v>
117</v>
      </c>
      <c r="AV9" s="461"/>
      <c r="AW9" s="461"/>
      <c r="AX9" s="461"/>
      <c r="AY9" s="462" t="s">
        <v>
118</v>
      </c>
      <c r="AZ9" s="463"/>
      <c r="BA9" s="463"/>
      <c r="BB9" s="463"/>
      <c r="BC9" s="463"/>
      <c r="BD9" s="463"/>
      <c r="BE9" s="463"/>
      <c r="BF9" s="463"/>
      <c r="BG9" s="463"/>
      <c r="BH9" s="463"/>
      <c r="BI9" s="463"/>
      <c r="BJ9" s="463"/>
      <c r="BK9" s="463"/>
      <c r="BL9" s="463"/>
      <c r="BM9" s="464"/>
      <c r="BN9" s="428">
        <v>
190413</v>
      </c>
      <c r="BO9" s="429"/>
      <c r="BP9" s="429"/>
      <c r="BQ9" s="429"/>
      <c r="BR9" s="429"/>
      <c r="BS9" s="429"/>
      <c r="BT9" s="429"/>
      <c r="BU9" s="430"/>
      <c r="BV9" s="428">
        <v>
190953</v>
      </c>
      <c r="BW9" s="429"/>
      <c r="BX9" s="429"/>
      <c r="BY9" s="429"/>
      <c r="BZ9" s="429"/>
      <c r="CA9" s="429"/>
      <c r="CB9" s="429"/>
      <c r="CC9" s="430"/>
      <c r="CD9" s="431" t="s">
        <v>
119</v>
      </c>
      <c r="CE9" s="432"/>
      <c r="CF9" s="432"/>
      <c r="CG9" s="432"/>
      <c r="CH9" s="432"/>
      <c r="CI9" s="432"/>
      <c r="CJ9" s="432"/>
      <c r="CK9" s="432"/>
      <c r="CL9" s="432"/>
      <c r="CM9" s="432"/>
      <c r="CN9" s="432"/>
      <c r="CO9" s="432"/>
      <c r="CP9" s="432"/>
      <c r="CQ9" s="432"/>
      <c r="CR9" s="432"/>
      <c r="CS9" s="433"/>
      <c r="CT9" s="425">
        <v>
1.5</v>
      </c>
      <c r="CU9" s="426"/>
      <c r="CV9" s="426"/>
      <c r="CW9" s="426"/>
      <c r="CX9" s="426"/>
      <c r="CY9" s="426"/>
      <c r="CZ9" s="426"/>
      <c r="DA9" s="427"/>
      <c r="DB9" s="425">
        <v>
1.6</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
120</v>
      </c>
      <c r="M10" s="458"/>
      <c r="N10" s="458"/>
      <c r="O10" s="458"/>
      <c r="P10" s="458"/>
      <c r="Q10" s="459"/>
      <c r="R10" s="479">
        <v>
460819</v>
      </c>
      <c r="S10" s="480"/>
      <c r="T10" s="480"/>
      <c r="U10" s="480"/>
      <c r="V10" s="481"/>
      <c r="W10" s="416"/>
      <c r="X10" s="417"/>
      <c r="Y10" s="417"/>
      <c r="Z10" s="417"/>
      <c r="AA10" s="417"/>
      <c r="AB10" s="417"/>
      <c r="AC10" s="417"/>
      <c r="AD10" s="417"/>
      <c r="AE10" s="417"/>
      <c r="AF10" s="417"/>
      <c r="AG10" s="417"/>
      <c r="AH10" s="417"/>
      <c r="AI10" s="417"/>
      <c r="AJ10" s="417"/>
      <c r="AK10" s="417"/>
      <c r="AL10" s="420"/>
      <c r="AM10" s="457" t="s">
        <v>
121</v>
      </c>
      <c r="AN10" s="458"/>
      <c r="AO10" s="458"/>
      <c r="AP10" s="458"/>
      <c r="AQ10" s="458"/>
      <c r="AR10" s="458"/>
      <c r="AS10" s="458"/>
      <c r="AT10" s="459"/>
      <c r="AU10" s="460" t="s">
        <v>
122</v>
      </c>
      <c r="AV10" s="461"/>
      <c r="AW10" s="461"/>
      <c r="AX10" s="461"/>
      <c r="AY10" s="462" t="s">
        <v>
123</v>
      </c>
      <c r="AZ10" s="463"/>
      <c r="BA10" s="463"/>
      <c r="BB10" s="463"/>
      <c r="BC10" s="463"/>
      <c r="BD10" s="463"/>
      <c r="BE10" s="463"/>
      <c r="BF10" s="463"/>
      <c r="BG10" s="463"/>
      <c r="BH10" s="463"/>
      <c r="BI10" s="463"/>
      <c r="BJ10" s="463"/>
      <c r="BK10" s="463"/>
      <c r="BL10" s="463"/>
      <c r="BM10" s="464"/>
      <c r="BN10" s="428">
        <v>
2419066</v>
      </c>
      <c r="BO10" s="429"/>
      <c r="BP10" s="429"/>
      <c r="BQ10" s="429"/>
      <c r="BR10" s="429"/>
      <c r="BS10" s="429"/>
      <c r="BT10" s="429"/>
      <c r="BU10" s="430"/>
      <c r="BV10" s="428">
        <v>
2323571</v>
      </c>
      <c r="BW10" s="429"/>
      <c r="BX10" s="429"/>
      <c r="BY10" s="429"/>
      <c r="BZ10" s="429"/>
      <c r="CA10" s="429"/>
      <c r="CB10" s="429"/>
      <c r="CC10" s="430"/>
      <c r="CD10" s="190" t="s">
        <v>
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
125</v>
      </c>
      <c r="M11" s="483"/>
      <c r="N11" s="483"/>
      <c r="O11" s="483"/>
      <c r="P11" s="483"/>
      <c r="Q11" s="484"/>
      <c r="R11" s="485" t="s">
        <v>
126</v>
      </c>
      <c r="S11" s="486"/>
      <c r="T11" s="486"/>
      <c r="U11" s="486"/>
      <c r="V11" s="487"/>
      <c r="W11" s="416"/>
      <c r="X11" s="417"/>
      <c r="Y11" s="417"/>
      <c r="Z11" s="417"/>
      <c r="AA11" s="417"/>
      <c r="AB11" s="417"/>
      <c r="AC11" s="417"/>
      <c r="AD11" s="417"/>
      <c r="AE11" s="417"/>
      <c r="AF11" s="417"/>
      <c r="AG11" s="417"/>
      <c r="AH11" s="417"/>
      <c r="AI11" s="417"/>
      <c r="AJ11" s="417"/>
      <c r="AK11" s="417"/>
      <c r="AL11" s="420"/>
      <c r="AM11" s="457" t="s">
        <v>
127</v>
      </c>
      <c r="AN11" s="458"/>
      <c r="AO11" s="458"/>
      <c r="AP11" s="458"/>
      <c r="AQ11" s="458"/>
      <c r="AR11" s="458"/>
      <c r="AS11" s="458"/>
      <c r="AT11" s="459"/>
      <c r="AU11" s="460" t="s">
        <v>
128</v>
      </c>
      <c r="AV11" s="461"/>
      <c r="AW11" s="461"/>
      <c r="AX11" s="461"/>
      <c r="AY11" s="462" t="s">
        <v>
129</v>
      </c>
      <c r="AZ11" s="463"/>
      <c r="BA11" s="463"/>
      <c r="BB11" s="463"/>
      <c r="BC11" s="463"/>
      <c r="BD11" s="463"/>
      <c r="BE11" s="463"/>
      <c r="BF11" s="463"/>
      <c r="BG11" s="463"/>
      <c r="BH11" s="463"/>
      <c r="BI11" s="463"/>
      <c r="BJ11" s="463"/>
      <c r="BK11" s="463"/>
      <c r="BL11" s="463"/>
      <c r="BM11" s="464"/>
      <c r="BN11" s="428">
        <v>
0</v>
      </c>
      <c r="BO11" s="429"/>
      <c r="BP11" s="429"/>
      <c r="BQ11" s="429"/>
      <c r="BR11" s="429"/>
      <c r="BS11" s="429"/>
      <c r="BT11" s="429"/>
      <c r="BU11" s="430"/>
      <c r="BV11" s="428">
        <v>
0</v>
      </c>
      <c r="BW11" s="429"/>
      <c r="BX11" s="429"/>
      <c r="BY11" s="429"/>
      <c r="BZ11" s="429"/>
      <c r="CA11" s="429"/>
      <c r="CB11" s="429"/>
      <c r="CC11" s="430"/>
      <c r="CD11" s="431" t="s">
        <v>
130</v>
      </c>
      <c r="CE11" s="432"/>
      <c r="CF11" s="432"/>
      <c r="CG11" s="432"/>
      <c r="CH11" s="432"/>
      <c r="CI11" s="432"/>
      <c r="CJ11" s="432"/>
      <c r="CK11" s="432"/>
      <c r="CL11" s="432"/>
      <c r="CM11" s="432"/>
      <c r="CN11" s="432"/>
      <c r="CO11" s="432"/>
      <c r="CP11" s="432"/>
      <c r="CQ11" s="432"/>
      <c r="CR11" s="432"/>
      <c r="CS11" s="433"/>
      <c r="CT11" s="468" t="s">
        <v>
131</v>
      </c>
      <c r="CU11" s="469"/>
      <c r="CV11" s="469"/>
      <c r="CW11" s="469"/>
      <c r="CX11" s="469"/>
      <c r="CY11" s="469"/>
      <c r="CZ11" s="469"/>
      <c r="DA11" s="470"/>
      <c r="DB11" s="468" t="s">
        <v>
131</v>
      </c>
      <c r="DC11" s="469"/>
      <c r="DD11" s="469"/>
      <c r="DE11" s="469"/>
      <c r="DF11" s="469"/>
      <c r="DG11" s="469"/>
      <c r="DH11" s="469"/>
      <c r="DI11" s="470"/>
      <c r="DJ11" s="185"/>
      <c r="DK11" s="185"/>
      <c r="DL11" s="185"/>
      <c r="DM11" s="185"/>
      <c r="DN11" s="185"/>
      <c r="DO11" s="185"/>
    </row>
    <row r="12" spans="1:119" ht="18.75" customHeight="1" x14ac:dyDescent="0.2">
      <c r="A12" s="186"/>
      <c r="B12" s="488" t="s">
        <v>
132</v>
      </c>
      <c r="C12" s="489"/>
      <c r="D12" s="489"/>
      <c r="E12" s="489"/>
      <c r="F12" s="489"/>
      <c r="G12" s="489"/>
      <c r="H12" s="489"/>
      <c r="I12" s="489"/>
      <c r="J12" s="489"/>
      <c r="K12" s="490"/>
      <c r="L12" s="497" t="s">
        <v>
133</v>
      </c>
      <c r="M12" s="498"/>
      <c r="N12" s="498"/>
      <c r="O12" s="498"/>
      <c r="P12" s="498"/>
      <c r="Q12" s="499"/>
      <c r="R12" s="500">
        <v>
518479</v>
      </c>
      <c r="S12" s="501"/>
      <c r="T12" s="501"/>
      <c r="U12" s="501"/>
      <c r="V12" s="502"/>
      <c r="W12" s="503" t="s">
        <v>
1</v>
      </c>
      <c r="X12" s="461"/>
      <c r="Y12" s="461"/>
      <c r="Z12" s="461"/>
      <c r="AA12" s="461"/>
      <c r="AB12" s="504"/>
      <c r="AC12" s="460" t="s">
        <v>
134</v>
      </c>
      <c r="AD12" s="461"/>
      <c r="AE12" s="461"/>
      <c r="AF12" s="461"/>
      <c r="AG12" s="504"/>
      <c r="AH12" s="460" t="s">
        <v>
135</v>
      </c>
      <c r="AI12" s="461"/>
      <c r="AJ12" s="461"/>
      <c r="AK12" s="461"/>
      <c r="AL12" s="505"/>
      <c r="AM12" s="457" t="s">
        <v>
136</v>
      </c>
      <c r="AN12" s="458"/>
      <c r="AO12" s="458"/>
      <c r="AP12" s="458"/>
      <c r="AQ12" s="458"/>
      <c r="AR12" s="458"/>
      <c r="AS12" s="458"/>
      <c r="AT12" s="459"/>
      <c r="AU12" s="460" t="s">
        <v>
137</v>
      </c>
      <c r="AV12" s="461"/>
      <c r="AW12" s="461"/>
      <c r="AX12" s="461"/>
      <c r="AY12" s="462" t="s">
        <v>
138</v>
      </c>
      <c r="AZ12" s="463"/>
      <c r="BA12" s="463"/>
      <c r="BB12" s="463"/>
      <c r="BC12" s="463"/>
      <c r="BD12" s="463"/>
      <c r="BE12" s="463"/>
      <c r="BF12" s="463"/>
      <c r="BG12" s="463"/>
      <c r="BH12" s="463"/>
      <c r="BI12" s="463"/>
      <c r="BJ12" s="463"/>
      <c r="BK12" s="463"/>
      <c r="BL12" s="463"/>
      <c r="BM12" s="464"/>
      <c r="BN12" s="428">
        <v>
4300000</v>
      </c>
      <c r="BO12" s="429"/>
      <c r="BP12" s="429"/>
      <c r="BQ12" s="429"/>
      <c r="BR12" s="429"/>
      <c r="BS12" s="429"/>
      <c r="BT12" s="429"/>
      <c r="BU12" s="430"/>
      <c r="BV12" s="428">
        <v>
4600000</v>
      </c>
      <c r="BW12" s="429"/>
      <c r="BX12" s="429"/>
      <c r="BY12" s="429"/>
      <c r="BZ12" s="429"/>
      <c r="CA12" s="429"/>
      <c r="CB12" s="429"/>
      <c r="CC12" s="430"/>
      <c r="CD12" s="431" t="s">
        <v>
139</v>
      </c>
      <c r="CE12" s="432"/>
      <c r="CF12" s="432"/>
      <c r="CG12" s="432"/>
      <c r="CH12" s="432"/>
      <c r="CI12" s="432"/>
      <c r="CJ12" s="432"/>
      <c r="CK12" s="432"/>
      <c r="CL12" s="432"/>
      <c r="CM12" s="432"/>
      <c r="CN12" s="432"/>
      <c r="CO12" s="432"/>
      <c r="CP12" s="432"/>
      <c r="CQ12" s="432"/>
      <c r="CR12" s="432"/>
      <c r="CS12" s="433"/>
      <c r="CT12" s="468" t="s">
        <v>
131</v>
      </c>
      <c r="CU12" s="469"/>
      <c r="CV12" s="469"/>
      <c r="CW12" s="469"/>
      <c r="CX12" s="469"/>
      <c r="CY12" s="469"/>
      <c r="CZ12" s="469"/>
      <c r="DA12" s="470"/>
      <c r="DB12" s="468" t="s">
        <v>
131</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
140</v>
      </c>
      <c r="N13" s="517"/>
      <c r="O13" s="517"/>
      <c r="P13" s="517"/>
      <c r="Q13" s="518"/>
      <c r="R13" s="509">
        <v>
489007</v>
      </c>
      <c r="S13" s="510"/>
      <c r="T13" s="510"/>
      <c r="U13" s="510"/>
      <c r="V13" s="511"/>
      <c r="W13" s="444" t="s">
        <v>
141</v>
      </c>
      <c r="X13" s="445"/>
      <c r="Y13" s="445"/>
      <c r="Z13" s="445"/>
      <c r="AA13" s="445"/>
      <c r="AB13" s="435"/>
      <c r="AC13" s="479">
        <v>
160</v>
      </c>
      <c r="AD13" s="480"/>
      <c r="AE13" s="480"/>
      <c r="AF13" s="480"/>
      <c r="AG13" s="519"/>
      <c r="AH13" s="479">
        <v>
130</v>
      </c>
      <c r="AI13" s="480"/>
      <c r="AJ13" s="480"/>
      <c r="AK13" s="480"/>
      <c r="AL13" s="481"/>
      <c r="AM13" s="457" t="s">
        <v>
142</v>
      </c>
      <c r="AN13" s="458"/>
      <c r="AO13" s="458"/>
      <c r="AP13" s="458"/>
      <c r="AQ13" s="458"/>
      <c r="AR13" s="458"/>
      <c r="AS13" s="458"/>
      <c r="AT13" s="459"/>
      <c r="AU13" s="460" t="s">
        <v>
143</v>
      </c>
      <c r="AV13" s="461"/>
      <c r="AW13" s="461"/>
      <c r="AX13" s="461"/>
      <c r="AY13" s="462" t="s">
        <v>
144</v>
      </c>
      <c r="AZ13" s="463"/>
      <c r="BA13" s="463"/>
      <c r="BB13" s="463"/>
      <c r="BC13" s="463"/>
      <c r="BD13" s="463"/>
      <c r="BE13" s="463"/>
      <c r="BF13" s="463"/>
      <c r="BG13" s="463"/>
      <c r="BH13" s="463"/>
      <c r="BI13" s="463"/>
      <c r="BJ13" s="463"/>
      <c r="BK13" s="463"/>
      <c r="BL13" s="463"/>
      <c r="BM13" s="464"/>
      <c r="BN13" s="428">
        <v>
-1690521</v>
      </c>
      <c r="BO13" s="429"/>
      <c r="BP13" s="429"/>
      <c r="BQ13" s="429"/>
      <c r="BR13" s="429"/>
      <c r="BS13" s="429"/>
      <c r="BT13" s="429"/>
      <c r="BU13" s="430"/>
      <c r="BV13" s="428">
        <v>
-2085476</v>
      </c>
      <c r="BW13" s="429"/>
      <c r="BX13" s="429"/>
      <c r="BY13" s="429"/>
      <c r="BZ13" s="429"/>
      <c r="CA13" s="429"/>
      <c r="CB13" s="429"/>
      <c r="CC13" s="430"/>
      <c r="CD13" s="431" t="s">
        <v>
145</v>
      </c>
      <c r="CE13" s="432"/>
      <c r="CF13" s="432"/>
      <c r="CG13" s="432"/>
      <c r="CH13" s="432"/>
      <c r="CI13" s="432"/>
      <c r="CJ13" s="432"/>
      <c r="CK13" s="432"/>
      <c r="CL13" s="432"/>
      <c r="CM13" s="432"/>
      <c r="CN13" s="432"/>
      <c r="CO13" s="432"/>
      <c r="CP13" s="432"/>
      <c r="CQ13" s="432"/>
      <c r="CR13" s="432"/>
      <c r="CS13" s="433"/>
      <c r="CT13" s="425">
        <v>
-4.2</v>
      </c>
      <c r="CU13" s="426"/>
      <c r="CV13" s="426"/>
      <c r="CW13" s="426"/>
      <c r="CX13" s="426"/>
      <c r="CY13" s="426"/>
      <c r="CZ13" s="426"/>
      <c r="DA13" s="427"/>
      <c r="DB13" s="425">
        <v>
-4.4000000000000004</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
146</v>
      </c>
      <c r="M14" s="507"/>
      <c r="N14" s="507"/>
      <c r="O14" s="507"/>
      <c r="P14" s="507"/>
      <c r="Q14" s="508"/>
      <c r="R14" s="509">
        <v>
513197</v>
      </c>
      <c r="S14" s="510"/>
      <c r="T14" s="510"/>
      <c r="U14" s="510"/>
      <c r="V14" s="511"/>
      <c r="W14" s="418"/>
      <c r="X14" s="419"/>
      <c r="Y14" s="419"/>
      <c r="Z14" s="419"/>
      <c r="AA14" s="419"/>
      <c r="AB14" s="408"/>
      <c r="AC14" s="512">
        <v>
0.1</v>
      </c>
      <c r="AD14" s="513"/>
      <c r="AE14" s="513"/>
      <c r="AF14" s="513"/>
      <c r="AG14" s="514"/>
      <c r="AH14" s="512">
        <v>
0.1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
147</v>
      </c>
      <c r="CE14" s="521"/>
      <c r="CF14" s="521"/>
      <c r="CG14" s="521"/>
      <c r="CH14" s="521"/>
      <c r="CI14" s="521"/>
      <c r="CJ14" s="521"/>
      <c r="CK14" s="521"/>
      <c r="CL14" s="521"/>
      <c r="CM14" s="521"/>
      <c r="CN14" s="521"/>
      <c r="CO14" s="521"/>
      <c r="CP14" s="521"/>
      <c r="CQ14" s="521"/>
      <c r="CR14" s="521"/>
      <c r="CS14" s="522"/>
      <c r="CT14" s="523" t="s">
        <v>
148</v>
      </c>
      <c r="CU14" s="524"/>
      <c r="CV14" s="524"/>
      <c r="CW14" s="524"/>
      <c r="CX14" s="524"/>
      <c r="CY14" s="524"/>
      <c r="CZ14" s="524"/>
      <c r="DA14" s="525"/>
      <c r="DB14" s="523" t="s">
        <v>
149</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
150</v>
      </c>
      <c r="N15" s="517"/>
      <c r="O15" s="517"/>
      <c r="P15" s="517"/>
      <c r="Q15" s="518"/>
      <c r="R15" s="509">
        <v>
485299</v>
      </c>
      <c r="S15" s="510"/>
      <c r="T15" s="510"/>
      <c r="U15" s="510"/>
      <c r="V15" s="511"/>
      <c r="W15" s="444" t="s">
        <v>
151</v>
      </c>
      <c r="X15" s="445"/>
      <c r="Y15" s="445"/>
      <c r="Z15" s="445"/>
      <c r="AA15" s="445"/>
      <c r="AB15" s="435"/>
      <c r="AC15" s="479">
        <v>
34048</v>
      </c>
      <c r="AD15" s="480"/>
      <c r="AE15" s="480"/>
      <c r="AF15" s="480"/>
      <c r="AG15" s="519"/>
      <c r="AH15" s="479">
        <v>
34576</v>
      </c>
      <c r="AI15" s="480"/>
      <c r="AJ15" s="480"/>
      <c r="AK15" s="480"/>
      <c r="AL15" s="481"/>
      <c r="AM15" s="457"/>
      <c r="AN15" s="458"/>
      <c r="AO15" s="458"/>
      <c r="AP15" s="458"/>
      <c r="AQ15" s="458"/>
      <c r="AR15" s="458"/>
      <c r="AS15" s="458"/>
      <c r="AT15" s="459"/>
      <c r="AU15" s="460"/>
      <c r="AV15" s="461"/>
      <c r="AW15" s="461"/>
      <c r="AX15" s="461"/>
      <c r="AY15" s="388" t="s">
        <v>
152</v>
      </c>
      <c r="AZ15" s="389"/>
      <c r="BA15" s="389"/>
      <c r="BB15" s="389"/>
      <c r="BC15" s="389"/>
      <c r="BD15" s="389"/>
      <c r="BE15" s="389"/>
      <c r="BF15" s="389"/>
      <c r="BG15" s="389"/>
      <c r="BH15" s="389"/>
      <c r="BI15" s="389"/>
      <c r="BJ15" s="389"/>
      <c r="BK15" s="389"/>
      <c r="BL15" s="389"/>
      <c r="BM15" s="390"/>
      <c r="BN15" s="391">
        <v>
55437998</v>
      </c>
      <c r="BO15" s="392"/>
      <c r="BP15" s="392"/>
      <c r="BQ15" s="392"/>
      <c r="BR15" s="392"/>
      <c r="BS15" s="392"/>
      <c r="BT15" s="392"/>
      <c r="BU15" s="393"/>
      <c r="BV15" s="391">
        <v>
54767589</v>
      </c>
      <c r="BW15" s="392"/>
      <c r="BX15" s="392"/>
      <c r="BY15" s="392"/>
      <c r="BZ15" s="392"/>
      <c r="CA15" s="392"/>
      <c r="CB15" s="392"/>
      <c r="CC15" s="393"/>
      <c r="CD15" s="526" t="s">
        <v>
153</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
154</v>
      </c>
      <c r="M16" s="537"/>
      <c r="N16" s="537"/>
      <c r="O16" s="537"/>
      <c r="P16" s="537"/>
      <c r="Q16" s="538"/>
      <c r="R16" s="529" t="s">
        <v>
155</v>
      </c>
      <c r="S16" s="530"/>
      <c r="T16" s="530"/>
      <c r="U16" s="530"/>
      <c r="V16" s="531"/>
      <c r="W16" s="418"/>
      <c r="X16" s="419"/>
      <c r="Y16" s="419"/>
      <c r="Z16" s="419"/>
      <c r="AA16" s="419"/>
      <c r="AB16" s="408"/>
      <c r="AC16" s="512">
        <v>
16.899999999999999</v>
      </c>
      <c r="AD16" s="513"/>
      <c r="AE16" s="513"/>
      <c r="AF16" s="513"/>
      <c r="AG16" s="514"/>
      <c r="AH16" s="512">
        <v>
16.5</v>
      </c>
      <c r="AI16" s="513"/>
      <c r="AJ16" s="513"/>
      <c r="AK16" s="513"/>
      <c r="AL16" s="515"/>
      <c r="AM16" s="457"/>
      <c r="AN16" s="458"/>
      <c r="AO16" s="458"/>
      <c r="AP16" s="458"/>
      <c r="AQ16" s="458"/>
      <c r="AR16" s="458"/>
      <c r="AS16" s="458"/>
      <c r="AT16" s="459"/>
      <c r="AU16" s="460"/>
      <c r="AV16" s="461"/>
      <c r="AW16" s="461"/>
      <c r="AX16" s="461"/>
      <c r="AY16" s="462" t="s">
        <v>
156</v>
      </c>
      <c r="AZ16" s="463"/>
      <c r="BA16" s="463"/>
      <c r="BB16" s="463"/>
      <c r="BC16" s="463"/>
      <c r="BD16" s="463"/>
      <c r="BE16" s="463"/>
      <c r="BF16" s="463"/>
      <c r="BG16" s="463"/>
      <c r="BH16" s="463"/>
      <c r="BI16" s="463"/>
      <c r="BJ16" s="463"/>
      <c r="BK16" s="463"/>
      <c r="BL16" s="463"/>
      <c r="BM16" s="464"/>
      <c r="BN16" s="428">
        <v>
113673560</v>
      </c>
      <c r="BO16" s="429"/>
      <c r="BP16" s="429"/>
      <c r="BQ16" s="429"/>
      <c r="BR16" s="429"/>
      <c r="BS16" s="429"/>
      <c r="BT16" s="429"/>
      <c r="BU16" s="430"/>
      <c r="BV16" s="428">
        <v>
112647244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
157</v>
      </c>
      <c r="N17" s="533"/>
      <c r="O17" s="533"/>
      <c r="P17" s="533"/>
      <c r="Q17" s="534"/>
      <c r="R17" s="529" t="s">
        <v>
158</v>
      </c>
      <c r="S17" s="530"/>
      <c r="T17" s="530"/>
      <c r="U17" s="530"/>
      <c r="V17" s="531"/>
      <c r="W17" s="444" t="s">
        <v>
159</v>
      </c>
      <c r="X17" s="445"/>
      <c r="Y17" s="445"/>
      <c r="Z17" s="445"/>
      <c r="AA17" s="445"/>
      <c r="AB17" s="435"/>
      <c r="AC17" s="479">
        <v>
167231</v>
      </c>
      <c r="AD17" s="480"/>
      <c r="AE17" s="480"/>
      <c r="AF17" s="480"/>
      <c r="AG17" s="519"/>
      <c r="AH17" s="479">
        <v>
174560</v>
      </c>
      <c r="AI17" s="480"/>
      <c r="AJ17" s="480"/>
      <c r="AK17" s="480"/>
      <c r="AL17" s="481"/>
      <c r="AM17" s="457"/>
      <c r="AN17" s="458"/>
      <c r="AO17" s="458"/>
      <c r="AP17" s="458"/>
      <c r="AQ17" s="458"/>
      <c r="AR17" s="458"/>
      <c r="AS17" s="458"/>
      <c r="AT17" s="459"/>
      <c r="AU17" s="460"/>
      <c r="AV17" s="461"/>
      <c r="AW17" s="461"/>
      <c r="AX17" s="461"/>
      <c r="AY17" s="462" t="s">
        <v>
160</v>
      </c>
      <c r="AZ17" s="463"/>
      <c r="BA17" s="463"/>
      <c r="BB17" s="463"/>
      <c r="BC17" s="463"/>
      <c r="BD17" s="463"/>
      <c r="BE17" s="463"/>
      <c r="BF17" s="463"/>
      <c r="BG17" s="463"/>
      <c r="BH17" s="463"/>
      <c r="BI17" s="463"/>
      <c r="BJ17" s="463"/>
      <c r="BK17" s="463"/>
      <c r="BL17" s="463"/>
      <c r="BM17" s="464"/>
      <c r="BN17" s="428">
        <v>
122199041</v>
      </c>
      <c r="BO17" s="429"/>
      <c r="BP17" s="429"/>
      <c r="BQ17" s="429"/>
      <c r="BR17" s="429"/>
      <c r="BS17" s="429"/>
      <c r="BT17" s="429"/>
      <c r="BU17" s="430"/>
      <c r="BV17" s="428">
        <v>
120964851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
161</v>
      </c>
      <c r="C18" s="471"/>
      <c r="D18" s="471"/>
      <c r="E18" s="540"/>
      <c r="F18" s="540"/>
      <c r="G18" s="540"/>
      <c r="H18" s="540"/>
      <c r="I18" s="540"/>
      <c r="J18" s="540"/>
      <c r="K18" s="540"/>
      <c r="L18" s="541">
        <v>
40.159999999999997</v>
      </c>
      <c r="M18" s="541"/>
      <c r="N18" s="541"/>
      <c r="O18" s="541"/>
      <c r="P18" s="541"/>
      <c r="Q18" s="541"/>
      <c r="R18" s="542"/>
      <c r="S18" s="542"/>
      <c r="T18" s="542"/>
      <c r="U18" s="542"/>
      <c r="V18" s="543"/>
      <c r="W18" s="446"/>
      <c r="X18" s="447"/>
      <c r="Y18" s="447"/>
      <c r="Z18" s="447"/>
      <c r="AA18" s="447"/>
      <c r="AB18" s="438"/>
      <c r="AC18" s="544">
        <v>
83</v>
      </c>
      <c r="AD18" s="545"/>
      <c r="AE18" s="545"/>
      <c r="AF18" s="545"/>
      <c r="AG18" s="546"/>
      <c r="AH18" s="544">
        <v>
83.4</v>
      </c>
      <c r="AI18" s="545"/>
      <c r="AJ18" s="545"/>
      <c r="AK18" s="545"/>
      <c r="AL18" s="547"/>
      <c r="AM18" s="457"/>
      <c r="AN18" s="458"/>
      <c r="AO18" s="458"/>
      <c r="AP18" s="458"/>
      <c r="AQ18" s="458"/>
      <c r="AR18" s="458"/>
      <c r="AS18" s="458"/>
      <c r="AT18" s="459"/>
      <c r="AU18" s="460"/>
      <c r="AV18" s="461"/>
      <c r="AW18" s="461"/>
      <c r="AX18" s="461"/>
      <c r="AY18" s="462" t="s">
        <v>
162</v>
      </c>
      <c r="AZ18" s="463"/>
      <c r="BA18" s="463"/>
      <c r="BB18" s="463"/>
      <c r="BC18" s="463"/>
      <c r="BD18" s="463"/>
      <c r="BE18" s="463"/>
      <c r="BF18" s="463"/>
      <c r="BG18" s="463"/>
      <c r="BH18" s="463"/>
      <c r="BI18" s="463"/>
      <c r="BJ18" s="463"/>
      <c r="BK18" s="463"/>
      <c r="BL18" s="463"/>
      <c r="BM18" s="464"/>
      <c r="BN18" s="428">
        <v>
97106824</v>
      </c>
      <c r="BO18" s="429"/>
      <c r="BP18" s="429"/>
      <c r="BQ18" s="429"/>
      <c r="BR18" s="429"/>
      <c r="BS18" s="429"/>
      <c r="BT18" s="429"/>
      <c r="BU18" s="430"/>
      <c r="BV18" s="428">
        <v>
92269863</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
163</v>
      </c>
      <c r="C19" s="471"/>
      <c r="D19" s="471"/>
      <c r="E19" s="540"/>
      <c r="F19" s="540"/>
      <c r="G19" s="540"/>
      <c r="H19" s="540"/>
      <c r="I19" s="540"/>
      <c r="J19" s="540"/>
      <c r="K19" s="540"/>
      <c r="L19" s="548">
        <v>
12403</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
164</v>
      </c>
      <c r="AZ19" s="463"/>
      <c r="BA19" s="463"/>
      <c r="BB19" s="463"/>
      <c r="BC19" s="463"/>
      <c r="BD19" s="463"/>
      <c r="BE19" s="463"/>
      <c r="BF19" s="463"/>
      <c r="BG19" s="463"/>
      <c r="BH19" s="463"/>
      <c r="BI19" s="463"/>
      <c r="BJ19" s="463"/>
      <c r="BK19" s="463"/>
      <c r="BL19" s="463"/>
      <c r="BM19" s="464"/>
      <c r="BN19" s="428">
        <v>
137543956</v>
      </c>
      <c r="BO19" s="429"/>
      <c r="BP19" s="429"/>
      <c r="BQ19" s="429"/>
      <c r="BR19" s="429"/>
      <c r="BS19" s="429"/>
      <c r="BT19" s="429"/>
      <c r="BU19" s="430"/>
      <c r="BV19" s="428">
        <v>
137408271</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
165</v>
      </c>
      <c r="C20" s="471"/>
      <c r="D20" s="471"/>
      <c r="E20" s="540"/>
      <c r="F20" s="540"/>
      <c r="G20" s="540"/>
      <c r="H20" s="540"/>
      <c r="I20" s="540"/>
      <c r="J20" s="540"/>
      <c r="K20" s="540"/>
      <c r="L20" s="548">
        <v>
243708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
166</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
167</v>
      </c>
      <c r="C22" s="563"/>
      <c r="D22" s="564"/>
      <c r="E22" s="440" t="s">
        <v>
1</v>
      </c>
      <c r="F22" s="445"/>
      <c r="G22" s="445"/>
      <c r="H22" s="445"/>
      <c r="I22" s="445"/>
      <c r="J22" s="445"/>
      <c r="K22" s="435"/>
      <c r="L22" s="440" t="s">
        <v>
168</v>
      </c>
      <c r="M22" s="445"/>
      <c r="N22" s="445"/>
      <c r="O22" s="445"/>
      <c r="P22" s="435"/>
      <c r="Q22" s="571" t="s">
        <v>
169</v>
      </c>
      <c r="R22" s="572"/>
      <c r="S22" s="572"/>
      <c r="T22" s="572"/>
      <c r="U22" s="572"/>
      <c r="V22" s="573"/>
      <c r="W22" s="577" t="s">
        <v>
170</v>
      </c>
      <c r="X22" s="563"/>
      <c r="Y22" s="564"/>
      <c r="Z22" s="440" t="s">
        <v>
1</v>
      </c>
      <c r="AA22" s="445"/>
      <c r="AB22" s="445"/>
      <c r="AC22" s="445"/>
      <c r="AD22" s="445"/>
      <c r="AE22" s="445"/>
      <c r="AF22" s="445"/>
      <c r="AG22" s="435"/>
      <c r="AH22" s="590" t="s">
        <v>
171</v>
      </c>
      <c r="AI22" s="445"/>
      <c r="AJ22" s="445"/>
      <c r="AK22" s="445"/>
      <c r="AL22" s="435"/>
      <c r="AM22" s="590" t="s">
        <v>
172</v>
      </c>
      <c r="AN22" s="591"/>
      <c r="AO22" s="591"/>
      <c r="AP22" s="591"/>
      <c r="AQ22" s="591"/>
      <c r="AR22" s="592"/>
      <c r="AS22" s="571" t="s">
        <v>
169</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
173</v>
      </c>
      <c r="AZ23" s="389"/>
      <c r="BA23" s="389"/>
      <c r="BB23" s="389"/>
      <c r="BC23" s="389"/>
      <c r="BD23" s="389"/>
      <c r="BE23" s="389"/>
      <c r="BF23" s="389"/>
      <c r="BG23" s="389"/>
      <c r="BH23" s="389"/>
      <c r="BI23" s="389"/>
      <c r="BJ23" s="389"/>
      <c r="BK23" s="389"/>
      <c r="BL23" s="389"/>
      <c r="BM23" s="390"/>
      <c r="BN23" s="428">
        <v>
27204452</v>
      </c>
      <c r="BO23" s="429"/>
      <c r="BP23" s="429"/>
      <c r="BQ23" s="429"/>
      <c r="BR23" s="429"/>
      <c r="BS23" s="429"/>
      <c r="BT23" s="429"/>
      <c r="BU23" s="430"/>
      <c r="BV23" s="428">
        <v>
28391704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
174</v>
      </c>
      <c r="F24" s="458"/>
      <c r="G24" s="458"/>
      <c r="H24" s="458"/>
      <c r="I24" s="458"/>
      <c r="J24" s="458"/>
      <c r="K24" s="459"/>
      <c r="L24" s="479">
        <v>
1</v>
      </c>
      <c r="M24" s="480"/>
      <c r="N24" s="480"/>
      <c r="O24" s="480"/>
      <c r="P24" s="519"/>
      <c r="Q24" s="479">
        <v>
11570</v>
      </c>
      <c r="R24" s="480"/>
      <c r="S24" s="480"/>
      <c r="T24" s="480"/>
      <c r="U24" s="480"/>
      <c r="V24" s="519"/>
      <c r="W24" s="578"/>
      <c r="X24" s="566"/>
      <c r="Y24" s="567"/>
      <c r="Z24" s="478" t="s">
        <v>
175</v>
      </c>
      <c r="AA24" s="458"/>
      <c r="AB24" s="458"/>
      <c r="AC24" s="458"/>
      <c r="AD24" s="458"/>
      <c r="AE24" s="458"/>
      <c r="AF24" s="458"/>
      <c r="AG24" s="459"/>
      <c r="AH24" s="479">
        <v>
2493</v>
      </c>
      <c r="AI24" s="480"/>
      <c r="AJ24" s="480"/>
      <c r="AK24" s="480"/>
      <c r="AL24" s="519"/>
      <c r="AM24" s="479">
        <v>
7573734</v>
      </c>
      <c r="AN24" s="480"/>
      <c r="AO24" s="480"/>
      <c r="AP24" s="480"/>
      <c r="AQ24" s="480"/>
      <c r="AR24" s="519"/>
      <c r="AS24" s="479">
        <v>
3038</v>
      </c>
      <c r="AT24" s="480"/>
      <c r="AU24" s="480"/>
      <c r="AV24" s="480"/>
      <c r="AW24" s="480"/>
      <c r="AX24" s="481"/>
      <c r="AY24" s="598" t="s">
        <v>
176</v>
      </c>
      <c r="AZ24" s="599"/>
      <c r="BA24" s="599"/>
      <c r="BB24" s="599"/>
      <c r="BC24" s="599"/>
      <c r="BD24" s="599"/>
      <c r="BE24" s="599"/>
      <c r="BF24" s="599"/>
      <c r="BG24" s="599"/>
      <c r="BH24" s="599"/>
      <c r="BI24" s="599"/>
      <c r="BJ24" s="599"/>
      <c r="BK24" s="599"/>
      <c r="BL24" s="599"/>
      <c r="BM24" s="600"/>
      <c r="BN24" s="428">
        <v>
25529881</v>
      </c>
      <c r="BO24" s="429"/>
      <c r="BP24" s="429"/>
      <c r="BQ24" s="429"/>
      <c r="BR24" s="429"/>
      <c r="BS24" s="429"/>
      <c r="BT24" s="429"/>
      <c r="BU24" s="430"/>
      <c r="BV24" s="428">
        <v>
26224784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
177</v>
      </c>
      <c r="F25" s="458"/>
      <c r="G25" s="458"/>
      <c r="H25" s="458"/>
      <c r="I25" s="458"/>
      <c r="J25" s="458"/>
      <c r="K25" s="459"/>
      <c r="L25" s="479">
        <v>
2</v>
      </c>
      <c r="M25" s="480"/>
      <c r="N25" s="480"/>
      <c r="O25" s="480"/>
      <c r="P25" s="519"/>
      <c r="Q25" s="479">
        <v>
9240</v>
      </c>
      <c r="R25" s="480"/>
      <c r="S25" s="480"/>
      <c r="T25" s="480"/>
      <c r="U25" s="480"/>
      <c r="V25" s="519"/>
      <c r="W25" s="578"/>
      <c r="X25" s="566"/>
      <c r="Y25" s="567"/>
      <c r="Z25" s="478" t="s">
        <v>
178</v>
      </c>
      <c r="AA25" s="458"/>
      <c r="AB25" s="458"/>
      <c r="AC25" s="458"/>
      <c r="AD25" s="458"/>
      <c r="AE25" s="458"/>
      <c r="AF25" s="458"/>
      <c r="AG25" s="459"/>
      <c r="AH25" s="479" t="s">
        <v>
148</v>
      </c>
      <c r="AI25" s="480"/>
      <c r="AJ25" s="480"/>
      <c r="AK25" s="480"/>
      <c r="AL25" s="519"/>
      <c r="AM25" s="479" t="s">
        <v>
131</v>
      </c>
      <c r="AN25" s="480"/>
      <c r="AO25" s="480"/>
      <c r="AP25" s="480"/>
      <c r="AQ25" s="480"/>
      <c r="AR25" s="519"/>
      <c r="AS25" s="479" t="s">
        <v>
149</v>
      </c>
      <c r="AT25" s="480"/>
      <c r="AU25" s="480"/>
      <c r="AV25" s="480"/>
      <c r="AW25" s="480"/>
      <c r="AX25" s="481"/>
      <c r="AY25" s="388" t="s">
        <v>
179</v>
      </c>
      <c r="AZ25" s="389"/>
      <c r="BA25" s="389"/>
      <c r="BB25" s="389"/>
      <c r="BC25" s="389"/>
      <c r="BD25" s="389"/>
      <c r="BE25" s="389"/>
      <c r="BF25" s="389"/>
      <c r="BG25" s="389"/>
      <c r="BH25" s="389"/>
      <c r="BI25" s="389"/>
      <c r="BJ25" s="389"/>
      <c r="BK25" s="389"/>
      <c r="BL25" s="389"/>
      <c r="BM25" s="390"/>
      <c r="BN25" s="391">
        <v>
6390644</v>
      </c>
      <c r="BO25" s="392"/>
      <c r="BP25" s="392"/>
      <c r="BQ25" s="392"/>
      <c r="BR25" s="392"/>
      <c r="BS25" s="392"/>
      <c r="BT25" s="392"/>
      <c r="BU25" s="393"/>
      <c r="BV25" s="391">
        <v>
3843934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
180</v>
      </c>
      <c r="F26" s="458"/>
      <c r="G26" s="458"/>
      <c r="H26" s="458"/>
      <c r="I26" s="458"/>
      <c r="J26" s="458"/>
      <c r="K26" s="459"/>
      <c r="L26" s="479">
        <v>
1</v>
      </c>
      <c r="M26" s="480"/>
      <c r="N26" s="480"/>
      <c r="O26" s="480"/>
      <c r="P26" s="519"/>
      <c r="Q26" s="479">
        <v>
8090</v>
      </c>
      <c r="R26" s="480"/>
      <c r="S26" s="480"/>
      <c r="T26" s="480"/>
      <c r="U26" s="480"/>
      <c r="V26" s="519"/>
      <c r="W26" s="578"/>
      <c r="X26" s="566"/>
      <c r="Y26" s="567"/>
      <c r="Z26" s="478" t="s">
        <v>
181</v>
      </c>
      <c r="AA26" s="588"/>
      <c r="AB26" s="588"/>
      <c r="AC26" s="588"/>
      <c r="AD26" s="588"/>
      <c r="AE26" s="588"/>
      <c r="AF26" s="588"/>
      <c r="AG26" s="589"/>
      <c r="AH26" s="479">
        <v>
293</v>
      </c>
      <c r="AI26" s="480"/>
      <c r="AJ26" s="480"/>
      <c r="AK26" s="480"/>
      <c r="AL26" s="519"/>
      <c r="AM26" s="479">
        <v>
865522</v>
      </c>
      <c r="AN26" s="480"/>
      <c r="AO26" s="480"/>
      <c r="AP26" s="480"/>
      <c r="AQ26" s="480"/>
      <c r="AR26" s="519"/>
      <c r="AS26" s="479">
        <v>
2954</v>
      </c>
      <c r="AT26" s="480"/>
      <c r="AU26" s="480"/>
      <c r="AV26" s="480"/>
      <c r="AW26" s="480"/>
      <c r="AX26" s="481"/>
      <c r="AY26" s="431" t="s">
        <v>
182</v>
      </c>
      <c r="AZ26" s="432"/>
      <c r="BA26" s="432"/>
      <c r="BB26" s="432"/>
      <c r="BC26" s="432"/>
      <c r="BD26" s="432"/>
      <c r="BE26" s="432"/>
      <c r="BF26" s="432"/>
      <c r="BG26" s="432"/>
      <c r="BH26" s="432"/>
      <c r="BI26" s="432"/>
      <c r="BJ26" s="432"/>
      <c r="BK26" s="432"/>
      <c r="BL26" s="432"/>
      <c r="BM26" s="433"/>
      <c r="BN26" s="428">
        <v>
100000</v>
      </c>
      <c r="BO26" s="429"/>
      <c r="BP26" s="429"/>
      <c r="BQ26" s="429"/>
      <c r="BR26" s="429"/>
      <c r="BS26" s="429"/>
      <c r="BT26" s="429"/>
      <c r="BU26" s="430"/>
      <c r="BV26" s="428" t="s">
        <v>
183</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
184</v>
      </c>
      <c r="F27" s="458"/>
      <c r="G27" s="458"/>
      <c r="H27" s="458"/>
      <c r="I27" s="458"/>
      <c r="J27" s="458"/>
      <c r="K27" s="459"/>
      <c r="L27" s="479">
        <v>
1</v>
      </c>
      <c r="M27" s="480"/>
      <c r="N27" s="480"/>
      <c r="O27" s="480"/>
      <c r="P27" s="519"/>
      <c r="Q27" s="479">
        <v>
9240</v>
      </c>
      <c r="R27" s="480"/>
      <c r="S27" s="480"/>
      <c r="T27" s="480"/>
      <c r="U27" s="480"/>
      <c r="V27" s="519"/>
      <c r="W27" s="578"/>
      <c r="X27" s="566"/>
      <c r="Y27" s="567"/>
      <c r="Z27" s="478" t="s">
        <v>
185</v>
      </c>
      <c r="AA27" s="458"/>
      <c r="AB27" s="458"/>
      <c r="AC27" s="458"/>
      <c r="AD27" s="458"/>
      <c r="AE27" s="458"/>
      <c r="AF27" s="458"/>
      <c r="AG27" s="459"/>
      <c r="AH27" s="479">
        <v>
108</v>
      </c>
      <c r="AI27" s="480"/>
      <c r="AJ27" s="480"/>
      <c r="AK27" s="480"/>
      <c r="AL27" s="519"/>
      <c r="AM27" s="479">
        <v>
341804</v>
      </c>
      <c r="AN27" s="480"/>
      <c r="AO27" s="480"/>
      <c r="AP27" s="480"/>
      <c r="AQ27" s="480"/>
      <c r="AR27" s="519"/>
      <c r="AS27" s="479">
        <v>
3165</v>
      </c>
      <c r="AT27" s="480"/>
      <c r="AU27" s="480"/>
      <c r="AV27" s="480"/>
      <c r="AW27" s="480"/>
      <c r="AX27" s="481"/>
      <c r="AY27" s="520" t="s">
        <v>
186</v>
      </c>
      <c r="AZ27" s="521"/>
      <c r="BA27" s="521"/>
      <c r="BB27" s="521"/>
      <c r="BC27" s="521"/>
      <c r="BD27" s="521"/>
      <c r="BE27" s="521"/>
      <c r="BF27" s="521"/>
      <c r="BG27" s="521"/>
      <c r="BH27" s="521"/>
      <c r="BI27" s="521"/>
      <c r="BJ27" s="521"/>
      <c r="BK27" s="521"/>
      <c r="BL27" s="521"/>
      <c r="BM27" s="522"/>
      <c r="BN27" s="601">
        <v>
6000000</v>
      </c>
      <c r="BO27" s="602"/>
      <c r="BP27" s="602"/>
      <c r="BQ27" s="602"/>
      <c r="BR27" s="602"/>
      <c r="BS27" s="602"/>
      <c r="BT27" s="602"/>
      <c r="BU27" s="603"/>
      <c r="BV27" s="601">
        <v>
6000000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
187</v>
      </c>
      <c r="F28" s="458"/>
      <c r="G28" s="458"/>
      <c r="H28" s="458"/>
      <c r="I28" s="458"/>
      <c r="J28" s="458"/>
      <c r="K28" s="459"/>
      <c r="L28" s="479">
        <v>
1</v>
      </c>
      <c r="M28" s="480"/>
      <c r="N28" s="480"/>
      <c r="O28" s="480"/>
      <c r="P28" s="519"/>
      <c r="Q28" s="479">
        <v>
7960</v>
      </c>
      <c r="R28" s="480"/>
      <c r="S28" s="480"/>
      <c r="T28" s="480"/>
      <c r="U28" s="480"/>
      <c r="V28" s="519"/>
      <c r="W28" s="578"/>
      <c r="X28" s="566"/>
      <c r="Y28" s="567"/>
      <c r="Z28" s="478" t="s">
        <v>
188</v>
      </c>
      <c r="AA28" s="458"/>
      <c r="AB28" s="458"/>
      <c r="AC28" s="458"/>
      <c r="AD28" s="458"/>
      <c r="AE28" s="458"/>
      <c r="AF28" s="458"/>
      <c r="AG28" s="459"/>
      <c r="AH28" s="479" t="s">
        <v>
131</v>
      </c>
      <c r="AI28" s="480"/>
      <c r="AJ28" s="480"/>
      <c r="AK28" s="480"/>
      <c r="AL28" s="519"/>
      <c r="AM28" s="479" t="s">
        <v>
131</v>
      </c>
      <c r="AN28" s="480"/>
      <c r="AO28" s="480"/>
      <c r="AP28" s="480"/>
      <c r="AQ28" s="480"/>
      <c r="AR28" s="519"/>
      <c r="AS28" s="479" t="s">
        <v>
131</v>
      </c>
      <c r="AT28" s="480"/>
      <c r="AU28" s="480"/>
      <c r="AV28" s="480"/>
      <c r="AW28" s="480"/>
      <c r="AX28" s="481"/>
      <c r="AY28" s="604" t="s">
        <v>
189</v>
      </c>
      <c r="AZ28" s="605"/>
      <c r="BA28" s="605"/>
      <c r="BB28" s="606"/>
      <c r="BC28" s="388" t="s">
        <v>
48</v>
      </c>
      <c r="BD28" s="389"/>
      <c r="BE28" s="389"/>
      <c r="BF28" s="389"/>
      <c r="BG28" s="389"/>
      <c r="BH28" s="389"/>
      <c r="BI28" s="389"/>
      <c r="BJ28" s="389"/>
      <c r="BK28" s="389"/>
      <c r="BL28" s="389"/>
      <c r="BM28" s="390"/>
      <c r="BN28" s="391">
        <v>
27787266</v>
      </c>
      <c r="BO28" s="392"/>
      <c r="BP28" s="392"/>
      <c r="BQ28" s="392"/>
      <c r="BR28" s="392"/>
      <c r="BS28" s="392"/>
      <c r="BT28" s="392"/>
      <c r="BU28" s="393"/>
      <c r="BV28" s="391">
        <v>
29668200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
190</v>
      </c>
      <c r="F29" s="458"/>
      <c r="G29" s="458"/>
      <c r="H29" s="458"/>
      <c r="I29" s="458"/>
      <c r="J29" s="458"/>
      <c r="K29" s="459"/>
      <c r="L29" s="479">
        <v>
42</v>
      </c>
      <c r="M29" s="480"/>
      <c r="N29" s="480"/>
      <c r="O29" s="480"/>
      <c r="P29" s="519"/>
      <c r="Q29" s="479">
        <v>
6100</v>
      </c>
      <c r="R29" s="480"/>
      <c r="S29" s="480"/>
      <c r="T29" s="480"/>
      <c r="U29" s="480"/>
      <c r="V29" s="519"/>
      <c r="W29" s="579"/>
      <c r="X29" s="580"/>
      <c r="Y29" s="581"/>
      <c r="Z29" s="478" t="s">
        <v>
191</v>
      </c>
      <c r="AA29" s="458"/>
      <c r="AB29" s="458"/>
      <c r="AC29" s="458"/>
      <c r="AD29" s="458"/>
      <c r="AE29" s="458"/>
      <c r="AF29" s="458"/>
      <c r="AG29" s="459"/>
      <c r="AH29" s="479">
        <v>
2601</v>
      </c>
      <c r="AI29" s="480"/>
      <c r="AJ29" s="480"/>
      <c r="AK29" s="480"/>
      <c r="AL29" s="519"/>
      <c r="AM29" s="479">
        <v>
7915538</v>
      </c>
      <c r="AN29" s="480"/>
      <c r="AO29" s="480"/>
      <c r="AP29" s="480"/>
      <c r="AQ29" s="480"/>
      <c r="AR29" s="519"/>
      <c r="AS29" s="479">
        <v>
3043</v>
      </c>
      <c r="AT29" s="480"/>
      <c r="AU29" s="480"/>
      <c r="AV29" s="480"/>
      <c r="AW29" s="480"/>
      <c r="AX29" s="481"/>
      <c r="AY29" s="607"/>
      <c r="AZ29" s="608"/>
      <c r="BA29" s="608"/>
      <c r="BB29" s="609"/>
      <c r="BC29" s="462" t="s">
        <v>
192</v>
      </c>
      <c r="BD29" s="463"/>
      <c r="BE29" s="463"/>
      <c r="BF29" s="463"/>
      <c r="BG29" s="463"/>
      <c r="BH29" s="463"/>
      <c r="BI29" s="463"/>
      <c r="BJ29" s="463"/>
      <c r="BK29" s="463"/>
      <c r="BL29" s="463"/>
      <c r="BM29" s="464"/>
      <c r="BN29" s="428">
        <v>
3104214</v>
      </c>
      <c r="BO29" s="429"/>
      <c r="BP29" s="429"/>
      <c r="BQ29" s="429"/>
      <c r="BR29" s="429"/>
      <c r="BS29" s="429"/>
      <c r="BT29" s="429"/>
      <c r="BU29" s="430"/>
      <c r="BV29" s="428">
        <v>
3098751</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
193</v>
      </c>
      <c r="X30" s="586"/>
      <c r="Y30" s="586"/>
      <c r="Z30" s="586"/>
      <c r="AA30" s="586"/>
      <c r="AB30" s="586"/>
      <c r="AC30" s="586"/>
      <c r="AD30" s="586"/>
      <c r="AE30" s="586"/>
      <c r="AF30" s="586"/>
      <c r="AG30" s="587"/>
      <c r="AH30" s="544">
        <v>
99.2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
50</v>
      </c>
      <c r="BD30" s="599"/>
      <c r="BE30" s="599"/>
      <c r="BF30" s="599"/>
      <c r="BG30" s="599"/>
      <c r="BH30" s="599"/>
      <c r="BI30" s="599"/>
      <c r="BJ30" s="599"/>
      <c r="BK30" s="599"/>
      <c r="BL30" s="599"/>
      <c r="BM30" s="600"/>
      <c r="BN30" s="601">
        <v>
89638277</v>
      </c>
      <c r="BO30" s="602"/>
      <c r="BP30" s="602"/>
      <c r="BQ30" s="602"/>
      <c r="BR30" s="602"/>
      <c r="BS30" s="602"/>
      <c r="BT30" s="602"/>
      <c r="BU30" s="603"/>
      <c r="BV30" s="601">
        <v>
74350634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194</v>
      </c>
      <c r="D32" s="213"/>
      <c r="E32" s="213"/>
      <c r="F32" s="210"/>
      <c r="G32" s="210"/>
      <c r="H32" s="210"/>
      <c r="I32" s="210"/>
      <c r="J32" s="210"/>
      <c r="K32" s="210"/>
      <c r="L32" s="210"/>
      <c r="M32" s="210"/>
      <c r="N32" s="210"/>
      <c r="O32" s="210"/>
      <c r="P32" s="210"/>
      <c r="Q32" s="210"/>
      <c r="R32" s="210"/>
      <c r="S32" s="210"/>
      <c r="T32" s="210"/>
      <c r="U32" s="210" t="s">
        <v>
195</v>
      </c>
      <c r="V32" s="210"/>
      <c r="W32" s="210"/>
      <c r="X32" s="210"/>
      <c r="Y32" s="210"/>
      <c r="Z32" s="210"/>
      <c r="AA32" s="210"/>
      <c r="AB32" s="210"/>
      <c r="AC32" s="210"/>
      <c r="AD32" s="210"/>
      <c r="AE32" s="210"/>
      <c r="AF32" s="210"/>
      <c r="AG32" s="210"/>
      <c r="AH32" s="210"/>
      <c r="AI32" s="210"/>
      <c r="AJ32" s="210"/>
      <c r="AK32" s="210"/>
      <c r="AL32" s="210"/>
      <c r="AM32" s="214" t="s">
        <v>
196</v>
      </c>
      <c r="AN32" s="210"/>
      <c r="AO32" s="210"/>
      <c r="AP32" s="210"/>
      <c r="AQ32" s="210"/>
      <c r="AR32" s="210"/>
      <c r="AS32" s="214"/>
      <c r="AT32" s="214"/>
      <c r="AU32" s="214"/>
      <c r="AV32" s="214"/>
      <c r="AW32" s="214"/>
      <c r="AX32" s="214"/>
      <c r="AY32" s="214"/>
      <c r="AZ32" s="214"/>
      <c r="BA32" s="214"/>
      <c r="BB32" s="210"/>
      <c r="BC32" s="214"/>
      <c r="BD32" s="210"/>
      <c r="BE32" s="214" t="s">
        <v>
197</v>
      </c>
      <c r="BF32" s="210"/>
      <c r="BG32" s="210"/>
      <c r="BH32" s="210"/>
      <c r="BI32" s="210"/>
      <c r="BJ32" s="214"/>
      <c r="BK32" s="214"/>
      <c r="BL32" s="214"/>
      <c r="BM32" s="214"/>
      <c r="BN32" s="214"/>
      <c r="BO32" s="214"/>
      <c r="BP32" s="214"/>
      <c r="BQ32" s="214"/>
      <c r="BR32" s="210"/>
      <c r="BS32" s="210"/>
      <c r="BT32" s="210"/>
      <c r="BU32" s="210"/>
      <c r="BV32" s="210"/>
      <c r="BW32" s="210" t="s">
        <v>
198</v>
      </c>
      <c r="BX32" s="210"/>
      <c r="BY32" s="210"/>
      <c r="BZ32" s="210"/>
      <c r="CA32" s="210"/>
      <c r="CB32" s="214"/>
      <c r="CC32" s="214"/>
      <c r="CD32" s="214"/>
      <c r="CE32" s="214"/>
      <c r="CF32" s="214"/>
      <c r="CG32" s="214"/>
      <c r="CH32" s="214"/>
      <c r="CI32" s="214"/>
      <c r="CJ32" s="214"/>
      <c r="CK32" s="214"/>
      <c r="CL32" s="214"/>
      <c r="CM32" s="214"/>
      <c r="CN32" s="214"/>
      <c r="CO32" s="214" t="s">
        <v>
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
200</v>
      </c>
      <c r="D33" s="452"/>
      <c r="E33" s="417" t="s">
        <v>
201</v>
      </c>
      <c r="F33" s="417"/>
      <c r="G33" s="417"/>
      <c r="H33" s="417"/>
      <c r="I33" s="417"/>
      <c r="J33" s="417"/>
      <c r="K33" s="417"/>
      <c r="L33" s="417"/>
      <c r="M33" s="417"/>
      <c r="N33" s="417"/>
      <c r="O33" s="417"/>
      <c r="P33" s="417"/>
      <c r="Q33" s="417"/>
      <c r="R33" s="417"/>
      <c r="S33" s="417"/>
      <c r="T33" s="215"/>
      <c r="U33" s="452" t="s">
        <v>
202</v>
      </c>
      <c r="V33" s="452"/>
      <c r="W33" s="417" t="s">
        <v>
201</v>
      </c>
      <c r="X33" s="417"/>
      <c r="Y33" s="417"/>
      <c r="Z33" s="417"/>
      <c r="AA33" s="417"/>
      <c r="AB33" s="417"/>
      <c r="AC33" s="417"/>
      <c r="AD33" s="417"/>
      <c r="AE33" s="417"/>
      <c r="AF33" s="417"/>
      <c r="AG33" s="417"/>
      <c r="AH33" s="417"/>
      <c r="AI33" s="417"/>
      <c r="AJ33" s="417"/>
      <c r="AK33" s="417"/>
      <c r="AL33" s="215"/>
      <c r="AM33" s="452" t="s">
        <v>
200</v>
      </c>
      <c r="AN33" s="452"/>
      <c r="AO33" s="417" t="s">
        <v>
201</v>
      </c>
      <c r="AP33" s="417"/>
      <c r="AQ33" s="417"/>
      <c r="AR33" s="417"/>
      <c r="AS33" s="417"/>
      <c r="AT33" s="417"/>
      <c r="AU33" s="417"/>
      <c r="AV33" s="417"/>
      <c r="AW33" s="417"/>
      <c r="AX33" s="417"/>
      <c r="AY33" s="417"/>
      <c r="AZ33" s="417"/>
      <c r="BA33" s="417"/>
      <c r="BB33" s="417"/>
      <c r="BC33" s="417"/>
      <c r="BD33" s="216"/>
      <c r="BE33" s="417" t="s">
        <v>
203</v>
      </c>
      <c r="BF33" s="417"/>
      <c r="BG33" s="417" t="s">
        <v>
204</v>
      </c>
      <c r="BH33" s="417"/>
      <c r="BI33" s="417"/>
      <c r="BJ33" s="417"/>
      <c r="BK33" s="417"/>
      <c r="BL33" s="417"/>
      <c r="BM33" s="417"/>
      <c r="BN33" s="417"/>
      <c r="BO33" s="417"/>
      <c r="BP33" s="417"/>
      <c r="BQ33" s="417"/>
      <c r="BR33" s="417"/>
      <c r="BS33" s="417"/>
      <c r="BT33" s="417"/>
      <c r="BU33" s="417"/>
      <c r="BV33" s="216"/>
      <c r="BW33" s="452" t="s">
        <v>
203</v>
      </c>
      <c r="BX33" s="452"/>
      <c r="BY33" s="417" t="s">
        <v>
205</v>
      </c>
      <c r="BZ33" s="417"/>
      <c r="CA33" s="417"/>
      <c r="CB33" s="417"/>
      <c r="CC33" s="417"/>
      <c r="CD33" s="417"/>
      <c r="CE33" s="417"/>
      <c r="CF33" s="417"/>
      <c r="CG33" s="417"/>
      <c r="CH33" s="417"/>
      <c r="CI33" s="417"/>
      <c r="CJ33" s="417"/>
      <c r="CK33" s="417"/>
      <c r="CL33" s="417"/>
      <c r="CM33" s="417"/>
      <c r="CN33" s="215"/>
      <c r="CO33" s="452" t="s">
        <v>
206</v>
      </c>
      <c r="CP33" s="452"/>
      <c r="CQ33" s="417" t="s">
        <v>
207</v>
      </c>
      <c r="CR33" s="417"/>
      <c r="CS33" s="417"/>
      <c r="CT33" s="417"/>
      <c r="CU33" s="417"/>
      <c r="CV33" s="417"/>
      <c r="CW33" s="417"/>
      <c r="CX33" s="417"/>
      <c r="CY33" s="417"/>
      <c r="CZ33" s="417"/>
      <c r="DA33" s="417"/>
      <c r="DB33" s="417"/>
      <c r="DC33" s="417"/>
      <c r="DD33" s="417"/>
      <c r="DE33" s="417"/>
      <c r="DF33" s="215"/>
      <c r="DG33" s="613" t="s">
        <v>
208</v>
      </c>
      <c r="DH33" s="613"/>
      <c r="DI33" s="217"/>
      <c r="DJ33" s="185"/>
      <c r="DK33" s="185"/>
      <c r="DL33" s="185"/>
      <c r="DM33" s="185"/>
      <c r="DN33" s="185"/>
      <c r="DO33" s="185"/>
    </row>
    <row r="34" spans="1:119" ht="32.25" customHeight="1" x14ac:dyDescent="0.2">
      <c r="A34" s="186"/>
      <c r="B34" s="212"/>
      <c r="C34" s="614">
        <f>
IF(E34="","",1)</f>
        <v>
1</v>
      </c>
      <c r="D34" s="614"/>
      <c r="E34" s="615" t="str">
        <f>
IF('各会計、関係団体の財政状況及び健全化判断比率'!B7="","",'各会計、関係団体の財政状況及び健全化判断比率'!B7)</f>
        <v>
一般会計</v>
      </c>
      <c r="F34" s="615"/>
      <c r="G34" s="615"/>
      <c r="H34" s="615"/>
      <c r="I34" s="615"/>
      <c r="J34" s="615"/>
      <c r="K34" s="615"/>
      <c r="L34" s="615"/>
      <c r="M34" s="615"/>
      <c r="N34" s="615"/>
      <c r="O34" s="615"/>
      <c r="P34" s="615"/>
      <c r="Q34" s="615"/>
      <c r="R34" s="615"/>
      <c r="S34" s="615"/>
      <c r="T34" s="213"/>
      <c r="U34" s="614">
        <f>
IF(W34="","",MAX(C34:D43)+1)</f>
        <v>
2</v>
      </c>
      <c r="V34" s="614"/>
      <c r="W34" s="615" t="str">
        <f>
IF('各会計、関係団体の財政状況及び健全化判断比率'!B28="","",'各会計、関係団体の財政状況及び健全化判断比率'!B28)</f>
        <v>
国民健康保険会計</v>
      </c>
      <c r="X34" s="615"/>
      <c r="Y34" s="615"/>
      <c r="Z34" s="615"/>
      <c r="AA34" s="615"/>
      <c r="AB34" s="615"/>
      <c r="AC34" s="615"/>
      <c r="AD34" s="615"/>
      <c r="AE34" s="615"/>
      <c r="AF34" s="615"/>
      <c r="AG34" s="615"/>
      <c r="AH34" s="615"/>
      <c r="AI34" s="615"/>
      <c r="AJ34" s="615"/>
      <c r="AK34" s="615"/>
      <c r="AL34" s="213"/>
      <c r="AM34" s="614" t="str">
        <f>
IF(AO34="","",MAX(C34:D43,U34:V43)+1)</f>
        <v/>
      </c>
      <c r="AN34" s="614"/>
      <c r="AO34" s="615"/>
      <c r="AP34" s="615"/>
      <c r="AQ34" s="615"/>
      <c r="AR34" s="615"/>
      <c r="AS34" s="615"/>
      <c r="AT34" s="615"/>
      <c r="AU34" s="615"/>
      <c r="AV34" s="615"/>
      <c r="AW34" s="615"/>
      <c r="AX34" s="615"/>
      <c r="AY34" s="615"/>
      <c r="AZ34" s="615"/>
      <c r="BA34" s="615"/>
      <c r="BB34" s="615"/>
      <c r="BC34" s="615"/>
      <c r="BD34" s="213"/>
      <c r="BE34" s="614" t="str">
        <f>
IF(BG34="","",MAX(C34:D43,U34:V43,AM34:AN43)+1)</f>
        <v/>
      </c>
      <c r="BF34" s="614"/>
      <c r="BG34" s="615"/>
      <c r="BH34" s="615"/>
      <c r="BI34" s="615"/>
      <c r="BJ34" s="615"/>
      <c r="BK34" s="615"/>
      <c r="BL34" s="615"/>
      <c r="BM34" s="615"/>
      <c r="BN34" s="615"/>
      <c r="BO34" s="615"/>
      <c r="BP34" s="615"/>
      <c r="BQ34" s="615"/>
      <c r="BR34" s="615"/>
      <c r="BS34" s="615"/>
      <c r="BT34" s="615"/>
      <c r="BU34" s="615"/>
      <c r="BV34" s="213"/>
      <c r="BW34" s="614">
        <f>
IF(BY34="","",MAX(C34:D43,U34:V43,AM34:AN43,BE34:BF43)+1)</f>
        <v>
5</v>
      </c>
      <c r="BX34" s="614"/>
      <c r="BY34" s="615" t="str">
        <f>
IF('各会計、関係団体の財政状況及び健全化判断比率'!B68="","",'各会計、関係団体の財政状況及び健全化判断比率'!B68)</f>
        <v>
特別区人事・厚生事務組合</v>
      </c>
      <c r="BZ34" s="615"/>
      <c r="CA34" s="615"/>
      <c r="CB34" s="615"/>
      <c r="CC34" s="615"/>
      <c r="CD34" s="615"/>
      <c r="CE34" s="615"/>
      <c r="CF34" s="615"/>
      <c r="CG34" s="615"/>
      <c r="CH34" s="615"/>
      <c r="CI34" s="615"/>
      <c r="CJ34" s="615"/>
      <c r="CK34" s="615"/>
      <c r="CL34" s="615"/>
      <c r="CM34" s="615"/>
      <c r="CN34" s="213"/>
      <c r="CO34" s="614">
        <f>
IF(CQ34="","",MAX(C34:D43,U34:V43,AM34:AN43,BE34:BF43,BW34:BX43)+1)</f>
        <v>
10</v>
      </c>
      <c r="CP34" s="614"/>
      <c r="CQ34" s="615" t="str">
        <f>
IF('各会計、関係団体の財政状況及び健全化判断比率'!BS7="","",'各会計、関係団体の財政状況及び健全化判断比率'!BS7)</f>
        <v>
江東区文化コミュニティ財団</v>
      </c>
      <c r="CR34" s="615"/>
      <c r="CS34" s="615"/>
      <c r="CT34" s="615"/>
      <c r="CU34" s="615"/>
      <c r="CV34" s="615"/>
      <c r="CW34" s="615"/>
      <c r="CX34" s="615"/>
      <c r="CY34" s="615"/>
      <c r="CZ34" s="615"/>
      <c r="DA34" s="615"/>
      <c r="DB34" s="615"/>
      <c r="DC34" s="615"/>
      <c r="DD34" s="615"/>
      <c r="DE34" s="615"/>
      <c r="DF34" s="210"/>
      <c r="DG34" s="616" t="str">
        <f>
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t="str">
        <f>
IF(E35="","",C34+1)</f>
        <v/>
      </c>
      <c r="D35" s="614"/>
      <c r="E35" s="615" t="str">
        <f>
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
IF(W35="","",U34+1)</f>
        <v>
3</v>
      </c>
      <c r="V35" s="614"/>
      <c r="W35" s="615" t="str">
        <f>
IF('各会計、関係団体の財政状況及び健全化判断比率'!B29="","",'各会計、関係団体の財政状況及び健全化判断比率'!B29)</f>
        <v>
介護保険会計</v>
      </c>
      <c r="X35" s="615"/>
      <c r="Y35" s="615"/>
      <c r="Z35" s="615"/>
      <c r="AA35" s="615"/>
      <c r="AB35" s="615"/>
      <c r="AC35" s="615"/>
      <c r="AD35" s="615"/>
      <c r="AE35" s="615"/>
      <c r="AF35" s="615"/>
      <c r="AG35" s="615"/>
      <c r="AH35" s="615"/>
      <c r="AI35" s="615"/>
      <c r="AJ35" s="615"/>
      <c r="AK35" s="615"/>
      <c r="AL35" s="213"/>
      <c r="AM35" s="614" t="str">
        <f t="shared" ref="AM35:AM43" si="0">
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
IF(BG35="","",BE34+1)</f>
        <v/>
      </c>
      <c r="BF35" s="614"/>
      <c r="BG35" s="615"/>
      <c r="BH35" s="615"/>
      <c r="BI35" s="615"/>
      <c r="BJ35" s="615"/>
      <c r="BK35" s="615"/>
      <c r="BL35" s="615"/>
      <c r="BM35" s="615"/>
      <c r="BN35" s="615"/>
      <c r="BO35" s="615"/>
      <c r="BP35" s="615"/>
      <c r="BQ35" s="615"/>
      <c r="BR35" s="615"/>
      <c r="BS35" s="615"/>
      <c r="BT35" s="615"/>
      <c r="BU35" s="615"/>
      <c r="BV35" s="213"/>
      <c r="BW35" s="614">
        <f t="shared" ref="BW35:BW43" si="2">
IF(BY35="","",BW34+1)</f>
        <v>
6</v>
      </c>
      <c r="BX35" s="614"/>
      <c r="BY35" s="615" t="str">
        <f>
IF('各会計、関係団体の財政状況及び健全化判断比率'!B69="","",'各会計、関係団体の財政状況及び健全化判断比率'!B69)</f>
        <v>
特別区競馬組合</v>
      </c>
      <c r="BZ35" s="615"/>
      <c r="CA35" s="615"/>
      <c r="CB35" s="615"/>
      <c r="CC35" s="615"/>
      <c r="CD35" s="615"/>
      <c r="CE35" s="615"/>
      <c r="CF35" s="615"/>
      <c r="CG35" s="615"/>
      <c r="CH35" s="615"/>
      <c r="CI35" s="615"/>
      <c r="CJ35" s="615"/>
      <c r="CK35" s="615"/>
      <c r="CL35" s="615"/>
      <c r="CM35" s="615"/>
      <c r="CN35" s="213"/>
      <c r="CO35" s="614">
        <f t="shared" ref="CO35:CO43" si="3">
IF(CQ35="","",CO34+1)</f>
        <v>
11</v>
      </c>
      <c r="CP35" s="614"/>
      <c r="CQ35" s="615" t="str">
        <f>
IF('各会計、関係団体の財政状況及び健全化判断比率'!BS8="","",'各会計、関係団体の財政状況及び健全化判断比率'!BS8)</f>
        <v>
江東区健康スポーツ公社</v>
      </c>
      <c r="CR35" s="615"/>
      <c r="CS35" s="615"/>
      <c r="CT35" s="615"/>
      <c r="CU35" s="615"/>
      <c r="CV35" s="615"/>
      <c r="CW35" s="615"/>
      <c r="CX35" s="615"/>
      <c r="CY35" s="615"/>
      <c r="CZ35" s="615"/>
      <c r="DA35" s="615"/>
      <c r="DB35" s="615"/>
      <c r="DC35" s="615"/>
      <c r="DD35" s="615"/>
      <c r="DE35" s="615"/>
      <c r="DF35" s="210"/>
      <c r="DG35" s="616" t="str">
        <f>
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t="str">
        <f>
IF(E36="","",C35+1)</f>
        <v/>
      </c>
      <c r="D36" s="614"/>
      <c r="E36" s="615" t="str">
        <f>
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
IF(W36="","",U35+1)</f>
        <v>
4</v>
      </c>
      <c r="V36" s="614"/>
      <c r="W36" s="615" t="str">
        <f>
IF('各会計、関係団体の財政状況及び健全化判断比率'!B30="","",'各会計、関係団体の財政状況及び健全化判断比率'!B30)</f>
        <v>
後期高齢者医療会計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
7</v>
      </c>
      <c r="BX36" s="614"/>
      <c r="BY36" s="615" t="str">
        <f>
IF('各会計、関係団体の財政状況及び健全化判断比率'!B70="","",'各会計、関係団体の財政状況及び健全化判断比率'!B70)</f>
        <v>
東京二十三区清掃一部事務組合</v>
      </c>
      <c r="BZ36" s="615"/>
      <c r="CA36" s="615"/>
      <c r="CB36" s="615"/>
      <c r="CC36" s="615"/>
      <c r="CD36" s="615"/>
      <c r="CE36" s="615"/>
      <c r="CF36" s="615"/>
      <c r="CG36" s="615"/>
      <c r="CH36" s="615"/>
      <c r="CI36" s="615"/>
      <c r="CJ36" s="615"/>
      <c r="CK36" s="615"/>
      <c r="CL36" s="615"/>
      <c r="CM36" s="615"/>
      <c r="CN36" s="213"/>
      <c r="CO36" s="614">
        <f t="shared" si="3"/>
        <v>
12</v>
      </c>
      <c r="CP36" s="614"/>
      <c r="CQ36" s="615" t="str">
        <f>
IF('各会計、関係団体の財政状況及び健全化判断比率'!BS9="","",'各会計、関係団体の財政状況及び健全化判断比率'!BS9)</f>
        <v>
江東区土地開発公社</v>
      </c>
      <c r="CR36" s="615"/>
      <c r="CS36" s="615"/>
      <c r="CT36" s="615"/>
      <c r="CU36" s="615"/>
      <c r="CV36" s="615"/>
      <c r="CW36" s="615"/>
      <c r="CX36" s="615"/>
      <c r="CY36" s="615"/>
      <c r="CZ36" s="615"/>
      <c r="DA36" s="615"/>
      <c r="DB36" s="615"/>
      <c r="DC36" s="615"/>
      <c r="DD36" s="615"/>
      <c r="DE36" s="615"/>
      <c r="DF36" s="210"/>
      <c r="DG36" s="616" t="str">
        <f>
IF('各会計、関係団体の財政状況及び健全化判断比率'!BR9="","",'各会計、関係団体の財政状況及び健全化判断比率'!BR9)</f>
        <v>
○</v>
      </c>
      <c r="DH36" s="616"/>
      <c r="DI36" s="217"/>
      <c r="DJ36" s="185"/>
      <c r="DK36" s="185"/>
      <c r="DL36" s="185"/>
      <c r="DM36" s="185"/>
      <c r="DN36" s="185"/>
      <c r="DO36" s="185"/>
    </row>
    <row r="37" spans="1:119" ht="32.25" customHeight="1" x14ac:dyDescent="0.2">
      <c r="A37" s="186"/>
      <c r="B37" s="212"/>
      <c r="C37" s="614" t="str">
        <f>
IF(E37="","",C36+1)</f>
        <v/>
      </c>
      <c r="D37" s="614"/>
      <c r="E37" s="615" t="str">
        <f>
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
8</v>
      </c>
      <c r="BX37" s="614"/>
      <c r="BY37" s="615" t="str">
        <f>
IF('各会計、関係団体の財政状況及び健全化判断比率'!B71="","",'各会計、関係団体の財政状況及び健全化判断比率'!B71)</f>
        <v>
東京都後期高齢者医療広域連合（一般会計）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
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
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
IF(E38="","",C37+1)</f>
        <v/>
      </c>
      <c r="D38" s="614"/>
      <c r="E38" s="615" t="str">
        <f>
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
9</v>
      </c>
      <c r="BX38" s="614"/>
      <c r="BY38" s="615" t="str">
        <f>
IF('各会計、関係団体の財政状況及び健全化判断比率'!B72="","",'各会計、関係団体の財政状況及び健全化判断比率'!B72)</f>
        <v>
東京都後期高齢者医療広域連合
（後期高齢者医療特別会計）</v>
      </c>
      <c r="BZ38" s="615"/>
      <c r="CA38" s="615"/>
      <c r="CB38" s="615"/>
      <c r="CC38" s="615"/>
      <c r="CD38" s="615"/>
      <c r="CE38" s="615"/>
      <c r="CF38" s="615"/>
      <c r="CG38" s="615"/>
      <c r="CH38" s="615"/>
      <c r="CI38" s="615"/>
      <c r="CJ38" s="615"/>
      <c r="CK38" s="615"/>
      <c r="CL38" s="615"/>
      <c r="CM38" s="615"/>
      <c r="CN38" s="213"/>
      <c r="CO38" s="614" t="str">
        <f t="shared" si="3"/>
        <v/>
      </c>
      <c r="CP38" s="614"/>
      <c r="CQ38" s="615" t="str">
        <f>
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
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
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
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
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
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
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
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
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
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
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
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
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
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
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
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
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
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
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
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
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
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209</v>
      </c>
      <c r="C46" s="185"/>
      <c r="D46" s="185"/>
      <c r="E46" s="185" t="s">
        <v>
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213</v>
      </c>
    </row>
    <row r="50" spans="5:5" x14ac:dyDescent="0.2">
      <c r="E50" s="187" t="s">
        <v>
214</v>
      </c>
    </row>
    <row r="51" spans="5:5" x14ac:dyDescent="0.2">
      <c r="E51" s="187" t="s">
        <v>
215</v>
      </c>
    </row>
    <row r="52" spans="5:5" x14ac:dyDescent="0.2">
      <c r="E52" s="187" t="s">
        <v>
216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twT2bQwrjl64LyslRvzgtD1rDvCltlsOO2RukvBrsEVrZMMEe8Sv+6fOXYMDUOM4Lqu67GblMVpHMW4KQHXhIA==" saltValue="CKheiSF1HyUFNhe2OdBk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556</v>
      </c>
      <c r="G33" s="29" t="s">
        <v>
557</v>
      </c>
      <c r="H33" s="29" t="s">
        <v>
558</v>
      </c>
      <c r="I33" s="29" t="s">
        <v>
559</v>
      </c>
      <c r="J33" s="30" t="s">
        <v>
560</v>
      </c>
      <c r="K33" s="22"/>
      <c r="L33" s="22"/>
      <c r="M33" s="22"/>
      <c r="N33" s="22"/>
      <c r="O33" s="22"/>
      <c r="P33" s="22"/>
    </row>
    <row r="34" spans="1:16" ht="39" customHeight="1" x14ac:dyDescent="0.2">
      <c r="A34" s="22"/>
      <c r="B34" s="31"/>
      <c r="C34" s="1206" t="s">
        <v>
564</v>
      </c>
      <c r="D34" s="1206"/>
      <c r="E34" s="1207"/>
      <c r="F34" s="32">
        <v>
3.94</v>
      </c>
      <c r="G34" s="33">
        <v>
4.2699999999999996</v>
      </c>
      <c r="H34" s="33">
        <v>
3.91</v>
      </c>
      <c r="I34" s="33">
        <v>
3.99</v>
      </c>
      <c r="J34" s="34">
        <v>
4.0999999999999996</v>
      </c>
      <c r="K34" s="22"/>
      <c r="L34" s="22"/>
      <c r="M34" s="22"/>
      <c r="N34" s="22"/>
      <c r="O34" s="22"/>
      <c r="P34" s="22"/>
    </row>
    <row r="35" spans="1:16" ht="39" customHeight="1" x14ac:dyDescent="0.2">
      <c r="A35" s="22"/>
      <c r="B35" s="35"/>
      <c r="C35" s="1200" t="s">
        <v>
565</v>
      </c>
      <c r="D35" s="1201"/>
      <c r="E35" s="1202"/>
      <c r="F35" s="36">
        <v>
2.19</v>
      </c>
      <c r="G35" s="37">
        <v>
2.06</v>
      </c>
      <c r="H35" s="37">
        <v>
2.92</v>
      </c>
      <c r="I35" s="37">
        <v>
3.29</v>
      </c>
      <c r="J35" s="38">
        <v>
1.1000000000000001</v>
      </c>
      <c r="K35" s="22"/>
      <c r="L35" s="22"/>
      <c r="M35" s="22"/>
      <c r="N35" s="22"/>
      <c r="O35" s="22"/>
      <c r="P35" s="22"/>
    </row>
    <row r="36" spans="1:16" ht="39" customHeight="1" x14ac:dyDescent="0.2">
      <c r="A36" s="22"/>
      <c r="B36" s="35"/>
      <c r="C36" s="1200" t="s">
        <v>
566</v>
      </c>
      <c r="D36" s="1201"/>
      <c r="E36" s="1202"/>
      <c r="F36" s="36">
        <v>
0.8</v>
      </c>
      <c r="G36" s="37">
        <v>
1.27</v>
      </c>
      <c r="H36" s="37">
        <v>
0.61</v>
      </c>
      <c r="I36" s="37">
        <v>
0.83</v>
      </c>
      <c r="J36" s="38">
        <v>
0.9</v>
      </c>
      <c r="K36" s="22"/>
      <c r="L36" s="22"/>
      <c r="M36" s="22"/>
      <c r="N36" s="22"/>
      <c r="O36" s="22"/>
      <c r="P36" s="22"/>
    </row>
    <row r="37" spans="1:16" ht="39" customHeight="1" x14ac:dyDescent="0.2">
      <c r="A37" s="22"/>
      <c r="B37" s="35"/>
      <c r="C37" s="1200" t="s">
        <v>
567</v>
      </c>
      <c r="D37" s="1201"/>
      <c r="E37" s="1202"/>
      <c r="F37" s="36">
        <v>
0.1</v>
      </c>
      <c r="G37" s="37">
        <v>
0.08</v>
      </c>
      <c r="H37" s="37">
        <v>
7.0000000000000007E-2</v>
      </c>
      <c r="I37" s="37">
        <v>
0.08</v>
      </c>
      <c r="J37" s="38">
        <v>
0.08</v>
      </c>
      <c r="K37" s="22"/>
      <c r="L37" s="22"/>
      <c r="M37" s="22"/>
      <c r="N37" s="22"/>
      <c r="O37" s="22"/>
      <c r="P37" s="22"/>
    </row>
    <row r="38" spans="1:16" ht="39" customHeight="1" x14ac:dyDescent="0.2">
      <c r="A38" s="22"/>
      <c r="B38" s="35"/>
      <c r="C38" s="1200"/>
      <c r="D38" s="1201"/>
      <c r="E38" s="1202"/>
      <c r="F38" s="36"/>
      <c r="G38" s="37"/>
      <c r="H38" s="37"/>
      <c r="I38" s="37"/>
      <c r="J38" s="38"/>
      <c r="K38" s="22"/>
      <c r="L38" s="22"/>
      <c r="M38" s="22"/>
      <c r="N38" s="22"/>
      <c r="O38" s="22"/>
      <c r="P38" s="22"/>
    </row>
    <row r="39" spans="1:16" ht="39" customHeight="1" x14ac:dyDescent="0.2">
      <c r="A39" s="22"/>
      <c r="B39" s="35"/>
      <c r="C39" s="1200"/>
      <c r="D39" s="1201"/>
      <c r="E39" s="1202"/>
      <c r="F39" s="36"/>
      <c r="G39" s="37"/>
      <c r="H39" s="37"/>
      <c r="I39" s="37"/>
      <c r="J39" s="38"/>
      <c r="K39" s="22"/>
      <c r="L39" s="22"/>
      <c r="M39" s="22"/>
      <c r="N39" s="22"/>
      <c r="O39" s="22"/>
      <c r="P39" s="22"/>
    </row>
    <row r="40" spans="1:16" ht="39" customHeight="1" x14ac:dyDescent="0.2">
      <c r="A40" s="22"/>
      <c r="B40" s="35"/>
      <c r="C40" s="1200"/>
      <c r="D40" s="1201"/>
      <c r="E40" s="1202"/>
      <c r="F40" s="36"/>
      <c r="G40" s="37"/>
      <c r="H40" s="37"/>
      <c r="I40" s="37"/>
      <c r="J40" s="38"/>
      <c r="K40" s="22"/>
      <c r="L40" s="22"/>
      <c r="M40" s="22"/>
      <c r="N40" s="22"/>
      <c r="O40" s="22"/>
      <c r="P40" s="22"/>
    </row>
    <row r="41" spans="1:16" ht="39" customHeight="1" x14ac:dyDescent="0.2">
      <c r="A41" s="22"/>
      <c r="B41" s="35"/>
      <c r="C41" s="1200"/>
      <c r="D41" s="1201"/>
      <c r="E41" s="1202"/>
      <c r="F41" s="36"/>
      <c r="G41" s="37"/>
      <c r="H41" s="37"/>
      <c r="I41" s="37"/>
      <c r="J41" s="38"/>
      <c r="K41" s="22"/>
      <c r="L41" s="22"/>
      <c r="M41" s="22"/>
      <c r="N41" s="22"/>
      <c r="O41" s="22"/>
      <c r="P41" s="22"/>
    </row>
    <row r="42" spans="1:16" ht="39" customHeight="1" x14ac:dyDescent="0.2">
      <c r="A42" s="22"/>
      <c r="B42" s="39"/>
      <c r="C42" s="1200" t="s">
        <v>
568</v>
      </c>
      <c r="D42" s="1201"/>
      <c r="E42" s="1202"/>
      <c r="F42" s="36" t="s">
        <v>
514</v>
      </c>
      <c r="G42" s="37" t="s">
        <v>
514</v>
      </c>
      <c r="H42" s="37" t="s">
        <v>
514</v>
      </c>
      <c r="I42" s="37" t="s">
        <v>
514</v>
      </c>
      <c r="J42" s="38" t="s">
        <v>
514</v>
      </c>
      <c r="K42" s="22"/>
      <c r="L42" s="22"/>
      <c r="M42" s="22"/>
      <c r="N42" s="22"/>
      <c r="O42" s="22"/>
      <c r="P42" s="22"/>
    </row>
    <row r="43" spans="1:16" ht="39" customHeight="1" thickBot="1" x14ac:dyDescent="0.25">
      <c r="A43" s="22"/>
      <c r="B43" s="40"/>
      <c r="C43" s="1203" t="s">
        <v>
569</v>
      </c>
      <c r="D43" s="1204"/>
      <c r="E43" s="1205"/>
      <c r="F43" s="41" t="s">
        <v>
514</v>
      </c>
      <c r="G43" s="42" t="s">
        <v>
514</v>
      </c>
      <c r="H43" s="42" t="s">
        <v>
514</v>
      </c>
      <c r="I43" s="42" t="s">
        <v>
514</v>
      </c>
      <c r="J43" s="43" t="s">
        <v>
514</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sg+/fnbVGP6jlCh0qI7xt3OljTQyDOVmAtEzLeUhapFSCTAOIW6e+K7piIVyo6ZWEfprlBAz5yBAfzEjSgHTg==" saltValue="tX3RGZ7Whb1R5VVL9bDU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556</v>
      </c>
      <c r="L44" s="56" t="s">
        <v>
557</v>
      </c>
      <c r="M44" s="56" t="s">
        <v>
558</v>
      </c>
      <c r="N44" s="56" t="s">
        <v>
559</v>
      </c>
      <c r="O44" s="57" t="s">
        <v>
560</v>
      </c>
      <c r="P44" s="48"/>
      <c r="Q44" s="48"/>
      <c r="R44" s="48"/>
      <c r="S44" s="48"/>
      <c r="T44" s="48"/>
      <c r="U44" s="48"/>
    </row>
    <row r="45" spans="1:21" ht="30.75" customHeight="1" x14ac:dyDescent="0.2">
      <c r="A45" s="48"/>
      <c r="B45" s="1208" t="s">
        <v>
11</v>
      </c>
      <c r="C45" s="1209"/>
      <c r="D45" s="58"/>
      <c r="E45" s="1214" t="s">
        <v>
12</v>
      </c>
      <c r="F45" s="1214"/>
      <c r="G45" s="1214"/>
      <c r="H45" s="1214"/>
      <c r="I45" s="1214"/>
      <c r="J45" s="1215"/>
      <c r="K45" s="59">
        <v>
2099</v>
      </c>
      <c r="L45" s="60">
        <v>
2110</v>
      </c>
      <c r="M45" s="60">
        <v>
2004</v>
      </c>
      <c r="N45" s="60">
        <v>
1946</v>
      </c>
      <c r="O45" s="61">
        <v>
1900</v>
      </c>
      <c r="P45" s="48"/>
      <c r="Q45" s="48"/>
      <c r="R45" s="48"/>
      <c r="S45" s="48"/>
      <c r="T45" s="48"/>
      <c r="U45" s="48"/>
    </row>
    <row r="46" spans="1:21" ht="30.75" customHeight="1" x14ac:dyDescent="0.2">
      <c r="A46" s="48"/>
      <c r="B46" s="1210"/>
      <c r="C46" s="1211"/>
      <c r="D46" s="62"/>
      <c r="E46" s="1216" t="s">
        <v>
13</v>
      </c>
      <c r="F46" s="1216"/>
      <c r="G46" s="1216"/>
      <c r="H46" s="1216"/>
      <c r="I46" s="1216"/>
      <c r="J46" s="1217"/>
      <c r="K46" s="63" t="s">
        <v>
514</v>
      </c>
      <c r="L46" s="64" t="s">
        <v>
514</v>
      </c>
      <c r="M46" s="64" t="s">
        <v>
514</v>
      </c>
      <c r="N46" s="64" t="s">
        <v>
514</v>
      </c>
      <c r="O46" s="65" t="s">
        <v>
514</v>
      </c>
      <c r="P46" s="48"/>
      <c r="Q46" s="48"/>
      <c r="R46" s="48"/>
      <c r="S46" s="48"/>
      <c r="T46" s="48"/>
      <c r="U46" s="48"/>
    </row>
    <row r="47" spans="1:21" ht="30.75" customHeight="1" x14ac:dyDescent="0.2">
      <c r="A47" s="48"/>
      <c r="B47" s="1210"/>
      <c r="C47" s="1211"/>
      <c r="D47" s="62"/>
      <c r="E47" s="1216" t="s">
        <v>
14</v>
      </c>
      <c r="F47" s="1216"/>
      <c r="G47" s="1216"/>
      <c r="H47" s="1216"/>
      <c r="I47" s="1216"/>
      <c r="J47" s="1217"/>
      <c r="K47" s="63">
        <v>
172</v>
      </c>
      <c r="L47" s="64">
        <v>
164</v>
      </c>
      <c r="M47" s="64">
        <v>
136</v>
      </c>
      <c r="N47" s="64">
        <v>
110</v>
      </c>
      <c r="O47" s="65">
        <v>
60</v>
      </c>
      <c r="P47" s="48"/>
      <c r="Q47" s="48"/>
      <c r="R47" s="48"/>
      <c r="S47" s="48"/>
      <c r="T47" s="48"/>
      <c r="U47" s="48"/>
    </row>
    <row r="48" spans="1:21" ht="30.75" customHeight="1" x14ac:dyDescent="0.2">
      <c r="A48" s="48"/>
      <c r="B48" s="1210"/>
      <c r="C48" s="1211"/>
      <c r="D48" s="62"/>
      <c r="E48" s="1216" t="s">
        <v>
15</v>
      </c>
      <c r="F48" s="1216"/>
      <c r="G48" s="1216"/>
      <c r="H48" s="1216"/>
      <c r="I48" s="1216"/>
      <c r="J48" s="1217"/>
      <c r="K48" s="63" t="s">
        <v>
514</v>
      </c>
      <c r="L48" s="64" t="s">
        <v>
514</v>
      </c>
      <c r="M48" s="64" t="s">
        <v>
514</v>
      </c>
      <c r="N48" s="64" t="s">
        <v>
514</v>
      </c>
      <c r="O48" s="65" t="s">
        <v>
514</v>
      </c>
      <c r="P48" s="48"/>
      <c r="Q48" s="48"/>
      <c r="R48" s="48"/>
      <c r="S48" s="48"/>
      <c r="T48" s="48"/>
      <c r="U48" s="48"/>
    </row>
    <row r="49" spans="1:21" ht="30.75" customHeight="1" x14ac:dyDescent="0.2">
      <c r="A49" s="48"/>
      <c r="B49" s="1210"/>
      <c r="C49" s="1211"/>
      <c r="D49" s="62"/>
      <c r="E49" s="1216" t="s">
        <v>
16</v>
      </c>
      <c r="F49" s="1216"/>
      <c r="G49" s="1216"/>
      <c r="H49" s="1216"/>
      <c r="I49" s="1216"/>
      <c r="J49" s="1217"/>
      <c r="K49" s="63">
        <v>
232</v>
      </c>
      <c r="L49" s="64">
        <v>
217</v>
      </c>
      <c r="M49" s="64">
        <v>
132</v>
      </c>
      <c r="N49" s="64">
        <v>
105</v>
      </c>
      <c r="O49" s="65">
        <v>
113</v>
      </c>
      <c r="P49" s="48"/>
      <c r="Q49" s="48"/>
      <c r="R49" s="48"/>
      <c r="S49" s="48"/>
      <c r="T49" s="48"/>
      <c r="U49" s="48"/>
    </row>
    <row r="50" spans="1:21" ht="30.75" customHeight="1" x14ac:dyDescent="0.2">
      <c r="A50" s="48"/>
      <c r="B50" s="1210"/>
      <c r="C50" s="1211"/>
      <c r="D50" s="62"/>
      <c r="E50" s="1216" t="s">
        <v>
17</v>
      </c>
      <c r="F50" s="1216"/>
      <c r="G50" s="1216"/>
      <c r="H50" s="1216"/>
      <c r="I50" s="1216"/>
      <c r="J50" s="1217"/>
      <c r="K50" s="63">
        <v>
89</v>
      </c>
      <c r="L50" s="64">
        <v>
89</v>
      </c>
      <c r="M50" s="64">
        <v>
89</v>
      </c>
      <c r="N50" s="64">
        <v>
89</v>
      </c>
      <c r="O50" s="65">
        <v>
76</v>
      </c>
      <c r="P50" s="48"/>
      <c r="Q50" s="48"/>
      <c r="R50" s="48"/>
      <c r="S50" s="48"/>
      <c r="T50" s="48"/>
      <c r="U50" s="48"/>
    </row>
    <row r="51" spans="1:21" ht="30.75" customHeight="1" x14ac:dyDescent="0.2">
      <c r="A51" s="48"/>
      <c r="B51" s="1212"/>
      <c r="C51" s="1213"/>
      <c r="D51" s="66"/>
      <c r="E51" s="1216" t="s">
        <v>
18</v>
      </c>
      <c r="F51" s="1216"/>
      <c r="G51" s="1216"/>
      <c r="H51" s="1216"/>
      <c r="I51" s="1216"/>
      <c r="J51" s="1217"/>
      <c r="K51" s="63" t="s">
        <v>
514</v>
      </c>
      <c r="L51" s="64" t="s">
        <v>
514</v>
      </c>
      <c r="M51" s="64" t="s">
        <v>
514</v>
      </c>
      <c r="N51" s="64" t="s">
        <v>
514</v>
      </c>
      <c r="O51" s="65" t="s">
        <v>
514</v>
      </c>
      <c r="P51" s="48"/>
      <c r="Q51" s="48"/>
      <c r="R51" s="48"/>
      <c r="S51" s="48"/>
      <c r="T51" s="48"/>
      <c r="U51" s="48"/>
    </row>
    <row r="52" spans="1:21" ht="30.75" customHeight="1" x14ac:dyDescent="0.2">
      <c r="A52" s="48"/>
      <c r="B52" s="1218" t="s">
        <v>
19</v>
      </c>
      <c r="C52" s="1219"/>
      <c r="D52" s="66"/>
      <c r="E52" s="1216" t="s">
        <v>
20</v>
      </c>
      <c r="F52" s="1216"/>
      <c r="G52" s="1216"/>
      <c r="H52" s="1216"/>
      <c r="I52" s="1216"/>
      <c r="J52" s="1217"/>
      <c r="K52" s="63">
        <v>
7050</v>
      </c>
      <c r="L52" s="64">
        <v>
7482</v>
      </c>
      <c r="M52" s="64">
        <v>
7294</v>
      </c>
      <c r="N52" s="64">
        <v>
7089</v>
      </c>
      <c r="O52" s="65">
        <v>
6911</v>
      </c>
      <c r="P52" s="48"/>
      <c r="Q52" s="48"/>
      <c r="R52" s="48"/>
      <c r="S52" s="48"/>
      <c r="T52" s="48"/>
      <c r="U52" s="48"/>
    </row>
    <row r="53" spans="1:21" ht="30.75" customHeight="1" thickBot="1" x14ac:dyDescent="0.25">
      <c r="A53" s="48"/>
      <c r="B53" s="1220" t="s">
        <v>
21</v>
      </c>
      <c r="C53" s="1221"/>
      <c r="D53" s="67"/>
      <c r="E53" s="1222" t="s">
        <v>
22</v>
      </c>
      <c r="F53" s="1222"/>
      <c r="G53" s="1222"/>
      <c r="H53" s="1222"/>
      <c r="I53" s="1222"/>
      <c r="J53" s="1223"/>
      <c r="K53" s="68">
        <v>
-4458</v>
      </c>
      <c r="L53" s="69">
        <v>
-4902</v>
      </c>
      <c r="M53" s="69">
        <v>
-4933</v>
      </c>
      <c r="N53" s="69">
        <v>
-4839</v>
      </c>
      <c r="O53" s="70">
        <v>
-4762</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570</v>
      </c>
      <c r="L56" s="80" t="s">
        <v>
571</v>
      </c>
      <c r="M56" s="80" t="s">
        <v>
572</v>
      </c>
      <c r="N56" s="80" t="s">
        <v>
573</v>
      </c>
      <c r="O56" s="81" t="s">
        <v>
574</v>
      </c>
      <c r="P56" s="48"/>
      <c r="Q56" s="48"/>
      <c r="R56" s="48"/>
      <c r="S56" s="48"/>
      <c r="T56" s="48"/>
      <c r="U56" s="48"/>
    </row>
    <row r="57" spans="1:21" ht="31.5" customHeight="1" x14ac:dyDescent="0.2">
      <c r="B57" s="1224" t="s">
        <v>
25</v>
      </c>
      <c r="C57" s="1225"/>
      <c r="D57" s="1228" t="s">
        <v>
26</v>
      </c>
      <c r="E57" s="1229"/>
      <c r="F57" s="1229"/>
      <c r="G57" s="1229"/>
      <c r="H57" s="1229"/>
      <c r="I57" s="1229"/>
      <c r="J57" s="1230"/>
      <c r="K57" s="82">
        <v>
5701</v>
      </c>
      <c r="L57" s="83">
        <v>
6301</v>
      </c>
      <c r="M57" s="83">
        <v>
6169</v>
      </c>
      <c r="N57" s="83">
        <v>
5775</v>
      </c>
      <c r="O57" s="84">
        <v>
4472</v>
      </c>
    </row>
    <row r="58" spans="1:21" ht="31.5" customHeight="1" thickBot="1" x14ac:dyDescent="0.25">
      <c r="B58" s="1226"/>
      <c r="C58" s="1227"/>
      <c r="D58" s="1231" t="s">
        <v>
27</v>
      </c>
      <c r="E58" s="1232"/>
      <c r="F58" s="1232"/>
      <c r="G58" s="1232"/>
      <c r="H58" s="1232"/>
      <c r="I58" s="1232"/>
      <c r="J58" s="1233"/>
      <c r="K58" s="85">
        <v>
623</v>
      </c>
      <c r="L58" s="86">
        <v>
715</v>
      </c>
      <c r="M58" s="86">
        <v>
690</v>
      </c>
      <c r="N58" s="86">
        <v>
693</v>
      </c>
      <c r="O58" s="87">
        <v>
411</v>
      </c>
    </row>
    <row r="59" spans="1:21" ht="24" customHeight="1" x14ac:dyDescent="0.2">
      <c r="B59" s="88"/>
      <c r="C59" s="88"/>
      <c r="D59" s="89" t="s">
        <v>
28</v>
      </c>
      <c r="E59" s="90"/>
      <c r="F59" s="90"/>
      <c r="G59" s="90"/>
      <c r="H59" s="90"/>
      <c r="I59" s="90"/>
      <c r="J59" s="90"/>
      <c r="K59" s="90"/>
      <c r="L59" s="90"/>
      <c r="M59" s="90"/>
      <c r="N59" s="90"/>
      <c r="O59" s="90"/>
    </row>
    <row r="60" spans="1:21" ht="24" customHeight="1" x14ac:dyDescent="0.2">
      <c r="B60" s="91"/>
      <c r="C60" s="91"/>
      <c r="D60" s="89" t="s">
        <v>
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hkhic9XpdCDEkkiQd3bKGFIYyL7J2lrV2WV3YW7yxP5HDpzxs3754wMcIOeguuYN1xR/SOTdDDwdW6ANUTtXA==" saltValue="wDmuOBMAhfqn46E+f45s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9</v>
      </c>
    </row>
    <row r="40" spans="2:13" ht="27.75" customHeight="1" thickBot="1" x14ac:dyDescent="0.25">
      <c r="B40" s="94" t="s">
        <v>
10</v>
      </c>
      <c r="C40" s="95"/>
      <c r="D40" s="95"/>
      <c r="E40" s="96"/>
      <c r="F40" s="96"/>
      <c r="G40" s="96"/>
      <c r="H40" s="97" t="s">
        <v>
2</v>
      </c>
      <c r="I40" s="98" t="s">
        <v>
556</v>
      </c>
      <c r="J40" s="99" t="s">
        <v>
557</v>
      </c>
      <c r="K40" s="99" t="s">
        <v>
558</v>
      </c>
      <c r="L40" s="99" t="s">
        <v>
559</v>
      </c>
      <c r="M40" s="100" t="s">
        <v>
560</v>
      </c>
    </row>
    <row r="41" spans="2:13" ht="27.75" customHeight="1" x14ac:dyDescent="0.2">
      <c r="B41" s="1234" t="s">
        <v>
30</v>
      </c>
      <c r="C41" s="1235"/>
      <c r="D41" s="101"/>
      <c r="E41" s="1240" t="s">
        <v>
31</v>
      </c>
      <c r="F41" s="1240"/>
      <c r="G41" s="1240"/>
      <c r="H41" s="1241"/>
      <c r="I41" s="102">
        <v>
28955</v>
      </c>
      <c r="J41" s="103">
        <v>
32579</v>
      </c>
      <c r="K41" s="103">
        <v>
31152</v>
      </c>
      <c r="L41" s="103">
        <v>
29852</v>
      </c>
      <c r="M41" s="104">
        <v>
28845</v>
      </c>
    </row>
    <row r="42" spans="2:13" ht="27.75" customHeight="1" x14ac:dyDescent="0.2">
      <c r="B42" s="1236"/>
      <c r="C42" s="1237"/>
      <c r="D42" s="105"/>
      <c r="E42" s="1242" t="s">
        <v>
32</v>
      </c>
      <c r="F42" s="1242"/>
      <c r="G42" s="1242"/>
      <c r="H42" s="1243"/>
      <c r="I42" s="106">
        <v>
1511</v>
      </c>
      <c r="J42" s="107">
        <v>
1305</v>
      </c>
      <c r="K42" s="107">
        <v>
343</v>
      </c>
      <c r="L42" s="107">
        <v>
254</v>
      </c>
      <c r="M42" s="108">
        <v>
178</v>
      </c>
    </row>
    <row r="43" spans="2:13" ht="27.75" customHeight="1" x14ac:dyDescent="0.2">
      <c r="B43" s="1236"/>
      <c r="C43" s="1237"/>
      <c r="D43" s="105"/>
      <c r="E43" s="1242" t="s">
        <v>
33</v>
      </c>
      <c r="F43" s="1242"/>
      <c r="G43" s="1242"/>
      <c r="H43" s="1243"/>
      <c r="I43" s="106" t="s">
        <v>
514</v>
      </c>
      <c r="J43" s="107" t="s">
        <v>
514</v>
      </c>
      <c r="K43" s="107" t="s">
        <v>
514</v>
      </c>
      <c r="L43" s="107" t="s">
        <v>
514</v>
      </c>
      <c r="M43" s="108" t="s">
        <v>
514</v>
      </c>
    </row>
    <row r="44" spans="2:13" ht="27.75" customHeight="1" x14ac:dyDescent="0.2">
      <c r="B44" s="1236"/>
      <c r="C44" s="1237"/>
      <c r="D44" s="105"/>
      <c r="E44" s="1242" t="s">
        <v>
34</v>
      </c>
      <c r="F44" s="1242"/>
      <c r="G44" s="1242"/>
      <c r="H44" s="1243"/>
      <c r="I44" s="106">
        <v>
1326</v>
      </c>
      <c r="J44" s="107">
        <v>
1275</v>
      </c>
      <c r="K44" s="107">
        <v>
1338</v>
      </c>
      <c r="L44" s="107">
        <v>
1521</v>
      </c>
      <c r="M44" s="108">
        <v>
1462</v>
      </c>
    </row>
    <row r="45" spans="2:13" ht="27.75" customHeight="1" x14ac:dyDescent="0.2">
      <c r="B45" s="1236"/>
      <c r="C45" s="1237"/>
      <c r="D45" s="105"/>
      <c r="E45" s="1242" t="s">
        <v>
35</v>
      </c>
      <c r="F45" s="1242"/>
      <c r="G45" s="1242"/>
      <c r="H45" s="1243"/>
      <c r="I45" s="106">
        <v>
20513</v>
      </c>
      <c r="J45" s="107">
        <v>
21576</v>
      </c>
      <c r="K45" s="107">
        <v>
18213</v>
      </c>
      <c r="L45" s="107">
        <v>
18021</v>
      </c>
      <c r="M45" s="108">
        <v>
18523</v>
      </c>
    </row>
    <row r="46" spans="2:13" ht="27.75" customHeight="1" x14ac:dyDescent="0.2">
      <c r="B46" s="1236"/>
      <c r="C46" s="1237"/>
      <c r="D46" s="109"/>
      <c r="E46" s="1242" t="s">
        <v>
36</v>
      </c>
      <c r="F46" s="1242"/>
      <c r="G46" s="1242"/>
      <c r="H46" s="1243"/>
      <c r="I46" s="106" t="s">
        <v>
514</v>
      </c>
      <c r="J46" s="107" t="s">
        <v>
514</v>
      </c>
      <c r="K46" s="107" t="s">
        <v>
514</v>
      </c>
      <c r="L46" s="107" t="s">
        <v>
514</v>
      </c>
      <c r="M46" s="108" t="s">
        <v>
514</v>
      </c>
    </row>
    <row r="47" spans="2:13" ht="27.75" customHeight="1" x14ac:dyDescent="0.2">
      <c r="B47" s="1236"/>
      <c r="C47" s="1237"/>
      <c r="D47" s="110"/>
      <c r="E47" s="1244" t="s">
        <v>
37</v>
      </c>
      <c r="F47" s="1245"/>
      <c r="G47" s="1245"/>
      <c r="H47" s="1246"/>
      <c r="I47" s="106" t="s">
        <v>
514</v>
      </c>
      <c r="J47" s="107" t="s">
        <v>
514</v>
      </c>
      <c r="K47" s="107" t="s">
        <v>
514</v>
      </c>
      <c r="L47" s="107" t="s">
        <v>
514</v>
      </c>
      <c r="M47" s="108" t="s">
        <v>
514</v>
      </c>
    </row>
    <row r="48" spans="2:13" ht="27.75" customHeight="1" x14ac:dyDescent="0.2">
      <c r="B48" s="1236"/>
      <c r="C48" s="1237"/>
      <c r="D48" s="105"/>
      <c r="E48" s="1242" t="s">
        <v>
38</v>
      </c>
      <c r="F48" s="1242"/>
      <c r="G48" s="1242"/>
      <c r="H48" s="1243"/>
      <c r="I48" s="106" t="s">
        <v>
514</v>
      </c>
      <c r="J48" s="107" t="s">
        <v>
514</v>
      </c>
      <c r="K48" s="107" t="s">
        <v>
514</v>
      </c>
      <c r="L48" s="107" t="s">
        <v>
514</v>
      </c>
      <c r="M48" s="108" t="s">
        <v>
514</v>
      </c>
    </row>
    <row r="49" spans="2:13" ht="27.75" customHeight="1" x14ac:dyDescent="0.2">
      <c r="B49" s="1238"/>
      <c r="C49" s="1239"/>
      <c r="D49" s="105"/>
      <c r="E49" s="1242" t="s">
        <v>
39</v>
      </c>
      <c r="F49" s="1242"/>
      <c r="G49" s="1242"/>
      <c r="H49" s="1243"/>
      <c r="I49" s="106" t="s">
        <v>
514</v>
      </c>
      <c r="J49" s="107" t="s">
        <v>
514</v>
      </c>
      <c r="K49" s="107" t="s">
        <v>
514</v>
      </c>
      <c r="L49" s="107" t="s">
        <v>
514</v>
      </c>
      <c r="M49" s="108" t="s">
        <v>
514</v>
      </c>
    </row>
    <row r="50" spans="2:13" ht="27.75" customHeight="1" x14ac:dyDescent="0.2">
      <c r="B50" s="1247" t="s">
        <v>
40</v>
      </c>
      <c r="C50" s="1248"/>
      <c r="D50" s="111"/>
      <c r="E50" s="1242" t="s">
        <v>
41</v>
      </c>
      <c r="F50" s="1242"/>
      <c r="G50" s="1242"/>
      <c r="H50" s="1243"/>
      <c r="I50" s="106">
        <v>
89619</v>
      </c>
      <c r="J50" s="107">
        <v>
102472</v>
      </c>
      <c r="K50" s="107">
        <v>
112536</v>
      </c>
      <c r="L50" s="107">
        <v>
118618</v>
      </c>
      <c r="M50" s="108">
        <v>
132187</v>
      </c>
    </row>
    <row r="51" spans="2:13" ht="27.75" customHeight="1" x14ac:dyDescent="0.2">
      <c r="B51" s="1236"/>
      <c r="C51" s="1237"/>
      <c r="D51" s="105"/>
      <c r="E51" s="1242" t="s">
        <v>
42</v>
      </c>
      <c r="F51" s="1242"/>
      <c r="G51" s="1242"/>
      <c r="H51" s="1243"/>
      <c r="I51" s="106">
        <v>
11</v>
      </c>
      <c r="J51" s="107">
        <v>
11</v>
      </c>
      <c r="K51" s="107">
        <v>
11</v>
      </c>
      <c r="L51" s="107">
        <v>
10</v>
      </c>
      <c r="M51" s="108">
        <v>
7</v>
      </c>
    </row>
    <row r="52" spans="2:13" ht="27.75" customHeight="1" x14ac:dyDescent="0.2">
      <c r="B52" s="1238"/>
      <c r="C52" s="1239"/>
      <c r="D52" s="105"/>
      <c r="E52" s="1242" t="s">
        <v>
43</v>
      </c>
      <c r="F52" s="1242"/>
      <c r="G52" s="1242"/>
      <c r="H52" s="1243"/>
      <c r="I52" s="106">
        <v>
90353</v>
      </c>
      <c r="J52" s="107">
        <v>
84681</v>
      </c>
      <c r="K52" s="107">
        <v>
78594</v>
      </c>
      <c r="L52" s="107">
        <v>
72425</v>
      </c>
      <c r="M52" s="108">
        <v>
66142</v>
      </c>
    </row>
    <row r="53" spans="2:13" ht="27.75" customHeight="1" thickBot="1" x14ac:dyDescent="0.25">
      <c r="B53" s="1249" t="s">
        <v>
44</v>
      </c>
      <c r="C53" s="1250"/>
      <c r="D53" s="112"/>
      <c r="E53" s="1251" t="s">
        <v>
45</v>
      </c>
      <c r="F53" s="1251"/>
      <c r="G53" s="1251"/>
      <c r="H53" s="1252"/>
      <c r="I53" s="113">
        <v>
-127677</v>
      </c>
      <c r="J53" s="114">
        <v>
-130429</v>
      </c>
      <c r="K53" s="114">
        <v>
-140096</v>
      </c>
      <c r="L53" s="114">
        <v>
-141405</v>
      </c>
      <c r="M53" s="115">
        <v>
-149329</v>
      </c>
    </row>
    <row r="54" spans="2:13" ht="27.75" customHeight="1" x14ac:dyDescent="0.2">
      <c r="B54" s="116" t="s">
        <v>
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0IXTMc5s8Qyf5vCBBafRRn0/TxmjeNoqtqXomU7gvb1+YCJVaSmmEbJiM7KB5KRFuqrnY2bjtHavY+99tmtWTA==" saltValue="JpeGGwOS4TDl8hd+AV0n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47</v>
      </c>
    </row>
    <row r="54" spans="2:8" ht="29.25" customHeight="1" thickBot="1" x14ac:dyDescent="0.3">
      <c r="B54" s="121" t="s">
        <v>
1</v>
      </c>
      <c r="C54" s="122"/>
      <c r="D54" s="122"/>
      <c r="E54" s="123" t="s">
        <v>
2</v>
      </c>
      <c r="F54" s="124" t="s">
        <v>
558</v>
      </c>
      <c r="G54" s="124" t="s">
        <v>
559</v>
      </c>
      <c r="H54" s="125" t="s">
        <v>
560</v>
      </c>
    </row>
    <row r="55" spans="2:8" ht="52.5" customHeight="1" x14ac:dyDescent="0.2">
      <c r="B55" s="126"/>
      <c r="C55" s="1261" t="s">
        <v>
48</v>
      </c>
      <c r="D55" s="1261"/>
      <c r="E55" s="1262"/>
      <c r="F55" s="127">
        <v>
31945</v>
      </c>
      <c r="G55" s="127">
        <v>
29668</v>
      </c>
      <c r="H55" s="128">
        <v>
27787</v>
      </c>
    </row>
    <row r="56" spans="2:8" ht="52.5" customHeight="1" x14ac:dyDescent="0.2">
      <c r="B56" s="129"/>
      <c r="C56" s="1263" t="s">
        <v>
49</v>
      </c>
      <c r="D56" s="1263"/>
      <c r="E56" s="1264"/>
      <c r="F56" s="130">
        <v>
3095</v>
      </c>
      <c r="G56" s="130">
        <v>
3099</v>
      </c>
      <c r="H56" s="131">
        <v>
3104</v>
      </c>
    </row>
    <row r="57" spans="2:8" ht="53.25" customHeight="1" x14ac:dyDescent="0.2">
      <c r="B57" s="129"/>
      <c r="C57" s="1265" t="s">
        <v>
50</v>
      </c>
      <c r="D57" s="1265"/>
      <c r="E57" s="1266"/>
      <c r="F57" s="132">
        <v>
65084</v>
      </c>
      <c r="G57" s="132">
        <v>
74351</v>
      </c>
      <c r="H57" s="133">
        <v>
89638</v>
      </c>
    </row>
    <row r="58" spans="2:8" ht="45.75" customHeight="1" x14ac:dyDescent="0.2">
      <c r="B58" s="134"/>
      <c r="C58" s="1253" t="s">
        <v>
584</v>
      </c>
      <c r="D58" s="1254"/>
      <c r="E58" s="1255"/>
      <c r="F58" s="135">
        <v>
41249</v>
      </c>
      <c r="G58" s="135">
        <v>
48254</v>
      </c>
      <c r="H58" s="136">
        <v>
61703</v>
      </c>
    </row>
    <row r="59" spans="2:8" ht="45.75" customHeight="1" x14ac:dyDescent="0.2">
      <c r="B59" s="134"/>
      <c r="C59" s="1253" t="s">
        <v>
585</v>
      </c>
      <c r="D59" s="1254"/>
      <c r="E59" s="1255"/>
      <c r="F59" s="135">
        <v>
12780</v>
      </c>
      <c r="G59" s="135">
        <v>
14399</v>
      </c>
      <c r="H59" s="136">
        <v>
14847</v>
      </c>
    </row>
    <row r="60" spans="2:8" ht="45.75" customHeight="1" x14ac:dyDescent="0.2">
      <c r="B60" s="134"/>
      <c r="C60" s="1253" t="s">
        <v>
586</v>
      </c>
      <c r="D60" s="1254"/>
      <c r="E60" s="1255"/>
      <c r="F60" s="135">
        <v>
4000</v>
      </c>
      <c r="G60" s="135">
        <v>
5000</v>
      </c>
      <c r="H60" s="136">
        <v>
6000</v>
      </c>
    </row>
    <row r="61" spans="2:8" ht="45.75" customHeight="1" x14ac:dyDescent="0.2">
      <c r="B61" s="134"/>
      <c r="C61" s="1253" t="s">
        <v>
587</v>
      </c>
      <c r="D61" s="1254"/>
      <c r="E61" s="1255"/>
      <c r="F61" s="135">
        <v>
3554</v>
      </c>
      <c r="G61" s="135">
        <v>
3342</v>
      </c>
      <c r="H61" s="136">
        <v>
3283</v>
      </c>
    </row>
    <row r="62" spans="2:8" ht="45.75" customHeight="1" thickBot="1" x14ac:dyDescent="0.25">
      <c r="B62" s="137"/>
      <c r="C62" s="1256" t="s">
        <v>
588</v>
      </c>
      <c r="D62" s="1257"/>
      <c r="E62" s="1258"/>
      <c r="F62" s="138">
        <v>
1487</v>
      </c>
      <c r="G62" s="138">
        <v>
1501</v>
      </c>
      <c r="H62" s="139">
        <v>
1533</v>
      </c>
    </row>
    <row r="63" spans="2:8" ht="52.5" customHeight="1" thickBot="1" x14ac:dyDescent="0.25">
      <c r="B63" s="140"/>
      <c r="C63" s="1259" t="s">
        <v>
51</v>
      </c>
      <c r="D63" s="1259"/>
      <c r="E63" s="1260"/>
      <c r="F63" s="141">
        <v>
100124</v>
      </c>
      <c r="G63" s="141">
        <v>
107118</v>
      </c>
      <c r="H63" s="142">
        <v>
120530</v>
      </c>
    </row>
    <row r="64" spans="2:8" ht="15" customHeight="1" x14ac:dyDescent="0.2"/>
    <row r="65" ht="0" hidden="1" customHeight="1" x14ac:dyDescent="0.2"/>
    <row r="66" ht="0" hidden="1" customHeight="1" x14ac:dyDescent="0.2"/>
  </sheetData>
  <sheetProtection algorithmName="SHA-512" hashValue="h/RYVIiynrXw+12mgkCQeu00H0VRNPeXtqdOFLU161sADGFLt0q1IR+EZJOPGMygme67nAXYAQ/evpI0jb5beg==" saltValue="XJXnVrKJIYiZtjMOBJ1V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7" zoomScale="85" zoomScaleNormal="85" zoomScaleSheetLayoutView="55" workbookViewId="0"/>
  </sheetViews>
  <sheetFormatPr defaultColWidth="0" defaultRowHeight="0" customHeight="1" zeroHeight="1" x14ac:dyDescent="0.2"/>
  <cols>
    <col min="1" max="1" width="6.33203125" style="1267" customWidth="1"/>
    <col min="2" max="107" width="2.44140625" style="1267" customWidth="1"/>
    <col min="108" max="108" width="6.109375" style="1269" customWidth="1"/>
    <col min="109" max="109" width="5.88671875" style="1268" customWidth="1"/>
    <col min="110" max="110" width="19.109375" style="1267" hidden="1"/>
    <col min="111" max="115" width="12.6640625" style="1267" hidden="1"/>
    <col min="116" max="349" width="8.6640625" style="1267" hidden="1"/>
    <col min="350" max="355" width="14.88671875" style="1267" hidden="1"/>
    <col min="356" max="357" width="15.88671875" style="1267" hidden="1"/>
    <col min="358" max="363" width="16.109375" style="1267" hidden="1"/>
    <col min="364" max="364" width="6.109375" style="1267" hidden="1"/>
    <col min="365" max="365" width="3" style="1267" hidden="1"/>
    <col min="366" max="605" width="8.6640625" style="1267" hidden="1"/>
    <col min="606" max="611" width="14.88671875" style="1267" hidden="1"/>
    <col min="612" max="613" width="15.88671875" style="1267" hidden="1"/>
    <col min="614" max="619" width="16.109375" style="1267" hidden="1"/>
    <col min="620" max="620" width="6.109375" style="1267" hidden="1"/>
    <col min="621" max="621" width="3" style="1267" hidden="1"/>
    <col min="622" max="861" width="8.6640625" style="1267" hidden="1"/>
    <col min="862" max="867" width="14.88671875" style="1267" hidden="1"/>
    <col min="868" max="869" width="15.88671875" style="1267" hidden="1"/>
    <col min="870" max="875" width="16.109375" style="1267" hidden="1"/>
    <col min="876" max="876" width="6.109375" style="1267" hidden="1"/>
    <col min="877" max="877" width="3" style="1267" hidden="1"/>
    <col min="878" max="1117" width="8.6640625" style="1267" hidden="1"/>
    <col min="1118" max="1123" width="14.88671875" style="1267" hidden="1"/>
    <col min="1124" max="1125" width="15.88671875" style="1267" hidden="1"/>
    <col min="1126" max="1131" width="16.109375" style="1267" hidden="1"/>
    <col min="1132" max="1132" width="6.109375" style="1267" hidden="1"/>
    <col min="1133" max="1133" width="3" style="1267" hidden="1"/>
    <col min="1134" max="1373" width="8.6640625" style="1267" hidden="1"/>
    <col min="1374" max="1379" width="14.88671875" style="1267" hidden="1"/>
    <col min="1380" max="1381" width="15.88671875" style="1267" hidden="1"/>
    <col min="1382" max="1387" width="16.109375" style="1267" hidden="1"/>
    <col min="1388" max="1388" width="6.109375" style="1267" hidden="1"/>
    <col min="1389" max="1389" width="3" style="1267" hidden="1"/>
    <col min="1390" max="1629" width="8.6640625" style="1267" hidden="1"/>
    <col min="1630" max="1635" width="14.88671875" style="1267" hidden="1"/>
    <col min="1636" max="1637" width="15.88671875" style="1267" hidden="1"/>
    <col min="1638" max="1643" width="16.109375" style="1267" hidden="1"/>
    <col min="1644" max="1644" width="6.109375" style="1267" hidden="1"/>
    <col min="1645" max="1645" width="3" style="1267" hidden="1"/>
    <col min="1646" max="1885" width="8.6640625" style="1267" hidden="1"/>
    <col min="1886" max="1891" width="14.88671875" style="1267" hidden="1"/>
    <col min="1892" max="1893" width="15.88671875" style="1267" hidden="1"/>
    <col min="1894" max="1899" width="16.109375" style="1267" hidden="1"/>
    <col min="1900" max="1900" width="6.109375" style="1267" hidden="1"/>
    <col min="1901" max="1901" width="3" style="1267" hidden="1"/>
    <col min="1902" max="2141" width="8.6640625" style="1267" hidden="1"/>
    <col min="2142" max="2147" width="14.88671875" style="1267" hidden="1"/>
    <col min="2148" max="2149" width="15.88671875" style="1267" hidden="1"/>
    <col min="2150" max="2155" width="16.109375" style="1267" hidden="1"/>
    <col min="2156" max="2156" width="6.109375" style="1267" hidden="1"/>
    <col min="2157" max="2157" width="3" style="1267" hidden="1"/>
    <col min="2158" max="2397" width="8.6640625" style="1267" hidden="1"/>
    <col min="2398" max="2403" width="14.88671875" style="1267" hidden="1"/>
    <col min="2404" max="2405" width="15.88671875" style="1267" hidden="1"/>
    <col min="2406" max="2411" width="16.109375" style="1267" hidden="1"/>
    <col min="2412" max="2412" width="6.109375" style="1267" hidden="1"/>
    <col min="2413" max="2413" width="3" style="1267" hidden="1"/>
    <col min="2414" max="2653" width="8.6640625" style="1267" hidden="1"/>
    <col min="2654" max="2659" width="14.88671875" style="1267" hidden="1"/>
    <col min="2660" max="2661" width="15.88671875" style="1267" hidden="1"/>
    <col min="2662" max="2667" width="16.109375" style="1267" hidden="1"/>
    <col min="2668" max="2668" width="6.109375" style="1267" hidden="1"/>
    <col min="2669" max="2669" width="3" style="1267" hidden="1"/>
    <col min="2670" max="2909" width="8.6640625" style="1267" hidden="1"/>
    <col min="2910" max="2915" width="14.88671875" style="1267" hidden="1"/>
    <col min="2916" max="2917" width="15.88671875" style="1267" hidden="1"/>
    <col min="2918" max="2923" width="16.109375" style="1267" hidden="1"/>
    <col min="2924" max="2924" width="6.109375" style="1267" hidden="1"/>
    <col min="2925" max="2925" width="3" style="1267" hidden="1"/>
    <col min="2926" max="3165" width="8.6640625" style="1267" hidden="1"/>
    <col min="3166" max="3171" width="14.88671875" style="1267" hidden="1"/>
    <col min="3172" max="3173" width="15.88671875" style="1267" hidden="1"/>
    <col min="3174" max="3179" width="16.109375" style="1267" hidden="1"/>
    <col min="3180" max="3180" width="6.109375" style="1267" hidden="1"/>
    <col min="3181" max="3181" width="3" style="1267" hidden="1"/>
    <col min="3182" max="3421" width="8.6640625" style="1267" hidden="1"/>
    <col min="3422" max="3427" width="14.88671875" style="1267" hidden="1"/>
    <col min="3428" max="3429" width="15.88671875" style="1267" hidden="1"/>
    <col min="3430" max="3435" width="16.109375" style="1267" hidden="1"/>
    <col min="3436" max="3436" width="6.109375" style="1267" hidden="1"/>
    <col min="3437" max="3437" width="3" style="1267" hidden="1"/>
    <col min="3438" max="3677" width="8.6640625" style="1267" hidden="1"/>
    <col min="3678" max="3683" width="14.88671875" style="1267" hidden="1"/>
    <col min="3684" max="3685" width="15.88671875" style="1267" hidden="1"/>
    <col min="3686" max="3691" width="16.109375" style="1267" hidden="1"/>
    <col min="3692" max="3692" width="6.109375" style="1267" hidden="1"/>
    <col min="3693" max="3693" width="3" style="1267" hidden="1"/>
    <col min="3694" max="3933" width="8.6640625" style="1267" hidden="1"/>
    <col min="3934" max="3939" width="14.88671875" style="1267" hidden="1"/>
    <col min="3940" max="3941" width="15.88671875" style="1267" hidden="1"/>
    <col min="3942" max="3947" width="16.109375" style="1267" hidden="1"/>
    <col min="3948" max="3948" width="6.109375" style="1267" hidden="1"/>
    <col min="3949" max="3949" width="3" style="1267" hidden="1"/>
    <col min="3950" max="4189" width="8.6640625" style="1267" hidden="1"/>
    <col min="4190" max="4195" width="14.88671875" style="1267" hidden="1"/>
    <col min="4196" max="4197" width="15.88671875" style="1267" hidden="1"/>
    <col min="4198" max="4203" width="16.109375" style="1267" hidden="1"/>
    <col min="4204" max="4204" width="6.109375" style="1267" hidden="1"/>
    <col min="4205" max="4205" width="3" style="1267" hidden="1"/>
    <col min="4206" max="4445" width="8.6640625" style="1267" hidden="1"/>
    <col min="4446" max="4451" width="14.88671875" style="1267" hidden="1"/>
    <col min="4452" max="4453" width="15.88671875" style="1267" hidden="1"/>
    <col min="4454" max="4459" width="16.109375" style="1267" hidden="1"/>
    <col min="4460" max="4460" width="6.109375" style="1267" hidden="1"/>
    <col min="4461" max="4461" width="3" style="1267" hidden="1"/>
    <col min="4462" max="4701" width="8.6640625" style="1267" hidden="1"/>
    <col min="4702" max="4707" width="14.88671875" style="1267" hidden="1"/>
    <col min="4708" max="4709" width="15.88671875" style="1267" hidden="1"/>
    <col min="4710" max="4715" width="16.109375" style="1267" hidden="1"/>
    <col min="4716" max="4716" width="6.109375" style="1267" hidden="1"/>
    <col min="4717" max="4717" width="3" style="1267" hidden="1"/>
    <col min="4718" max="4957" width="8.6640625" style="1267" hidden="1"/>
    <col min="4958" max="4963" width="14.88671875" style="1267" hidden="1"/>
    <col min="4964" max="4965" width="15.88671875" style="1267" hidden="1"/>
    <col min="4966" max="4971" width="16.109375" style="1267" hidden="1"/>
    <col min="4972" max="4972" width="6.109375" style="1267" hidden="1"/>
    <col min="4973" max="4973" width="3" style="1267" hidden="1"/>
    <col min="4974" max="5213" width="8.6640625" style="1267" hidden="1"/>
    <col min="5214" max="5219" width="14.88671875" style="1267" hidden="1"/>
    <col min="5220" max="5221" width="15.88671875" style="1267" hidden="1"/>
    <col min="5222" max="5227" width="16.109375" style="1267" hidden="1"/>
    <col min="5228" max="5228" width="6.109375" style="1267" hidden="1"/>
    <col min="5229" max="5229" width="3" style="1267" hidden="1"/>
    <col min="5230" max="5469" width="8.6640625" style="1267" hidden="1"/>
    <col min="5470" max="5475" width="14.88671875" style="1267" hidden="1"/>
    <col min="5476" max="5477" width="15.88671875" style="1267" hidden="1"/>
    <col min="5478" max="5483" width="16.109375" style="1267" hidden="1"/>
    <col min="5484" max="5484" width="6.109375" style="1267" hidden="1"/>
    <col min="5485" max="5485" width="3" style="1267" hidden="1"/>
    <col min="5486" max="5725" width="8.6640625" style="1267" hidden="1"/>
    <col min="5726" max="5731" width="14.88671875" style="1267" hidden="1"/>
    <col min="5732" max="5733" width="15.88671875" style="1267" hidden="1"/>
    <col min="5734" max="5739" width="16.109375" style="1267" hidden="1"/>
    <col min="5740" max="5740" width="6.109375" style="1267" hidden="1"/>
    <col min="5741" max="5741" width="3" style="1267" hidden="1"/>
    <col min="5742" max="5981" width="8.6640625" style="1267" hidden="1"/>
    <col min="5982" max="5987" width="14.88671875" style="1267" hidden="1"/>
    <col min="5988" max="5989" width="15.88671875" style="1267" hidden="1"/>
    <col min="5990" max="5995" width="16.109375" style="1267" hidden="1"/>
    <col min="5996" max="5996" width="6.109375" style="1267" hidden="1"/>
    <col min="5997" max="5997" width="3" style="1267" hidden="1"/>
    <col min="5998" max="6237" width="8.6640625" style="1267" hidden="1"/>
    <col min="6238" max="6243" width="14.88671875" style="1267" hidden="1"/>
    <col min="6244" max="6245" width="15.88671875" style="1267" hidden="1"/>
    <col min="6246" max="6251" width="16.109375" style="1267" hidden="1"/>
    <col min="6252" max="6252" width="6.109375" style="1267" hidden="1"/>
    <col min="6253" max="6253" width="3" style="1267" hidden="1"/>
    <col min="6254" max="6493" width="8.6640625" style="1267" hidden="1"/>
    <col min="6494" max="6499" width="14.88671875" style="1267" hidden="1"/>
    <col min="6500" max="6501" width="15.88671875" style="1267" hidden="1"/>
    <col min="6502" max="6507" width="16.109375" style="1267" hidden="1"/>
    <col min="6508" max="6508" width="6.109375" style="1267" hidden="1"/>
    <col min="6509" max="6509" width="3" style="1267" hidden="1"/>
    <col min="6510" max="6749" width="8.6640625" style="1267" hidden="1"/>
    <col min="6750" max="6755" width="14.88671875" style="1267" hidden="1"/>
    <col min="6756" max="6757" width="15.88671875" style="1267" hidden="1"/>
    <col min="6758" max="6763" width="16.109375" style="1267" hidden="1"/>
    <col min="6764" max="6764" width="6.109375" style="1267" hidden="1"/>
    <col min="6765" max="6765" width="3" style="1267" hidden="1"/>
    <col min="6766" max="7005" width="8.6640625" style="1267" hidden="1"/>
    <col min="7006" max="7011" width="14.88671875" style="1267" hidden="1"/>
    <col min="7012" max="7013" width="15.88671875" style="1267" hidden="1"/>
    <col min="7014" max="7019" width="16.109375" style="1267" hidden="1"/>
    <col min="7020" max="7020" width="6.109375" style="1267" hidden="1"/>
    <col min="7021" max="7021" width="3" style="1267" hidden="1"/>
    <col min="7022" max="7261" width="8.6640625" style="1267" hidden="1"/>
    <col min="7262" max="7267" width="14.88671875" style="1267" hidden="1"/>
    <col min="7268" max="7269" width="15.88671875" style="1267" hidden="1"/>
    <col min="7270" max="7275" width="16.109375" style="1267" hidden="1"/>
    <col min="7276" max="7276" width="6.109375" style="1267" hidden="1"/>
    <col min="7277" max="7277" width="3" style="1267" hidden="1"/>
    <col min="7278" max="7517" width="8.6640625" style="1267" hidden="1"/>
    <col min="7518" max="7523" width="14.88671875" style="1267" hidden="1"/>
    <col min="7524" max="7525" width="15.88671875" style="1267" hidden="1"/>
    <col min="7526" max="7531" width="16.109375" style="1267" hidden="1"/>
    <col min="7532" max="7532" width="6.109375" style="1267" hidden="1"/>
    <col min="7533" max="7533" width="3" style="1267" hidden="1"/>
    <col min="7534" max="7773" width="8.6640625" style="1267" hidden="1"/>
    <col min="7774" max="7779" width="14.88671875" style="1267" hidden="1"/>
    <col min="7780" max="7781" width="15.88671875" style="1267" hidden="1"/>
    <col min="7782" max="7787" width="16.109375" style="1267" hidden="1"/>
    <col min="7788" max="7788" width="6.109375" style="1267" hidden="1"/>
    <col min="7789" max="7789" width="3" style="1267" hidden="1"/>
    <col min="7790" max="8029" width="8.6640625" style="1267" hidden="1"/>
    <col min="8030" max="8035" width="14.88671875" style="1267" hidden="1"/>
    <col min="8036" max="8037" width="15.88671875" style="1267" hidden="1"/>
    <col min="8038" max="8043" width="16.109375" style="1267" hidden="1"/>
    <col min="8044" max="8044" width="6.109375" style="1267" hidden="1"/>
    <col min="8045" max="8045" width="3" style="1267" hidden="1"/>
    <col min="8046" max="8285" width="8.6640625" style="1267" hidden="1"/>
    <col min="8286" max="8291" width="14.88671875" style="1267" hidden="1"/>
    <col min="8292" max="8293" width="15.88671875" style="1267" hidden="1"/>
    <col min="8294" max="8299" width="16.109375" style="1267" hidden="1"/>
    <col min="8300" max="8300" width="6.109375" style="1267" hidden="1"/>
    <col min="8301" max="8301" width="3" style="1267" hidden="1"/>
    <col min="8302" max="8541" width="8.6640625" style="1267" hidden="1"/>
    <col min="8542" max="8547" width="14.88671875" style="1267" hidden="1"/>
    <col min="8548" max="8549" width="15.88671875" style="1267" hidden="1"/>
    <col min="8550" max="8555" width="16.109375" style="1267" hidden="1"/>
    <col min="8556" max="8556" width="6.109375" style="1267" hidden="1"/>
    <col min="8557" max="8557" width="3" style="1267" hidden="1"/>
    <col min="8558" max="8797" width="8.6640625" style="1267" hidden="1"/>
    <col min="8798" max="8803" width="14.88671875" style="1267" hidden="1"/>
    <col min="8804" max="8805" width="15.88671875" style="1267" hidden="1"/>
    <col min="8806" max="8811" width="16.109375" style="1267" hidden="1"/>
    <col min="8812" max="8812" width="6.109375" style="1267" hidden="1"/>
    <col min="8813" max="8813" width="3" style="1267" hidden="1"/>
    <col min="8814" max="9053" width="8.6640625" style="1267" hidden="1"/>
    <col min="9054" max="9059" width="14.88671875" style="1267" hidden="1"/>
    <col min="9060" max="9061" width="15.88671875" style="1267" hidden="1"/>
    <col min="9062" max="9067" width="16.109375" style="1267" hidden="1"/>
    <col min="9068" max="9068" width="6.109375" style="1267" hidden="1"/>
    <col min="9069" max="9069" width="3" style="1267" hidden="1"/>
    <col min="9070" max="9309" width="8.6640625" style="1267" hidden="1"/>
    <col min="9310" max="9315" width="14.88671875" style="1267" hidden="1"/>
    <col min="9316" max="9317" width="15.88671875" style="1267" hidden="1"/>
    <col min="9318" max="9323" width="16.109375" style="1267" hidden="1"/>
    <col min="9324" max="9324" width="6.109375" style="1267" hidden="1"/>
    <col min="9325" max="9325" width="3" style="1267" hidden="1"/>
    <col min="9326" max="9565" width="8.6640625" style="1267" hidden="1"/>
    <col min="9566" max="9571" width="14.88671875" style="1267" hidden="1"/>
    <col min="9572" max="9573" width="15.88671875" style="1267" hidden="1"/>
    <col min="9574" max="9579" width="16.109375" style="1267" hidden="1"/>
    <col min="9580" max="9580" width="6.109375" style="1267" hidden="1"/>
    <col min="9581" max="9581" width="3" style="1267" hidden="1"/>
    <col min="9582" max="9821" width="8.6640625" style="1267" hidden="1"/>
    <col min="9822" max="9827" width="14.88671875" style="1267" hidden="1"/>
    <col min="9828" max="9829" width="15.88671875" style="1267" hidden="1"/>
    <col min="9830" max="9835" width="16.109375" style="1267" hidden="1"/>
    <col min="9836" max="9836" width="6.109375" style="1267" hidden="1"/>
    <col min="9837" max="9837" width="3" style="1267" hidden="1"/>
    <col min="9838" max="10077" width="8.6640625" style="1267" hidden="1"/>
    <col min="10078" max="10083" width="14.88671875" style="1267" hidden="1"/>
    <col min="10084" max="10085" width="15.88671875" style="1267" hidden="1"/>
    <col min="10086" max="10091" width="16.109375" style="1267" hidden="1"/>
    <col min="10092" max="10092" width="6.109375" style="1267" hidden="1"/>
    <col min="10093" max="10093" width="3" style="1267" hidden="1"/>
    <col min="10094" max="10333" width="8.6640625" style="1267" hidden="1"/>
    <col min="10334" max="10339" width="14.88671875" style="1267" hidden="1"/>
    <col min="10340" max="10341" width="15.88671875" style="1267" hidden="1"/>
    <col min="10342" max="10347" width="16.109375" style="1267" hidden="1"/>
    <col min="10348" max="10348" width="6.109375" style="1267" hidden="1"/>
    <col min="10349" max="10349" width="3" style="1267" hidden="1"/>
    <col min="10350" max="10589" width="8.6640625" style="1267" hidden="1"/>
    <col min="10590" max="10595" width="14.88671875" style="1267" hidden="1"/>
    <col min="10596" max="10597" width="15.88671875" style="1267" hidden="1"/>
    <col min="10598" max="10603" width="16.109375" style="1267" hidden="1"/>
    <col min="10604" max="10604" width="6.109375" style="1267" hidden="1"/>
    <col min="10605" max="10605" width="3" style="1267" hidden="1"/>
    <col min="10606" max="10845" width="8.6640625" style="1267" hidden="1"/>
    <col min="10846" max="10851" width="14.88671875" style="1267" hidden="1"/>
    <col min="10852" max="10853" width="15.88671875" style="1267" hidden="1"/>
    <col min="10854" max="10859" width="16.109375" style="1267" hidden="1"/>
    <col min="10860" max="10860" width="6.109375" style="1267" hidden="1"/>
    <col min="10861" max="10861" width="3" style="1267" hidden="1"/>
    <col min="10862" max="11101" width="8.6640625" style="1267" hidden="1"/>
    <col min="11102" max="11107" width="14.88671875" style="1267" hidden="1"/>
    <col min="11108" max="11109" width="15.88671875" style="1267" hidden="1"/>
    <col min="11110" max="11115" width="16.109375" style="1267" hidden="1"/>
    <col min="11116" max="11116" width="6.109375" style="1267" hidden="1"/>
    <col min="11117" max="11117" width="3" style="1267" hidden="1"/>
    <col min="11118" max="11357" width="8.6640625" style="1267" hidden="1"/>
    <col min="11358" max="11363" width="14.88671875" style="1267" hidden="1"/>
    <col min="11364" max="11365" width="15.88671875" style="1267" hidden="1"/>
    <col min="11366" max="11371" width="16.109375" style="1267" hidden="1"/>
    <col min="11372" max="11372" width="6.109375" style="1267" hidden="1"/>
    <col min="11373" max="11373" width="3" style="1267" hidden="1"/>
    <col min="11374" max="11613" width="8.6640625" style="1267" hidden="1"/>
    <col min="11614" max="11619" width="14.88671875" style="1267" hidden="1"/>
    <col min="11620" max="11621" width="15.88671875" style="1267" hidden="1"/>
    <col min="11622" max="11627" width="16.109375" style="1267" hidden="1"/>
    <col min="11628" max="11628" width="6.109375" style="1267" hidden="1"/>
    <col min="11629" max="11629" width="3" style="1267" hidden="1"/>
    <col min="11630" max="11869" width="8.6640625" style="1267" hidden="1"/>
    <col min="11870" max="11875" width="14.88671875" style="1267" hidden="1"/>
    <col min="11876" max="11877" width="15.88671875" style="1267" hidden="1"/>
    <col min="11878" max="11883" width="16.109375" style="1267" hidden="1"/>
    <col min="11884" max="11884" width="6.109375" style="1267" hidden="1"/>
    <col min="11885" max="11885" width="3" style="1267" hidden="1"/>
    <col min="11886" max="12125" width="8.6640625" style="1267" hidden="1"/>
    <col min="12126" max="12131" width="14.88671875" style="1267" hidden="1"/>
    <col min="12132" max="12133" width="15.88671875" style="1267" hidden="1"/>
    <col min="12134" max="12139" width="16.109375" style="1267" hidden="1"/>
    <col min="12140" max="12140" width="6.109375" style="1267" hidden="1"/>
    <col min="12141" max="12141" width="3" style="1267" hidden="1"/>
    <col min="12142" max="12381" width="8.6640625" style="1267" hidden="1"/>
    <col min="12382" max="12387" width="14.88671875" style="1267" hidden="1"/>
    <col min="12388" max="12389" width="15.88671875" style="1267" hidden="1"/>
    <col min="12390" max="12395" width="16.109375" style="1267" hidden="1"/>
    <col min="12396" max="12396" width="6.109375" style="1267" hidden="1"/>
    <col min="12397" max="12397" width="3" style="1267" hidden="1"/>
    <col min="12398" max="12637" width="8.6640625" style="1267" hidden="1"/>
    <col min="12638" max="12643" width="14.88671875" style="1267" hidden="1"/>
    <col min="12644" max="12645" width="15.88671875" style="1267" hidden="1"/>
    <col min="12646" max="12651" width="16.109375" style="1267" hidden="1"/>
    <col min="12652" max="12652" width="6.109375" style="1267" hidden="1"/>
    <col min="12653" max="12653" width="3" style="1267" hidden="1"/>
    <col min="12654" max="12893" width="8.6640625" style="1267" hidden="1"/>
    <col min="12894" max="12899" width="14.88671875" style="1267" hidden="1"/>
    <col min="12900" max="12901" width="15.88671875" style="1267" hidden="1"/>
    <col min="12902" max="12907" width="16.109375" style="1267" hidden="1"/>
    <col min="12908" max="12908" width="6.109375" style="1267" hidden="1"/>
    <col min="12909" max="12909" width="3" style="1267" hidden="1"/>
    <col min="12910" max="13149" width="8.6640625" style="1267" hidden="1"/>
    <col min="13150" max="13155" width="14.88671875" style="1267" hidden="1"/>
    <col min="13156" max="13157" width="15.88671875" style="1267" hidden="1"/>
    <col min="13158" max="13163" width="16.109375" style="1267" hidden="1"/>
    <col min="13164" max="13164" width="6.109375" style="1267" hidden="1"/>
    <col min="13165" max="13165" width="3" style="1267" hidden="1"/>
    <col min="13166" max="13405" width="8.6640625" style="1267" hidden="1"/>
    <col min="13406" max="13411" width="14.88671875" style="1267" hidden="1"/>
    <col min="13412" max="13413" width="15.88671875" style="1267" hidden="1"/>
    <col min="13414" max="13419" width="16.109375" style="1267" hidden="1"/>
    <col min="13420" max="13420" width="6.109375" style="1267" hidden="1"/>
    <col min="13421" max="13421" width="3" style="1267" hidden="1"/>
    <col min="13422" max="13661" width="8.6640625" style="1267" hidden="1"/>
    <col min="13662" max="13667" width="14.88671875" style="1267" hidden="1"/>
    <col min="13668" max="13669" width="15.88671875" style="1267" hidden="1"/>
    <col min="13670" max="13675" width="16.109375" style="1267" hidden="1"/>
    <col min="13676" max="13676" width="6.109375" style="1267" hidden="1"/>
    <col min="13677" max="13677" width="3" style="1267" hidden="1"/>
    <col min="13678" max="13917" width="8.6640625" style="1267" hidden="1"/>
    <col min="13918" max="13923" width="14.88671875" style="1267" hidden="1"/>
    <col min="13924" max="13925" width="15.88671875" style="1267" hidden="1"/>
    <col min="13926" max="13931" width="16.109375" style="1267" hidden="1"/>
    <col min="13932" max="13932" width="6.109375" style="1267" hidden="1"/>
    <col min="13933" max="13933" width="3" style="1267" hidden="1"/>
    <col min="13934" max="14173" width="8.6640625" style="1267" hidden="1"/>
    <col min="14174" max="14179" width="14.88671875" style="1267" hidden="1"/>
    <col min="14180" max="14181" width="15.88671875" style="1267" hidden="1"/>
    <col min="14182" max="14187" width="16.109375" style="1267" hidden="1"/>
    <col min="14188" max="14188" width="6.109375" style="1267" hidden="1"/>
    <col min="14189" max="14189" width="3" style="1267" hidden="1"/>
    <col min="14190" max="14429" width="8.6640625" style="1267" hidden="1"/>
    <col min="14430" max="14435" width="14.88671875" style="1267" hidden="1"/>
    <col min="14436" max="14437" width="15.88671875" style="1267" hidden="1"/>
    <col min="14438" max="14443" width="16.109375" style="1267" hidden="1"/>
    <col min="14444" max="14444" width="6.109375" style="1267" hidden="1"/>
    <col min="14445" max="14445" width="3" style="1267" hidden="1"/>
    <col min="14446" max="14685" width="8.6640625" style="1267" hidden="1"/>
    <col min="14686" max="14691" width="14.88671875" style="1267" hidden="1"/>
    <col min="14692" max="14693" width="15.88671875" style="1267" hidden="1"/>
    <col min="14694" max="14699" width="16.109375" style="1267" hidden="1"/>
    <col min="14700" max="14700" width="6.109375" style="1267" hidden="1"/>
    <col min="14701" max="14701" width="3" style="1267" hidden="1"/>
    <col min="14702" max="14941" width="8.6640625" style="1267" hidden="1"/>
    <col min="14942" max="14947" width="14.88671875" style="1267" hidden="1"/>
    <col min="14948" max="14949" width="15.88671875" style="1267" hidden="1"/>
    <col min="14950" max="14955" width="16.109375" style="1267" hidden="1"/>
    <col min="14956" max="14956" width="6.109375" style="1267" hidden="1"/>
    <col min="14957" max="14957" width="3" style="1267" hidden="1"/>
    <col min="14958" max="15197" width="8.6640625" style="1267" hidden="1"/>
    <col min="15198" max="15203" width="14.88671875" style="1267" hidden="1"/>
    <col min="15204" max="15205" width="15.88671875" style="1267" hidden="1"/>
    <col min="15206" max="15211" width="16.109375" style="1267" hidden="1"/>
    <col min="15212" max="15212" width="6.109375" style="1267" hidden="1"/>
    <col min="15213" max="15213" width="3" style="1267" hidden="1"/>
    <col min="15214" max="15453" width="8.6640625" style="1267" hidden="1"/>
    <col min="15454" max="15459" width="14.88671875" style="1267" hidden="1"/>
    <col min="15460" max="15461" width="15.88671875" style="1267" hidden="1"/>
    <col min="15462" max="15467" width="16.109375" style="1267" hidden="1"/>
    <col min="15468" max="15468" width="6.109375" style="1267" hidden="1"/>
    <col min="15469" max="15469" width="3" style="1267" hidden="1"/>
    <col min="15470" max="15709" width="8.6640625" style="1267" hidden="1"/>
    <col min="15710" max="15715" width="14.88671875" style="1267" hidden="1"/>
    <col min="15716" max="15717" width="15.88671875" style="1267" hidden="1"/>
    <col min="15718" max="15723" width="16.109375" style="1267" hidden="1"/>
    <col min="15724" max="15724" width="6.109375" style="1267" hidden="1"/>
    <col min="15725" max="15725" width="3" style="1267" hidden="1"/>
    <col min="15726" max="15965" width="8.6640625" style="1267" hidden="1"/>
    <col min="15966" max="15971" width="14.88671875" style="1267" hidden="1"/>
    <col min="15972" max="15973" width="15.88671875" style="1267" hidden="1"/>
    <col min="15974" max="15979" width="16.109375" style="1267" hidden="1"/>
    <col min="15980" max="15980" width="6.109375" style="1267" hidden="1"/>
    <col min="15981" max="15981" width="3" style="1267" hidden="1"/>
    <col min="15982" max="16221" width="8.6640625" style="1267" hidden="1"/>
    <col min="16222" max="16227" width="14.88671875" style="1267" hidden="1"/>
    <col min="16228" max="16229" width="15.88671875" style="1267" hidden="1"/>
    <col min="16230" max="16235" width="16.109375" style="1267" hidden="1"/>
    <col min="16236" max="16236" width="6.109375" style="1267" hidden="1"/>
    <col min="16237" max="16237" width="3" style="1267" hidden="1"/>
    <col min="16238" max="16384" width="8.6640625" style="1267" hidden="1"/>
  </cols>
  <sheetData>
    <row r="1" spans="1:143" ht="42.75" customHeight="1" x14ac:dyDescent="0.2">
      <c r="A1" s="1327"/>
      <c r="B1" s="1326"/>
      <c r="DD1" s="1267"/>
      <c r="DE1" s="1267"/>
    </row>
    <row r="2" spans="1:143" ht="25.5" customHeight="1" x14ac:dyDescent="0.2">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2">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2" x14ac:dyDescent="0.2">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
601</v>
      </c>
    </row>
    <row r="11" spans="1:143" s="290" customFormat="1" ht="13.2" x14ac:dyDescent="0.2">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
601</v>
      </c>
    </row>
    <row r="13" spans="1:143" s="290" customFormat="1" ht="13.2" x14ac:dyDescent="0.2">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1267"/>
      <c r="DE19" s="1267"/>
    </row>
    <row r="20" spans="1:351" ht="13.2" x14ac:dyDescent="0.2">
      <c r="DD20" s="1267"/>
      <c r="DE20" s="1267"/>
    </row>
    <row r="21" spans="1:351" ht="16.2" x14ac:dyDescent="0.2">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6.2" x14ac:dyDescent="0.2">
      <c r="B22" s="1268"/>
      <c r="MM22" s="1322"/>
    </row>
    <row r="23" spans="1:351" ht="13.2" x14ac:dyDescent="0.2">
      <c r="B23" s="1268"/>
    </row>
    <row r="24" spans="1:351" ht="13.2" x14ac:dyDescent="0.2">
      <c r="B24" s="1268"/>
    </row>
    <row r="25" spans="1:351" ht="13.2" x14ac:dyDescent="0.2">
      <c r="B25" s="1268"/>
    </row>
    <row r="26" spans="1:351" ht="13.2" x14ac:dyDescent="0.2">
      <c r="B26" s="1268"/>
    </row>
    <row r="27" spans="1:351" ht="13.2" x14ac:dyDescent="0.2">
      <c r="B27" s="1268"/>
    </row>
    <row r="28" spans="1:351" ht="13.2" x14ac:dyDescent="0.2">
      <c r="B28" s="1268"/>
    </row>
    <row r="29" spans="1:351" ht="13.2" x14ac:dyDescent="0.2">
      <c r="B29" s="1268"/>
    </row>
    <row r="30" spans="1:351" ht="13.2" x14ac:dyDescent="0.2">
      <c r="B30" s="1268"/>
    </row>
    <row r="31" spans="1:351" ht="13.2" x14ac:dyDescent="0.2">
      <c r="B31" s="1268"/>
    </row>
    <row r="32" spans="1:351" ht="13.2" x14ac:dyDescent="0.2">
      <c r="B32" s="1268"/>
    </row>
    <row r="33" spans="2:109" ht="13.2" x14ac:dyDescent="0.2">
      <c r="B33" s="1268"/>
    </row>
    <row r="34" spans="2:109" ht="13.2" x14ac:dyDescent="0.2">
      <c r="B34" s="1268"/>
    </row>
    <row r="35" spans="2:109" ht="13.2" x14ac:dyDescent="0.2">
      <c r="B35" s="1268"/>
    </row>
    <row r="36" spans="2:109" ht="13.2" x14ac:dyDescent="0.2">
      <c r="B36" s="1268"/>
    </row>
    <row r="37" spans="2:109" ht="13.2" x14ac:dyDescent="0.2">
      <c r="B37" s="1268"/>
    </row>
    <row r="38" spans="2:109" ht="13.2" x14ac:dyDescent="0.2">
      <c r="B38" s="1268"/>
    </row>
    <row r="39" spans="2:109" ht="13.2" x14ac:dyDescent="0.2">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2" x14ac:dyDescent="0.2">
      <c r="B40" s="1309"/>
      <c r="DD40" s="1309"/>
      <c r="DE40" s="1267"/>
    </row>
    <row r="41" spans="2:109" ht="16.2" x14ac:dyDescent="0.2">
      <c r="B41" s="1321" t="s">
        <v>
600</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2" x14ac:dyDescent="0.2">
      <c r="B42" s="1268"/>
      <c r="G42" s="1305"/>
      <c r="I42" s="1304"/>
      <c r="J42" s="1304"/>
      <c r="K42" s="1304"/>
      <c r="AM42" s="1305"/>
      <c r="AN42" s="1305" t="s">
        <v>
596</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2">
      <c r="B43" s="1268"/>
      <c r="AN43" s="1303" t="s">
        <v>
599</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2" x14ac:dyDescent="0.2">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2" x14ac:dyDescent="0.2">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2" x14ac:dyDescent="0.2">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2" x14ac:dyDescent="0.2">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2" x14ac:dyDescent="0.2">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2" x14ac:dyDescent="0.2">
      <c r="B49" s="1268"/>
      <c r="AN49" s="1267" t="s">
        <v>
594</v>
      </c>
    </row>
    <row r="50" spans="1:109" ht="13.2" x14ac:dyDescent="0.2">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
556</v>
      </c>
      <c r="BQ50" s="1277"/>
      <c r="BR50" s="1277"/>
      <c r="BS50" s="1277"/>
      <c r="BT50" s="1277"/>
      <c r="BU50" s="1277"/>
      <c r="BV50" s="1277"/>
      <c r="BW50" s="1277"/>
      <c r="BX50" s="1277" t="s">
        <v>
557</v>
      </c>
      <c r="BY50" s="1277"/>
      <c r="BZ50" s="1277"/>
      <c r="CA50" s="1277"/>
      <c r="CB50" s="1277"/>
      <c r="CC50" s="1277"/>
      <c r="CD50" s="1277"/>
      <c r="CE50" s="1277"/>
      <c r="CF50" s="1277" t="s">
        <v>
558</v>
      </c>
      <c r="CG50" s="1277"/>
      <c r="CH50" s="1277"/>
      <c r="CI50" s="1277"/>
      <c r="CJ50" s="1277"/>
      <c r="CK50" s="1277"/>
      <c r="CL50" s="1277"/>
      <c r="CM50" s="1277"/>
      <c r="CN50" s="1277" t="s">
        <v>
559</v>
      </c>
      <c r="CO50" s="1277"/>
      <c r="CP50" s="1277"/>
      <c r="CQ50" s="1277"/>
      <c r="CR50" s="1277"/>
      <c r="CS50" s="1277"/>
      <c r="CT50" s="1277"/>
      <c r="CU50" s="1277"/>
      <c r="CV50" s="1277" t="s">
        <v>
560</v>
      </c>
      <c r="CW50" s="1277"/>
      <c r="CX50" s="1277"/>
      <c r="CY50" s="1277"/>
      <c r="CZ50" s="1277"/>
      <c r="DA50" s="1277"/>
      <c r="DB50" s="1277"/>
      <c r="DC50" s="1277"/>
    </row>
    <row r="51" spans="1:109" ht="13.5" customHeight="1" x14ac:dyDescent="0.2">
      <c r="B51" s="1268"/>
      <c r="G51" s="1284"/>
      <c r="H51" s="1284"/>
      <c r="I51" s="1318"/>
      <c r="J51" s="1318"/>
      <c r="K51" s="1283"/>
      <c r="L51" s="1283"/>
      <c r="M51" s="1283"/>
      <c r="N51" s="1283"/>
      <c r="AM51" s="1282"/>
      <c r="AN51" s="1276" t="s">
        <v>
593</v>
      </c>
      <c r="AO51" s="1276"/>
      <c r="AP51" s="1276"/>
      <c r="AQ51" s="1276"/>
      <c r="AR51" s="1276"/>
      <c r="AS51" s="1276"/>
      <c r="AT51" s="1276"/>
      <c r="AU51" s="1276"/>
      <c r="AV51" s="1276"/>
      <c r="AW51" s="1276"/>
      <c r="AX51" s="1276"/>
      <c r="AY51" s="1276"/>
      <c r="AZ51" s="1276"/>
      <c r="BA51" s="1276"/>
      <c r="BB51" s="1276" t="s">
        <v>
591</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2" x14ac:dyDescent="0.2">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2" x14ac:dyDescent="0.2">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
598</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
52.9</v>
      </c>
      <c r="BY53" s="1275"/>
      <c r="BZ53" s="1275"/>
      <c r="CA53" s="1275"/>
      <c r="CB53" s="1275"/>
      <c r="CC53" s="1275"/>
      <c r="CD53" s="1275"/>
      <c r="CE53" s="1275"/>
      <c r="CF53" s="1275">
        <v>
52.2</v>
      </c>
      <c r="CG53" s="1275"/>
      <c r="CH53" s="1275"/>
      <c r="CI53" s="1275"/>
      <c r="CJ53" s="1275"/>
      <c r="CK53" s="1275"/>
      <c r="CL53" s="1275"/>
      <c r="CM53" s="1275"/>
      <c r="CN53" s="1275">
        <v>
51.4</v>
      </c>
      <c r="CO53" s="1275"/>
      <c r="CP53" s="1275"/>
      <c r="CQ53" s="1275"/>
      <c r="CR53" s="1275"/>
      <c r="CS53" s="1275"/>
      <c r="CT53" s="1275"/>
      <c r="CU53" s="1275"/>
      <c r="CV53" s="1275">
        <v>
52</v>
      </c>
      <c r="CW53" s="1275"/>
      <c r="CX53" s="1275"/>
      <c r="CY53" s="1275"/>
      <c r="CZ53" s="1275"/>
      <c r="DA53" s="1275"/>
      <c r="DB53" s="1275"/>
      <c r="DC53" s="1275"/>
    </row>
    <row r="54" spans="1:109" ht="13.2" x14ac:dyDescent="0.2">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2" x14ac:dyDescent="0.2">
      <c r="A55" s="1304"/>
      <c r="B55" s="1268"/>
      <c r="G55" s="1280"/>
      <c r="H55" s="1280"/>
      <c r="I55" s="1280"/>
      <c r="J55" s="1280"/>
      <c r="K55" s="1283"/>
      <c r="L55" s="1283"/>
      <c r="M55" s="1283"/>
      <c r="N55" s="1283"/>
      <c r="AN55" s="1277" t="s">
        <v>
592</v>
      </c>
      <c r="AO55" s="1277"/>
      <c r="AP55" s="1277"/>
      <c r="AQ55" s="1277"/>
      <c r="AR55" s="1277"/>
      <c r="AS55" s="1277"/>
      <c r="AT55" s="1277"/>
      <c r="AU55" s="1277"/>
      <c r="AV55" s="1277"/>
      <c r="AW55" s="1277"/>
      <c r="AX55" s="1277"/>
      <c r="AY55" s="1277"/>
      <c r="AZ55" s="1277"/>
      <c r="BA55" s="1277"/>
      <c r="BB55" s="1276" t="s">
        <v>
591</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
0</v>
      </c>
      <c r="BY55" s="1275"/>
      <c r="BZ55" s="1275"/>
      <c r="CA55" s="1275"/>
      <c r="CB55" s="1275"/>
      <c r="CC55" s="1275"/>
      <c r="CD55" s="1275"/>
      <c r="CE55" s="1275"/>
      <c r="CF55" s="1275">
        <v>
0</v>
      </c>
      <c r="CG55" s="1275"/>
      <c r="CH55" s="1275"/>
      <c r="CI55" s="1275"/>
      <c r="CJ55" s="1275"/>
      <c r="CK55" s="1275"/>
      <c r="CL55" s="1275"/>
      <c r="CM55" s="1275"/>
      <c r="CN55" s="1275">
        <v>
0</v>
      </c>
      <c r="CO55" s="1275"/>
      <c r="CP55" s="1275"/>
      <c r="CQ55" s="1275"/>
      <c r="CR55" s="1275"/>
      <c r="CS55" s="1275"/>
      <c r="CT55" s="1275"/>
      <c r="CU55" s="1275"/>
      <c r="CV55" s="1275">
        <v>
0</v>
      </c>
      <c r="CW55" s="1275"/>
      <c r="CX55" s="1275"/>
      <c r="CY55" s="1275"/>
      <c r="CZ55" s="1275"/>
      <c r="DA55" s="1275"/>
      <c r="DB55" s="1275"/>
      <c r="DC55" s="1275"/>
    </row>
    <row r="56" spans="1:109" ht="13.2" x14ac:dyDescent="0.2">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2" x14ac:dyDescent="0.2">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
598</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
60.2</v>
      </c>
      <c r="BY57" s="1275"/>
      <c r="BZ57" s="1275"/>
      <c r="CA57" s="1275"/>
      <c r="CB57" s="1275"/>
      <c r="CC57" s="1275"/>
      <c r="CD57" s="1275"/>
      <c r="CE57" s="1275"/>
      <c r="CF57" s="1275">
        <v>
56.8</v>
      </c>
      <c r="CG57" s="1275"/>
      <c r="CH57" s="1275"/>
      <c r="CI57" s="1275"/>
      <c r="CJ57" s="1275"/>
      <c r="CK57" s="1275"/>
      <c r="CL57" s="1275"/>
      <c r="CM57" s="1275"/>
      <c r="CN57" s="1275">
        <v>
56.9</v>
      </c>
      <c r="CO57" s="1275"/>
      <c r="CP57" s="1275"/>
      <c r="CQ57" s="1275"/>
      <c r="CR57" s="1275"/>
      <c r="CS57" s="1275"/>
      <c r="CT57" s="1275"/>
      <c r="CU57" s="1275"/>
      <c r="CV57" s="1275">
        <v>
57.7</v>
      </c>
      <c r="CW57" s="1275"/>
      <c r="CX57" s="1275"/>
      <c r="CY57" s="1275"/>
      <c r="CZ57" s="1275"/>
      <c r="DA57" s="1275"/>
      <c r="DB57" s="1275"/>
      <c r="DC57" s="1275"/>
      <c r="DD57" s="1315"/>
      <c r="DE57" s="1310"/>
    </row>
    <row r="58" spans="1:109" s="1304" customFormat="1" ht="13.2" x14ac:dyDescent="0.2">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2" x14ac:dyDescent="0.2">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2" x14ac:dyDescent="0.2">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2" x14ac:dyDescent="0.2">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2" x14ac:dyDescent="0.2">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6.2" x14ac:dyDescent="0.2">
      <c r="B63" s="1308" t="s">
        <v>
597</v>
      </c>
    </row>
    <row r="64" spans="1:109" ht="13.2" x14ac:dyDescent="0.2">
      <c r="B64" s="1268"/>
      <c r="G64" s="1305"/>
      <c r="I64" s="1307"/>
      <c r="J64" s="1307"/>
      <c r="K64" s="1307"/>
      <c r="L64" s="1307"/>
      <c r="M64" s="1307"/>
      <c r="N64" s="1306"/>
      <c r="AM64" s="1305"/>
      <c r="AN64" s="1305" t="s">
        <v>
596</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2" x14ac:dyDescent="0.2">
      <c r="B65" s="1268"/>
      <c r="AN65" s="1303" t="s">
        <v>
595</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2" x14ac:dyDescent="0.2">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2" x14ac:dyDescent="0.2">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2" x14ac:dyDescent="0.2">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2" x14ac:dyDescent="0.2">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2" x14ac:dyDescent="0.2">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2" x14ac:dyDescent="0.2">
      <c r="B71" s="1268"/>
      <c r="G71" s="1290"/>
      <c r="I71" s="1293"/>
      <c r="J71" s="1292"/>
      <c r="K71" s="1292"/>
      <c r="L71" s="1291"/>
      <c r="M71" s="1292"/>
      <c r="N71" s="1291"/>
      <c r="AM71" s="1290"/>
      <c r="AN71" s="1267" t="s">
        <v>
594</v>
      </c>
    </row>
    <row r="72" spans="2:107" ht="13.2" x14ac:dyDescent="0.2">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
556</v>
      </c>
      <c r="BQ72" s="1277"/>
      <c r="BR72" s="1277"/>
      <c r="BS72" s="1277"/>
      <c r="BT72" s="1277"/>
      <c r="BU72" s="1277"/>
      <c r="BV72" s="1277"/>
      <c r="BW72" s="1277"/>
      <c r="BX72" s="1277" t="s">
        <v>
557</v>
      </c>
      <c r="BY72" s="1277"/>
      <c r="BZ72" s="1277"/>
      <c r="CA72" s="1277"/>
      <c r="CB72" s="1277"/>
      <c r="CC72" s="1277"/>
      <c r="CD72" s="1277"/>
      <c r="CE72" s="1277"/>
      <c r="CF72" s="1277" t="s">
        <v>
558</v>
      </c>
      <c r="CG72" s="1277"/>
      <c r="CH72" s="1277"/>
      <c r="CI72" s="1277"/>
      <c r="CJ72" s="1277"/>
      <c r="CK72" s="1277"/>
      <c r="CL72" s="1277"/>
      <c r="CM72" s="1277"/>
      <c r="CN72" s="1277" t="s">
        <v>
559</v>
      </c>
      <c r="CO72" s="1277"/>
      <c r="CP72" s="1277"/>
      <c r="CQ72" s="1277"/>
      <c r="CR72" s="1277"/>
      <c r="CS72" s="1277"/>
      <c r="CT72" s="1277"/>
      <c r="CU72" s="1277"/>
      <c r="CV72" s="1277" t="s">
        <v>
560</v>
      </c>
      <c r="CW72" s="1277"/>
      <c r="CX72" s="1277"/>
      <c r="CY72" s="1277"/>
      <c r="CZ72" s="1277"/>
      <c r="DA72" s="1277"/>
      <c r="DB72" s="1277"/>
      <c r="DC72" s="1277"/>
    </row>
    <row r="73" spans="2:107" ht="13.2" x14ac:dyDescent="0.2">
      <c r="B73" s="1268"/>
      <c r="G73" s="1284"/>
      <c r="H73" s="1284"/>
      <c r="I73" s="1284"/>
      <c r="J73" s="1284"/>
      <c r="K73" s="1281"/>
      <c r="L73" s="1281"/>
      <c r="M73" s="1281"/>
      <c r="N73" s="1281"/>
      <c r="AM73" s="1282"/>
      <c r="AN73" s="1276" t="s">
        <v>
593</v>
      </c>
      <c r="AO73" s="1276"/>
      <c r="AP73" s="1276"/>
      <c r="AQ73" s="1276"/>
      <c r="AR73" s="1276"/>
      <c r="AS73" s="1276"/>
      <c r="AT73" s="1276"/>
      <c r="AU73" s="1276"/>
      <c r="AV73" s="1276"/>
      <c r="AW73" s="1276"/>
      <c r="AX73" s="1276"/>
      <c r="AY73" s="1276"/>
      <c r="AZ73" s="1276"/>
      <c r="BA73" s="1276"/>
      <c r="BB73" s="1276" t="s">
        <v>
591</v>
      </c>
      <c r="BC73" s="1276"/>
      <c r="BD73" s="1276"/>
      <c r="BE73" s="1276"/>
      <c r="BF73" s="1276"/>
      <c r="BG73" s="1276"/>
      <c r="BH73" s="1276"/>
      <c r="BI73" s="1276"/>
      <c r="BJ73" s="1276"/>
      <c r="BK73" s="1276"/>
      <c r="BL73" s="1276"/>
      <c r="BM73" s="1276"/>
      <c r="BN73" s="1276"/>
      <c r="BO73" s="1276"/>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2" x14ac:dyDescent="0.2">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2" x14ac:dyDescent="0.2">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
590</v>
      </c>
      <c r="BC75" s="1276"/>
      <c r="BD75" s="1276"/>
      <c r="BE75" s="1276"/>
      <c r="BF75" s="1276"/>
      <c r="BG75" s="1276"/>
      <c r="BH75" s="1276"/>
      <c r="BI75" s="1276"/>
      <c r="BJ75" s="1276"/>
      <c r="BK75" s="1276"/>
      <c r="BL75" s="1276"/>
      <c r="BM75" s="1276"/>
      <c r="BN75" s="1276"/>
      <c r="BO75" s="1276"/>
      <c r="BP75" s="1275">
        <v>
-4.2</v>
      </c>
      <c r="BQ75" s="1275"/>
      <c r="BR75" s="1275"/>
      <c r="BS75" s="1275"/>
      <c r="BT75" s="1275"/>
      <c r="BU75" s="1275"/>
      <c r="BV75" s="1275"/>
      <c r="BW75" s="1275"/>
      <c r="BX75" s="1275">
        <v>
-4.4000000000000004</v>
      </c>
      <c r="BY75" s="1275"/>
      <c r="BZ75" s="1275"/>
      <c r="CA75" s="1275"/>
      <c r="CB75" s="1275"/>
      <c r="CC75" s="1275"/>
      <c r="CD75" s="1275"/>
      <c r="CE75" s="1275"/>
      <c r="CF75" s="1275">
        <v>
-4.4000000000000004</v>
      </c>
      <c r="CG75" s="1275"/>
      <c r="CH75" s="1275"/>
      <c r="CI75" s="1275"/>
      <c r="CJ75" s="1275"/>
      <c r="CK75" s="1275"/>
      <c r="CL75" s="1275"/>
      <c r="CM75" s="1275"/>
      <c r="CN75" s="1275">
        <v>
-4.4000000000000004</v>
      </c>
      <c r="CO75" s="1275"/>
      <c r="CP75" s="1275"/>
      <c r="CQ75" s="1275"/>
      <c r="CR75" s="1275"/>
      <c r="CS75" s="1275"/>
      <c r="CT75" s="1275"/>
      <c r="CU75" s="1275"/>
      <c r="CV75" s="1275">
        <v>
-4.2</v>
      </c>
      <c r="CW75" s="1275"/>
      <c r="CX75" s="1275"/>
      <c r="CY75" s="1275"/>
      <c r="CZ75" s="1275"/>
      <c r="DA75" s="1275"/>
      <c r="DB75" s="1275"/>
      <c r="DC75" s="1275"/>
    </row>
    <row r="76" spans="2:107" ht="13.2" x14ac:dyDescent="0.2">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2" x14ac:dyDescent="0.2">
      <c r="B77" s="1268"/>
      <c r="G77" s="1280"/>
      <c r="H77" s="1280"/>
      <c r="I77" s="1280"/>
      <c r="J77" s="1280"/>
      <c r="K77" s="1281"/>
      <c r="L77" s="1281"/>
      <c r="M77" s="1281"/>
      <c r="N77" s="1281"/>
      <c r="AN77" s="1277" t="s">
        <v>
592</v>
      </c>
      <c r="AO77" s="1277"/>
      <c r="AP77" s="1277"/>
      <c r="AQ77" s="1277"/>
      <c r="AR77" s="1277"/>
      <c r="AS77" s="1277"/>
      <c r="AT77" s="1277"/>
      <c r="AU77" s="1277"/>
      <c r="AV77" s="1277"/>
      <c r="AW77" s="1277"/>
      <c r="AX77" s="1277"/>
      <c r="AY77" s="1277"/>
      <c r="AZ77" s="1277"/>
      <c r="BA77" s="1277"/>
      <c r="BB77" s="1276" t="s">
        <v>
591</v>
      </c>
      <c r="BC77" s="1276"/>
      <c r="BD77" s="1276"/>
      <c r="BE77" s="1276"/>
      <c r="BF77" s="1276"/>
      <c r="BG77" s="1276"/>
      <c r="BH77" s="1276"/>
      <c r="BI77" s="1276"/>
      <c r="BJ77" s="1276"/>
      <c r="BK77" s="1276"/>
      <c r="BL77" s="1276"/>
      <c r="BM77" s="1276"/>
      <c r="BN77" s="1276"/>
      <c r="BO77" s="1276"/>
      <c r="BP77" s="1275">
        <v>
0</v>
      </c>
      <c r="BQ77" s="1275"/>
      <c r="BR77" s="1275"/>
      <c r="BS77" s="1275"/>
      <c r="BT77" s="1275"/>
      <c r="BU77" s="1275"/>
      <c r="BV77" s="1275"/>
      <c r="BW77" s="1275"/>
      <c r="BX77" s="1275">
        <v>
0</v>
      </c>
      <c r="BY77" s="1275"/>
      <c r="BZ77" s="1275"/>
      <c r="CA77" s="1275"/>
      <c r="CB77" s="1275"/>
      <c r="CC77" s="1275"/>
      <c r="CD77" s="1275"/>
      <c r="CE77" s="1275"/>
      <c r="CF77" s="1275">
        <v>
0</v>
      </c>
      <c r="CG77" s="1275"/>
      <c r="CH77" s="1275"/>
      <c r="CI77" s="1275"/>
      <c r="CJ77" s="1275"/>
      <c r="CK77" s="1275"/>
      <c r="CL77" s="1275"/>
      <c r="CM77" s="1275"/>
      <c r="CN77" s="1275">
        <v>
0</v>
      </c>
      <c r="CO77" s="1275"/>
      <c r="CP77" s="1275"/>
      <c r="CQ77" s="1275"/>
      <c r="CR77" s="1275"/>
      <c r="CS77" s="1275"/>
      <c r="CT77" s="1275"/>
      <c r="CU77" s="1275"/>
      <c r="CV77" s="1275">
        <v>
0</v>
      </c>
      <c r="CW77" s="1275"/>
      <c r="CX77" s="1275"/>
      <c r="CY77" s="1275"/>
      <c r="CZ77" s="1275"/>
      <c r="DA77" s="1275"/>
      <c r="DB77" s="1275"/>
      <c r="DC77" s="1275"/>
    </row>
    <row r="78" spans="2:107" ht="13.2" x14ac:dyDescent="0.2">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2" x14ac:dyDescent="0.2">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
590</v>
      </c>
      <c r="BC79" s="1276"/>
      <c r="BD79" s="1276"/>
      <c r="BE79" s="1276"/>
      <c r="BF79" s="1276"/>
      <c r="BG79" s="1276"/>
      <c r="BH79" s="1276"/>
      <c r="BI79" s="1276"/>
      <c r="BJ79" s="1276"/>
      <c r="BK79" s="1276"/>
      <c r="BL79" s="1276"/>
      <c r="BM79" s="1276"/>
      <c r="BN79" s="1276"/>
      <c r="BO79" s="1276"/>
      <c r="BP79" s="1275">
        <v>
-1.8</v>
      </c>
      <c r="BQ79" s="1275"/>
      <c r="BR79" s="1275"/>
      <c r="BS79" s="1275"/>
      <c r="BT79" s="1275"/>
      <c r="BU79" s="1275"/>
      <c r="BV79" s="1275"/>
      <c r="BW79" s="1275"/>
      <c r="BX79" s="1275">
        <v>
-2.2999999999999998</v>
      </c>
      <c r="BY79" s="1275"/>
      <c r="BZ79" s="1275"/>
      <c r="CA79" s="1275"/>
      <c r="CB79" s="1275"/>
      <c r="CC79" s="1275"/>
      <c r="CD79" s="1275"/>
      <c r="CE79" s="1275"/>
      <c r="CF79" s="1275">
        <v>
-2.8</v>
      </c>
      <c r="CG79" s="1275"/>
      <c r="CH79" s="1275"/>
      <c r="CI79" s="1275"/>
      <c r="CJ79" s="1275"/>
      <c r="CK79" s="1275"/>
      <c r="CL79" s="1275"/>
      <c r="CM79" s="1275"/>
      <c r="CN79" s="1275">
        <v>
-3.2</v>
      </c>
      <c r="CO79" s="1275"/>
      <c r="CP79" s="1275"/>
      <c r="CQ79" s="1275"/>
      <c r="CR79" s="1275"/>
      <c r="CS79" s="1275"/>
      <c r="CT79" s="1275"/>
      <c r="CU79" s="1275"/>
      <c r="CV79" s="1275">
        <v>
-3.4</v>
      </c>
      <c r="CW79" s="1275"/>
      <c r="CX79" s="1275"/>
      <c r="CY79" s="1275"/>
      <c r="CZ79" s="1275"/>
      <c r="DA79" s="1275"/>
      <c r="DB79" s="1275"/>
      <c r="DC79" s="1275"/>
    </row>
    <row r="80" spans="2:107" ht="13.2" x14ac:dyDescent="0.2">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2" x14ac:dyDescent="0.2">
      <c r="B81" s="1268"/>
    </row>
    <row r="82" spans="2:109" ht="16.2" x14ac:dyDescent="0.2">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2" x14ac:dyDescent="0.2">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2" x14ac:dyDescent="0.2">
      <c r="DD84" s="1267"/>
      <c r="DE84" s="1267"/>
    </row>
    <row r="85" spans="2:109" ht="13.2" x14ac:dyDescent="0.2">
      <c r="DD85" s="1267"/>
      <c r="DE85" s="1267"/>
    </row>
    <row r="86" spans="2:109" ht="13.2" hidden="1" x14ac:dyDescent="0.2">
      <c r="DD86" s="1267"/>
      <c r="DE86" s="1267"/>
    </row>
    <row r="87" spans="2:109" ht="13.2" hidden="1" x14ac:dyDescent="0.2">
      <c r="K87" s="1270"/>
      <c r="AQ87" s="1270"/>
      <c r="BC87" s="1270"/>
      <c r="BO87" s="1270"/>
      <c r="CA87" s="1270"/>
      <c r="CM87" s="1270"/>
      <c r="CY87" s="1270"/>
      <c r="DD87" s="1267"/>
      <c r="DE87" s="1267"/>
    </row>
    <row r="88" spans="2:109" ht="13.2" hidden="1" x14ac:dyDescent="0.2">
      <c r="DD88" s="1267"/>
      <c r="DE88" s="1267"/>
    </row>
    <row r="89" spans="2:109" ht="13.2" hidden="1" x14ac:dyDescent="0.2">
      <c r="DD89" s="1267"/>
      <c r="DE89" s="1267"/>
    </row>
    <row r="90" spans="2:109" ht="13.2" hidden="1" x14ac:dyDescent="0.2">
      <c r="DD90" s="1267"/>
      <c r="DE90" s="1267"/>
    </row>
    <row r="91" spans="2:109" ht="13.2" hidden="1" x14ac:dyDescent="0.2">
      <c r="DD91" s="1267"/>
      <c r="DE91" s="1267"/>
    </row>
    <row r="92" spans="2:109" ht="13.5" hidden="1" customHeight="1" x14ac:dyDescent="0.2">
      <c r="DD92" s="1267"/>
      <c r="DE92" s="1267"/>
    </row>
    <row r="93" spans="2:109" ht="13.5" hidden="1" customHeight="1" x14ac:dyDescent="0.2">
      <c r="DD93" s="1267"/>
      <c r="DE93" s="1267"/>
    </row>
    <row r="94" spans="2:109" ht="13.5" hidden="1" customHeight="1" x14ac:dyDescent="0.2">
      <c r="DD94" s="1267"/>
      <c r="DE94" s="1267"/>
    </row>
    <row r="95" spans="2:109" ht="13.5" hidden="1" customHeight="1" x14ac:dyDescent="0.2">
      <c r="DD95" s="1267"/>
      <c r="DE95" s="1267"/>
    </row>
    <row r="96" spans="2:109" ht="13.5" hidden="1" customHeight="1" x14ac:dyDescent="0.2">
      <c r="DD96" s="1267"/>
      <c r="DE96" s="1267"/>
    </row>
    <row r="97" spans="108:109" ht="13.5" hidden="1" customHeight="1" x14ac:dyDescent="0.2">
      <c r="DD97" s="1267"/>
      <c r="DE97" s="1267"/>
    </row>
    <row r="98" spans="108:109" ht="13.5" hidden="1" customHeight="1" x14ac:dyDescent="0.2">
      <c r="DD98" s="1267"/>
      <c r="DE98" s="1267"/>
    </row>
    <row r="99" spans="108:109" ht="13.5" hidden="1" customHeight="1" x14ac:dyDescent="0.2">
      <c r="DD99" s="1267"/>
      <c r="DE99" s="1267"/>
    </row>
    <row r="100" spans="108:109" ht="13.5" hidden="1" customHeight="1" x14ac:dyDescent="0.2">
      <c r="DD100" s="1267"/>
      <c r="DE100" s="1267"/>
    </row>
    <row r="101" spans="108:109" ht="13.5" hidden="1" customHeight="1" x14ac:dyDescent="0.2">
      <c r="DD101" s="1267"/>
      <c r="DE101" s="1267"/>
    </row>
    <row r="102" spans="108:109" ht="13.5" hidden="1" customHeight="1" x14ac:dyDescent="0.2">
      <c r="DD102" s="1267"/>
      <c r="DE102" s="1267"/>
    </row>
    <row r="103" spans="108:109" ht="13.5" hidden="1" customHeight="1" x14ac:dyDescent="0.2">
      <c r="DD103" s="1267"/>
      <c r="DE103" s="1267"/>
    </row>
    <row r="104" spans="108:109" ht="13.5" hidden="1" customHeight="1" x14ac:dyDescent="0.2">
      <c r="DD104" s="1267"/>
      <c r="DE104" s="1267"/>
    </row>
    <row r="105" spans="108:109" ht="13.5" hidden="1" customHeight="1" x14ac:dyDescent="0.2">
      <c r="DD105" s="1267"/>
      <c r="DE105" s="1267"/>
    </row>
    <row r="106" spans="108:109" ht="13.5" hidden="1" customHeight="1" x14ac:dyDescent="0.2">
      <c r="DD106" s="1267"/>
      <c r="DE106" s="1267"/>
    </row>
    <row r="107" spans="108:109" ht="13.5" hidden="1" customHeight="1" x14ac:dyDescent="0.2">
      <c r="DD107" s="1267"/>
      <c r="DE107" s="1267"/>
    </row>
    <row r="108" spans="108:109" ht="13.5" hidden="1" customHeight="1" x14ac:dyDescent="0.2">
      <c r="DD108" s="1267"/>
      <c r="DE108" s="1267"/>
    </row>
    <row r="109" spans="108:109" ht="13.5" hidden="1" customHeight="1" x14ac:dyDescent="0.2">
      <c r="DD109" s="1267"/>
      <c r="DE109" s="1267"/>
    </row>
    <row r="110" spans="108:109" ht="13.5" hidden="1" customHeight="1" x14ac:dyDescent="0.2">
      <c r="DD110" s="1267"/>
      <c r="DE110" s="1267"/>
    </row>
    <row r="111" spans="108:109" ht="13.5" hidden="1" customHeight="1" x14ac:dyDescent="0.2">
      <c r="DD111" s="1267"/>
      <c r="DE111" s="1267"/>
    </row>
    <row r="112" spans="108:109" ht="13.5" hidden="1" customHeight="1" x14ac:dyDescent="0.2">
      <c r="DD112" s="1267"/>
      <c r="DE112" s="1267"/>
    </row>
    <row r="113" spans="108:109" ht="13.5" hidden="1" customHeight="1" x14ac:dyDescent="0.2">
      <c r="DD113" s="1267"/>
      <c r="DE113" s="1267"/>
    </row>
    <row r="114" spans="108:109" ht="13.5" hidden="1" customHeight="1" x14ac:dyDescent="0.2">
      <c r="DD114" s="1267"/>
      <c r="DE114" s="1267"/>
    </row>
    <row r="115" spans="108:109" ht="13.5" hidden="1" customHeight="1" x14ac:dyDescent="0.2">
      <c r="DD115" s="1267"/>
      <c r="DE115" s="1267"/>
    </row>
    <row r="116" spans="108:109" ht="13.5" hidden="1" customHeight="1" x14ac:dyDescent="0.2">
      <c r="DD116" s="1267"/>
      <c r="DE116" s="1267"/>
    </row>
    <row r="117" spans="108:109" ht="13.5" hidden="1" customHeight="1" x14ac:dyDescent="0.2">
      <c r="DD117" s="1267"/>
      <c r="DE117" s="1267"/>
    </row>
    <row r="118" spans="108:109" ht="13.5" hidden="1" customHeight="1" x14ac:dyDescent="0.2">
      <c r="DD118" s="1267"/>
      <c r="DE118" s="1267"/>
    </row>
    <row r="119" spans="108:109" ht="13.5" hidden="1" customHeight="1" x14ac:dyDescent="0.2">
      <c r="DD119" s="1267"/>
      <c r="DE119" s="1267"/>
    </row>
    <row r="120" spans="108:109" ht="13.5" hidden="1" customHeight="1" x14ac:dyDescent="0.2">
      <c r="DD120" s="1267"/>
      <c r="DE120" s="1267"/>
    </row>
    <row r="121" spans="108:109" ht="13.5" hidden="1" customHeight="1" x14ac:dyDescent="0.2">
      <c r="DD121" s="1267"/>
      <c r="DE121" s="1267"/>
    </row>
    <row r="122" spans="108:109" ht="13.5" hidden="1" customHeight="1" x14ac:dyDescent="0.2">
      <c r="DD122" s="1267"/>
      <c r="DE122" s="1267"/>
    </row>
    <row r="123" spans="108:109" ht="13.5" hidden="1" customHeight="1" x14ac:dyDescent="0.2">
      <c r="DD123" s="1267"/>
      <c r="DE123" s="1267"/>
    </row>
    <row r="124" spans="108:109" ht="13.5" hidden="1" customHeight="1" x14ac:dyDescent="0.2">
      <c r="DD124" s="1267"/>
      <c r="DE124" s="1267"/>
    </row>
    <row r="125" spans="108:109" ht="13.5" hidden="1" customHeight="1" x14ac:dyDescent="0.2">
      <c r="DD125" s="1267"/>
      <c r="DE125" s="1267"/>
    </row>
    <row r="126" spans="108:109" ht="13.5" hidden="1" customHeight="1" x14ac:dyDescent="0.2">
      <c r="DD126" s="1267"/>
      <c r="DE126" s="1267"/>
    </row>
    <row r="127" spans="108:109" ht="13.5" hidden="1" customHeight="1" x14ac:dyDescent="0.2">
      <c r="DD127" s="1267"/>
      <c r="DE127" s="1267"/>
    </row>
    <row r="128" spans="108:109" ht="13.5" hidden="1" customHeight="1" x14ac:dyDescent="0.2">
      <c r="DD128" s="1267"/>
      <c r="DE128" s="1267"/>
    </row>
    <row r="129" spans="108:109" ht="13.5" hidden="1" customHeight="1" x14ac:dyDescent="0.2">
      <c r="DD129" s="1267"/>
      <c r="DE129" s="1267"/>
    </row>
    <row r="130" spans="108:109" ht="13.5" hidden="1" customHeight="1" x14ac:dyDescent="0.2">
      <c r="DD130" s="1267"/>
      <c r="DE130" s="1267"/>
    </row>
    <row r="131" spans="108:109" ht="13.5" hidden="1" customHeight="1" x14ac:dyDescent="0.2">
      <c r="DD131" s="1267"/>
      <c r="DE131" s="1267"/>
    </row>
    <row r="132" spans="108:109" ht="13.5" hidden="1" customHeight="1" x14ac:dyDescent="0.2">
      <c r="DD132" s="1267"/>
      <c r="DE132" s="1267"/>
    </row>
    <row r="133" spans="108:109" ht="13.5" hidden="1" customHeight="1" x14ac:dyDescent="0.2">
      <c r="DD133" s="1267"/>
      <c r="DE133" s="1267"/>
    </row>
    <row r="134" spans="108:109" ht="13.5" hidden="1" customHeight="1" x14ac:dyDescent="0.2">
      <c r="DD134" s="1267"/>
      <c r="DE134" s="1267"/>
    </row>
    <row r="135" spans="108:109" ht="13.5" hidden="1" customHeight="1" x14ac:dyDescent="0.2">
      <c r="DD135" s="1267"/>
      <c r="DE135" s="1267"/>
    </row>
    <row r="136" spans="108:109" ht="13.5" hidden="1" customHeight="1" x14ac:dyDescent="0.2">
      <c r="DD136" s="1267"/>
      <c r="DE136" s="1267"/>
    </row>
    <row r="137" spans="108:109" ht="13.5" hidden="1" customHeight="1" x14ac:dyDescent="0.2">
      <c r="DD137" s="1267"/>
      <c r="DE137" s="1267"/>
    </row>
    <row r="138" spans="108:109" ht="13.5" hidden="1" customHeight="1" x14ac:dyDescent="0.2">
      <c r="DD138" s="1267"/>
      <c r="DE138" s="1267"/>
    </row>
    <row r="139" spans="108:109" ht="13.5" hidden="1" customHeight="1" x14ac:dyDescent="0.2">
      <c r="DD139" s="1267"/>
      <c r="DE139" s="1267"/>
    </row>
    <row r="140" spans="108:109" ht="13.5" hidden="1" customHeight="1" x14ac:dyDescent="0.2">
      <c r="DD140" s="1267"/>
      <c r="DE140" s="1267"/>
    </row>
    <row r="141" spans="108:109" ht="13.5" hidden="1" customHeight="1" x14ac:dyDescent="0.2">
      <c r="DD141" s="1267"/>
      <c r="DE141" s="1267"/>
    </row>
    <row r="142" spans="108:109" ht="13.5" hidden="1" customHeight="1" x14ac:dyDescent="0.2">
      <c r="DD142" s="1267"/>
      <c r="DE142" s="1267"/>
    </row>
    <row r="143" spans="108:109" ht="13.5" hidden="1" customHeight="1" x14ac:dyDescent="0.2">
      <c r="DD143" s="1267"/>
      <c r="DE143" s="1267"/>
    </row>
    <row r="144" spans="108:109" ht="13.5" hidden="1" customHeight="1" x14ac:dyDescent="0.2">
      <c r="DD144" s="1267"/>
      <c r="DE144" s="1267"/>
    </row>
    <row r="145" spans="108:109" ht="13.5" hidden="1" customHeight="1" x14ac:dyDescent="0.2">
      <c r="DD145" s="1267"/>
      <c r="DE145" s="1267"/>
    </row>
    <row r="146" spans="108:109" ht="13.5" hidden="1" customHeight="1" x14ac:dyDescent="0.2">
      <c r="DD146" s="1267"/>
      <c r="DE146" s="1267"/>
    </row>
    <row r="147" spans="108:109" ht="13.5" hidden="1" customHeight="1" x14ac:dyDescent="0.2">
      <c r="DD147" s="1267"/>
      <c r="DE147" s="1267"/>
    </row>
    <row r="148" spans="108:109" ht="13.5" hidden="1" customHeight="1" x14ac:dyDescent="0.2">
      <c r="DD148" s="1267"/>
      <c r="DE148" s="1267"/>
    </row>
    <row r="149" spans="108:109" ht="13.5" hidden="1" customHeight="1" x14ac:dyDescent="0.2">
      <c r="DD149" s="1267"/>
      <c r="DE149" s="1267"/>
    </row>
    <row r="150" spans="108:109" ht="13.5" hidden="1" customHeight="1" x14ac:dyDescent="0.2">
      <c r="DD150" s="1267"/>
      <c r="DE150" s="1267"/>
    </row>
    <row r="151" spans="108:109" ht="13.5" hidden="1" customHeight="1" x14ac:dyDescent="0.2">
      <c r="DD151" s="1267"/>
      <c r="DE151" s="1267"/>
    </row>
    <row r="152" spans="108:109" ht="13.5" hidden="1" customHeight="1" x14ac:dyDescent="0.2">
      <c r="DD152" s="1267"/>
      <c r="DE152" s="1267"/>
    </row>
    <row r="153" spans="108:109" ht="13.5" hidden="1" customHeight="1" x14ac:dyDescent="0.2">
      <c r="DD153" s="1267"/>
      <c r="DE153" s="1267"/>
    </row>
    <row r="154" spans="108:109" ht="13.5" hidden="1" customHeight="1" x14ac:dyDescent="0.2">
      <c r="DD154" s="1267"/>
      <c r="DE154" s="1267"/>
    </row>
    <row r="155" spans="108:109" ht="13.5" hidden="1" customHeight="1" x14ac:dyDescent="0.2">
      <c r="DD155" s="1267"/>
      <c r="DE155" s="1267"/>
    </row>
    <row r="156" spans="108:109" ht="13.5" hidden="1" customHeight="1" x14ac:dyDescent="0.2">
      <c r="DD156" s="1267"/>
      <c r="DE156" s="1267"/>
    </row>
    <row r="157" spans="108:109" ht="13.5" hidden="1" customHeight="1" x14ac:dyDescent="0.2">
      <c r="DD157" s="1267"/>
      <c r="DE157" s="1267"/>
    </row>
    <row r="158" spans="108:109" ht="13.5" hidden="1" customHeight="1" x14ac:dyDescent="0.2">
      <c r="DD158" s="1267"/>
      <c r="DE158" s="1267"/>
    </row>
    <row r="159" spans="108:109" ht="13.5" hidden="1" customHeight="1" x14ac:dyDescent="0.2">
      <c r="DD159" s="1267"/>
      <c r="DE159" s="1267"/>
    </row>
    <row r="160" spans="108:109" ht="13.5" hidden="1" customHeight="1" x14ac:dyDescent="0.2">
      <c r="DD160" s="1267"/>
      <c r="DE160" s="12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FqK8qdO2/dpU19kLY/R8mGRHbGalHUR97dQtF+5qsMcdDC7qYITrTp5lu+n737ubQNIh9LHKLMt7+vEgHzQdTQ==" saltValue="qwxdSIz9NHyzbuKG2F1EV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85" zoomScaleNormal="85"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502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MObU6FGLwOk+XTOrJMVqAO0v0UcIdY+zLwR83OLwGyCKNyeuzhcraxD95lrxdVTO3DPASEg7MEGBe8I7V120A==" saltValue="N102Osxj5DPAxtZTkZ/f2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85" zoomScaleNormal="85"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502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CfjgHoFd05mv6PYER/6ZNHTssNwQHotnolmnwT1OtEIIcgZQIKnH2iyXXzhks4x2K6wgECWCsP01mus2EtsAg==" saltValue="wUKINtR227cOI2DyCie/8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52</v>
      </c>
      <c r="E2" s="154"/>
      <c r="F2" s="155" t="s">
        <v>
553</v>
      </c>
      <c r="G2" s="156"/>
      <c r="H2" s="157"/>
    </row>
    <row r="3" spans="1:8" x14ac:dyDescent="0.2">
      <c r="A3" s="153" t="s">
        <v>
546</v>
      </c>
      <c r="B3" s="158"/>
      <c r="C3" s="159"/>
      <c r="D3" s="160">
        <v>
38531</v>
      </c>
      <c r="E3" s="161"/>
      <c r="F3" s="162">
        <v>
47064</v>
      </c>
      <c r="G3" s="163"/>
      <c r="H3" s="164"/>
    </row>
    <row r="4" spans="1:8" x14ac:dyDescent="0.2">
      <c r="A4" s="165"/>
      <c r="B4" s="166"/>
      <c r="C4" s="167"/>
      <c r="D4" s="168">
        <v>
24439</v>
      </c>
      <c r="E4" s="169"/>
      <c r="F4" s="170">
        <v>
32508</v>
      </c>
      <c r="G4" s="171"/>
      <c r="H4" s="172"/>
    </row>
    <row r="5" spans="1:8" x14ac:dyDescent="0.2">
      <c r="A5" s="153" t="s">
        <v>
548</v>
      </c>
      <c r="B5" s="158"/>
      <c r="C5" s="159"/>
      <c r="D5" s="160">
        <v>
54402</v>
      </c>
      <c r="E5" s="161"/>
      <c r="F5" s="162">
        <v>
43773</v>
      </c>
      <c r="G5" s="163"/>
      <c r="H5" s="164"/>
    </row>
    <row r="6" spans="1:8" x14ac:dyDescent="0.2">
      <c r="A6" s="165"/>
      <c r="B6" s="166"/>
      <c r="C6" s="167"/>
      <c r="D6" s="168">
        <v>
46599</v>
      </c>
      <c r="E6" s="169"/>
      <c r="F6" s="170">
        <v>
30346</v>
      </c>
      <c r="G6" s="171"/>
      <c r="H6" s="172"/>
    </row>
    <row r="7" spans="1:8" x14ac:dyDescent="0.2">
      <c r="A7" s="153" t="s">
        <v>
549</v>
      </c>
      <c r="B7" s="158"/>
      <c r="C7" s="159"/>
      <c r="D7" s="160">
        <v>
41607</v>
      </c>
      <c r="E7" s="161"/>
      <c r="F7" s="162">
        <v>
51565</v>
      </c>
      <c r="G7" s="163"/>
      <c r="H7" s="164"/>
    </row>
    <row r="8" spans="1:8" x14ac:dyDescent="0.2">
      <c r="A8" s="165"/>
      <c r="B8" s="166"/>
      <c r="C8" s="167"/>
      <c r="D8" s="168">
        <v>
36823</v>
      </c>
      <c r="E8" s="169"/>
      <c r="F8" s="170">
        <v>
35359</v>
      </c>
      <c r="G8" s="171"/>
      <c r="H8" s="172"/>
    </row>
    <row r="9" spans="1:8" x14ac:dyDescent="0.2">
      <c r="A9" s="153" t="s">
        <v>
550</v>
      </c>
      <c r="B9" s="158"/>
      <c r="C9" s="159"/>
      <c r="D9" s="160">
        <v>
49452</v>
      </c>
      <c r="E9" s="161"/>
      <c r="F9" s="162">
        <v>
46686</v>
      </c>
      <c r="G9" s="163"/>
      <c r="H9" s="164"/>
    </row>
    <row r="10" spans="1:8" x14ac:dyDescent="0.2">
      <c r="A10" s="165"/>
      <c r="B10" s="166"/>
      <c r="C10" s="167"/>
      <c r="D10" s="168">
        <v>
40470</v>
      </c>
      <c r="E10" s="169"/>
      <c r="F10" s="170">
        <v>
32595</v>
      </c>
      <c r="G10" s="171"/>
      <c r="H10" s="172"/>
    </row>
    <row r="11" spans="1:8" x14ac:dyDescent="0.2">
      <c r="A11" s="153" t="s">
        <v>
551</v>
      </c>
      <c r="B11" s="158"/>
      <c r="C11" s="159"/>
      <c r="D11" s="160">
        <v>
32342</v>
      </c>
      <c r="E11" s="161"/>
      <c r="F11" s="162">
        <v>
49796</v>
      </c>
      <c r="G11" s="163"/>
      <c r="H11" s="164"/>
    </row>
    <row r="12" spans="1:8" x14ac:dyDescent="0.2">
      <c r="A12" s="165"/>
      <c r="B12" s="166"/>
      <c r="C12" s="173"/>
      <c r="D12" s="168">
        <v>
25561</v>
      </c>
      <c r="E12" s="169"/>
      <c r="F12" s="170">
        <v>
37281</v>
      </c>
      <c r="G12" s="171"/>
      <c r="H12" s="172"/>
    </row>
    <row r="13" spans="1:8" x14ac:dyDescent="0.2">
      <c r="A13" s="153"/>
      <c r="B13" s="158"/>
      <c r="C13" s="174"/>
      <c r="D13" s="175">
        <v>
43267</v>
      </c>
      <c r="E13" s="176"/>
      <c r="F13" s="177">
        <v>
47777</v>
      </c>
      <c r="G13" s="178"/>
      <c r="H13" s="164"/>
    </row>
    <row r="14" spans="1:8" x14ac:dyDescent="0.2">
      <c r="A14" s="165"/>
      <c r="B14" s="166"/>
      <c r="C14" s="167"/>
      <c r="D14" s="168">
        <v>
34778</v>
      </c>
      <c r="E14" s="169"/>
      <c r="F14" s="170">
        <v>
33618</v>
      </c>
      <c r="G14" s="171"/>
      <c r="H14" s="172"/>
    </row>
    <row r="17" spans="1:11" x14ac:dyDescent="0.2">
      <c r="A17" s="149" t="s">
        <v>
53</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54</v>
      </c>
      <c r="B19" s="179">
        <f>
ROUND(VALUE(SUBSTITUTE(実質収支比率等に係る経年分析!F$48,"▲","-")),2)</f>
        <v>
3.94</v>
      </c>
      <c r="C19" s="179">
        <f>
ROUND(VALUE(SUBSTITUTE(実質収支比率等に係る経年分析!G$48,"▲","-")),2)</f>
        <v>
4.28</v>
      </c>
      <c r="D19" s="179">
        <f>
ROUND(VALUE(SUBSTITUTE(実質収支比率等に係る経年分析!H$48,"▲","-")),2)</f>
        <v>
3.91</v>
      </c>
      <c r="E19" s="179">
        <f>
ROUND(VALUE(SUBSTITUTE(実質収支比率等に係る経年分析!I$48,"▲","-")),2)</f>
        <v>
3.99</v>
      </c>
      <c r="F19" s="179">
        <f>
ROUND(VALUE(SUBSTITUTE(実質収支比率等に係る経年分析!J$48,"▲","-")),2)</f>
        <v>
4.1100000000000003</v>
      </c>
    </row>
    <row r="20" spans="1:11" x14ac:dyDescent="0.2">
      <c r="A20" s="179" t="s">
        <v>
55</v>
      </c>
      <c r="B20" s="179">
        <f>
ROUND(VALUE(SUBSTITUTE(実質収支比率等に係る経年分析!F$47,"▲","-")),2)</f>
        <v>
27.36</v>
      </c>
      <c r="C20" s="179">
        <f>
ROUND(VALUE(SUBSTITUTE(実質収支比率等に係る経年分析!G$47,"▲","-")),2)</f>
        <v>
27.61</v>
      </c>
      <c r="D20" s="179">
        <f>
ROUND(VALUE(SUBSTITUTE(実質収支比率等に係る経年分析!H$47,"▲","-")),2)</f>
        <v>
26.95</v>
      </c>
      <c r="E20" s="179">
        <f>
ROUND(VALUE(SUBSTITUTE(実質収支比率等に係る経年分析!I$47,"▲","-")),2)</f>
        <v>
24.53</v>
      </c>
      <c r="F20" s="179">
        <f>
ROUND(VALUE(SUBSTITUTE(実質収支比率等に係る経年分析!J$47,"▲","-")),2)</f>
        <v>
22.74</v>
      </c>
    </row>
    <row r="21" spans="1:11" x14ac:dyDescent="0.2">
      <c r="A21" s="179" t="s">
        <v>
56</v>
      </c>
      <c r="B21" s="179">
        <f>
IF(ISNUMBER(VALUE(SUBSTITUTE(実質収支比率等に係る経年分析!F$49,"▲","-"))),ROUND(VALUE(SUBSTITUTE(実質収支比率等に係る経年分析!F$49,"▲","-")),2),NA())</f>
        <v>
0.25</v>
      </c>
      <c r="C21" s="179">
        <f>
IF(ISNUMBER(VALUE(SUBSTITUTE(実質収支比率等に係る経年分析!G$49,"▲","-"))),ROUND(VALUE(SUBSTITUTE(実質収支比率等に係る経年分析!G$49,"▲","-")),2),NA())</f>
        <v>
2.44</v>
      </c>
      <c r="D21" s="179">
        <f>
IF(ISNUMBER(VALUE(SUBSTITUTE(実質収支比率等に係る経年分析!H$49,"▲","-"))),ROUND(VALUE(SUBSTITUTE(実質収支比率等に係る経年分析!H$49,"▲","-")),2),NA())</f>
        <v>
-0.26</v>
      </c>
      <c r="E21" s="179">
        <f>
IF(ISNUMBER(VALUE(SUBSTITUTE(実質収支比率等に係る経年分析!I$49,"▲","-"))),ROUND(VALUE(SUBSTITUTE(実質収支比率等に係る経年分析!I$49,"▲","-")),2),NA())</f>
        <v>
-1.72</v>
      </c>
      <c r="F21" s="179">
        <f>
IF(ISNUMBER(VALUE(SUBSTITUTE(実質収支比率等に係る経年分析!J$49,"▲","-"))),ROUND(VALUE(SUBSTITUTE(実質収支比率等に係る経年分析!J$49,"▲","-")),2),NA())</f>
        <v>
-1.38</v>
      </c>
    </row>
    <row r="24" spans="1:11" x14ac:dyDescent="0.2">
      <c r="A24" s="149" t="s">
        <v>
57</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58</v>
      </c>
      <c r="C26" s="180" t="s">
        <v>
59</v>
      </c>
      <c r="D26" s="180" t="s">
        <v>
58</v>
      </c>
      <c r="E26" s="180" t="s">
        <v>
59</v>
      </c>
      <c r="F26" s="180" t="s">
        <v>
58</v>
      </c>
      <c r="G26" s="180" t="s">
        <v>
59</v>
      </c>
      <c r="H26" s="180" t="s">
        <v>
58</v>
      </c>
      <c r="I26" s="180" t="s">
        <v>
59</v>
      </c>
      <c r="J26" s="180" t="s">
        <v>
58</v>
      </c>
      <c r="K26" s="180" t="s">
        <v>
59</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2">
      <c r="A31" s="180" t="e">
        <f>
IF(連結実質赤字比率に係る赤字・黒字の構成分析!C$39="",NA(),連結実質赤字比率に係る赤字・黒字の構成分析!C$39)</f>
        <v>
#N/A</v>
      </c>
      <c r="B31" s="180" t="e">
        <f>
IF(ROUND(VALUE(SUBSTITUTE(連結実質赤字比率に係る赤字・黒字の構成分析!F$39,"▲", "-")), 2) &lt; 0, ABS(ROUND(VALUE(SUBSTITUTE(連結実質赤字比率に係る赤字・黒字の構成分析!F$39,"▲", "-")), 2)), NA())</f>
        <v>
#VALUE!</v>
      </c>
      <c r="C31" s="180" t="e">
        <f>
IF(ROUND(VALUE(SUBSTITUTE(連結実質赤字比率に係る赤字・黒字の構成分析!F$39,"▲", "-")), 2) &gt;= 0, ABS(ROUND(VALUE(SUBSTITUTE(連結実質赤字比率に係る赤字・黒字の構成分析!F$39,"▲", "-")), 2)), NA())</f>
        <v>
#VALUE!</v>
      </c>
      <c r="D31" s="180" t="e">
        <f>
IF(ROUND(VALUE(SUBSTITUTE(連結実質赤字比率に係る赤字・黒字の構成分析!G$39,"▲", "-")), 2) &lt; 0, ABS(ROUND(VALUE(SUBSTITUTE(連結実質赤字比率に係る赤字・黒字の構成分析!G$39,"▲", "-")), 2)), NA())</f>
        <v>
#VALUE!</v>
      </c>
      <c r="E31" s="180" t="e">
        <f>
IF(ROUND(VALUE(SUBSTITUTE(連結実質赤字比率に係る赤字・黒字の構成分析!G$39,"▲", "-")), 2) &gt;= 0, ABS(ROUND(VALUE(SUBSTITUTE(連結実質赤字比率に係る赤字・黒字の構成分析!G$39,"▲", "-")), 2)), NA())</f>
        <v>
#VALUE!</v>
      </c>
      <c r="F31" s="180" t="e">
        <f>
IF(ROUND(VALUE(SUBSTITUTE(連結実質赤字比率に係る赤字・黒字の構成分析!H$39,"▲", "-")), 2) &lt; 0, ABS(ROUND(VALUE(SUBSTITUTE(連結実質赤字比率に係る赤字・黒字の構成分析!H$39,"▲", "-")), 2)), NA())</f>
        <v>
#VALUE!</v>
      </c>
      <c r="G31" s="180" t="e">
        <f>
IF(ROUND(VALUE(SUBSTITUTE(連結実質赤字比率に係る赤字・黒字の構成分析!H$39,"▲", "-")), 2) &gt;= 0, ABS(ROUND(VALUE(SUBSTITUTE(連結実質赤字比率に係る赤字・黒字の構成分析!H$39,"▲", "-")), 2)), NA())</f>
        <v>
#VALUE!</v>
      </c>
      <c r="H31" s="180" t="e">
        <f>
IF(ROUND(VALUE(SUBSTITUTE(連結実質赤字比率に係る赤字・黒字の構成分析!I$39,"▲", "-")), 2) &lt; 0, ABS(ROUND(VALUE(SUBSTITUTE(連結実質赤字比率に係る赤字・黒字の構成分析!I$39,"▲", "-")), 2)), NA())</f>
        <v>
#VALUE!</v>
      </c>
      <c r="I31" s="180" t="e">
        <f>
IF(ROUND(VALUE(SUBSTITUTE(連結実質赤字比率に係る赤字・黒字の構成分析!I$39,"▲", "-")), 2) &gt;= 0, ABS(ROUND(VALUE(SUBSTITUTE(連結実質赤字比率に係る赤字・黒字の構成分析!I$39,"▲", "-")), 2)), NA())</f>
        <v>
#VALUE!</v>
      </c>
      <c r="J31" s="180" t="e">
        <f>
IF(ROUND(VALUE(SUBSTITUTE(連結実質赤字比率に係る赤字・黒字の構成分析!J$39,"▲", "-")), 2) &lt; 0, ABS(ROUND(VALUE(SUBSTITUTE(連結実質赤字比率に係る赤字・黒字の構成分析!J$39,"▲", "-")), 2)), NA())</f>
        <v>
#VALUE!</v>
      </c>
      <c r="K31" s="180" t="e">
        <f>
IF(ROUND(VALUE(SUBSTITUTE(連結実質赤字比率に係る赤字・黒字の構成分析!J$39,"▲", "-")), 2) &gt;= 0, ABS(ROUND(VALUE(SUBSTITUTE(連結実質赤字比率に係る赤字・黒字の構成分析!J$39,"▲", "-")), 2)), NA())</f>
        <v>
#VALUE!</v>
      </c>
    </row>
    <row r="32" spans="1:11" x14ac:dyDescent="0.2">
      <c r="A32" s="180" t="e">
        <f>
IF(連結実質赤字比率に係る赤字・黒字の構成分析!C$38="",NA(),連結実質赤字比率に係る赤字・黒字の構成分析!C$38)</f>
        <v>
#N/A</v>
      </c>
      <c r="B32" s="180" t="e">
        <f>
IF(ROUND(VALUE(SUBSTITUTE(連結実質赤字比率に係る赤字・黒字の構成分析!F$38,"▲", "-")), 2) &lt; 0, ABS(ROUND(VALUE(SUBSTITUTE(連結実質赤字比率に係る赤字・黒字の構成分析!F$38,"▲", "-")), 2)), NA())</f>
        <v>
#VALUE!</v>
      </c>
      <c r="C32" s="180" t="e">
        <f>
IF(ROUND(VALUE(SUBSTITUTE(連結実質赤字比率に係る赤字・黒字の構成分析!F$38,"▲", "-")), 2) &gt;= 0, ABS(ROUND(VALUE(SUBSTITUTE(連結実質赤字比率に係る赤字・黒字の構成分析!F$38,"▲", "-")), 2)), NA())</f>
        <v>
#VALUE!</v>
      </c>
      <c r="D32" s="180" t="e">
        <f>
IF(ROUND(VALUE(SUBSTITUTE(連結実質赤字比率に係る赤字・黒字の構成分析!G$38,"▲", "-")), 2) &lt; 0, ABS(ROUND(VALUE(SUBSTITUTE(連結実質赤字比率に係る赤字・黒字の構成分析!G$38,"▲", "-")), 2)), NA())</f>
        <v>
#VALUE!</v>
      </c>
      <c r="E32" s="180" t="e">
        <f>
IF(ROUND(VALUE(SUBSTITUTE(連結実質赤字比率に係る赤字・黒字の構成分析!G$38,"▲", "-")), 2) &gt;= 0, ABS(ROUND(VALUE(SUBSTITUTE(連結実質赤字比率に係る赤字・黒字の構成分析!G$38,"▲", "-")), 2)), NA())</f>
        <v>
#VALUE!</v>
      </c>
      <c r="F32" s="180" t="e">
        <f>
IF(ROUND(VALUE(SUBSTITUTE(連結実質赤字比率に係る赤字・黒字の構成分析!H$38,"▲", "-")), 2) &lt; 0, ABS(ROUND(VALUE(SUBSTITUTE(連結実質赤字比率に係る赤字・黒字の構成分析!H$38,"▲", "-")), 2)), NA())</f>
        <v>
#VALUE!</v>
      </c>
      <c r="G32" s="180" t="e">
        <f>
IF(ROUND(VALUE(SUBSTITUTE(連結実質赤字比率に係る赤字・黒字の構成分析!H$38,"▲", "-")), 2) &gt;= 0, ABS(ROUND(VALUE(SUBSTITUTE(連結実質赤字比率に係る赤字・黒字の構成分析!H$38,"▲", "-")), 2)), NA())</f>
        <v>
#VALUE!</v>
      </c>
      <c r="H32" s="180" t="e">
        <f>
IF(ROUND(VALUE(SUBSTITUTE(連結実質赤字比率に係る赤字・黒字の構成分析!I$38,"▲", "-")), 2) &lt; 0, ABS(ROUND(VALUE(SUBSTITUTE(連結実質赤字比率に係る赤字・黒字の構成分析!I$38,"▲", "-")), 2)), NA())</f>
        <v>
#VALUE!</v>
      </c>
      <c r="I32" s="180" t="e">
        <f>
IF(ROUND(VALUE(SUBSTITUTE(連結実質赤字比率に係る赤字・黒字の構成分析!I$38,"▲", "-")), 2) &gt;= 0, ABS(ROUND(VALUE(SUBSTITUTE(連結実質赤字比率に係る赤字・黒字の構成分析!I$38,"▲", "-")), 2)), NA())</f>
        <v>
#VALUE!</v>
      </c>
      <c r="J32" s="180" t="e">
        <f>
IF(ROUND(VALUE(SUBSTITUTE(連結実質赤字比率に係る赤字・黒字の構成分析!J$38,"▲", "-")), 2) &lt; 0, ABS(ROUND(VALUE(SUBSTITUTE(連結実質赤字比率に係る赤字・黒字の構成分析!J$38,"▲", "-")), 2)), NA())</f>
        <v>
#VALUE!</v>
      </c>
      <c r="K32" s="180" t="e">
        <f>
IF(ROUND(VALUE(SUBSTITUTE(連結実質赤字比率に係る赤字・黒字の構成分析!J$38,"▲", "-")), 2) &gt;= 0, ABS(ROUND(VALUE(SUBSTITUTE(連結実質赤字比率に係る赤字・黒字の構成分析!J$38,"▲", "-")), 2)), NA())</f>
        <v>
#VALUE!</v>
      </c>
    </row>
    <row r="33" spans="1:16" x14ac:dyDescent="0.2">
      <c r="A33" s="180" t="str">
        <f>
IF(連結実質赤字比率に係る赤字・黒字の構成分析!C$37="",NA(),連結実質赤字比率に係る赤字・黒字の構成分析!C$37)</f>
        <v>
後期高齢者医療会計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0.1</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0.08</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7.0000000000000007E-2</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0.08</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0.08</v>
      </c>
    </row>
    <row r="34" spans="1:16" x14ac:dyDescent="0.2">
      <c r="A34" s="180" t="str">
        <f>
IF(連結実質赤字比率に係る赤字・黒字の構成分析!C$36="",NA(),連結実質赤字比率に係る赤字・黒字の構成分析!C$36)</f>
        <v>
介護保険会計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0.8</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1.27</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0.61</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0.83</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0.9</v>
      </c>
    </row>
    <row r="35" spans="1:16" x14ac:dyDescent="0.2">
      <c r="A35" s="180" t="str">
        <f>
IF(連結実質赤字比率に係る赤字・黒字の構成分析!C$35="",NA(),連結実質赤字比率に係る赤字・黒字の構成分析!C$35)</f>
        <v>
国民健康保険会計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2.19</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2.06</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2.92</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3.29</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1.1000000000000001</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3.94</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4.2699999999999996</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3.91</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3.99</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4.0999999999999996</v>
      </c>
    </row>
    <row r="39" spans="1:16" x14ac:dyDescent="0.2">
      <c r="A39" s="149" t="s">
        <v>
60</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61</v>
      </c>
      <c r="C41" s="181"/>
      <c r="D41" s="181" t="s">
        <v>
62</v>
      </c>
      <c r="E41" s="181" t="s">
        <v>
61</v>
      </c>
      <c r="F41" s="181"/>
      <c r="G41" s="181" t="s">
        <v>
62</v>
      </c>
      <c r="H41" s="181" t="s">
        <v>
61</v>
      </c>
      <c r="I41" s="181"/>
      <c r="J41" s="181" t="s">
        <v>
62</v>
      </c>
      <c r="K41" s="181" t="s">
        <v>
61</v>
      </c>
      <c r="L41" s="181"/>
      <c r="M41" s="181" t="s">
        <v>
62</v>
      </c>
      <c r="N41" s="181" t="s">
        <v>
61</v>
      </c>
      <c r="O41" s="181"/>
      <c r="P41" s="181" t="s">
        <v>
62</v>
      </c>
    </row>
    <row r="42" spans="1:16" x14ac:dyDescent="0.2">
      <c r="A42" s="181" t="s">
        <v>
63</v>
      </c>
      <c r="B42" s="181"/>
      <c r="C42" s="181"/>
      <c r="D42" s="181">
        <f>
'実質公債費比率（分子）の構造'!K$52</f>
        <v>
7050</v>
      </c>
      <c r="E42" s="181"/>
      <c r="F42" s="181"/>
      <c r="G42" s="181">
        <f>
'実質公債費比率（分子）の構造'!L$52</f>
        <v>
7482</v>
      </c>
      <c r="H42" s="181"/>
      <c r="I42" s="181"/>
      <c r="J42" s="181">
        <f>
'実質公債費比率（分子）の構造'!M$52</f>
        <v>
7294</v>
      </c>
      <c r="K42" s="181"/>
      <c r="L42" s="181"/>
      <c r="M42" s="181">
        <f>
'実質公債費比率（分子）の構造'!N$52</f>
        <v>
7089</v>
      </c>
      <c r="N42" s="181"/>
      <c r="O42" s="181"/>
      <c r="P42" s="181">
        <f>
'実質公債費比率（分子）の構造'!O$52</f>
        <v>
6911</v>
      </c>
    </row>
    <row r="43" spans="1:16" x14ac:dyDescent="0.2">
      <c r="A43" s="181" t="s">
        <v>
64</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65</v>
      </c>
      <c r="B44" s="181">
        <f>
'実質公債費比率（分子）の構造'!K$50</f>
        <v>
89</v>
      </c>
      <c r="C44" s="181"/>
      <c r="D44" s="181"/>
      <c r="E44" s="181">
        <f>
'実質公債費比率（分子）の構造'!L$50</f>
        <v>
89</v>
      </c>
      <c r="F44" s="181"/>
      <c r="G44" s="181"/>
      <c r="H44" s="181">
        <f>
'実質公債費比率（分子）の構造'!M$50</f>
        <v>
89</v>
      </c>
      <c r="I44" s="181"/>
      <c r="J44" s="181"/>
      <c r="K44" s="181">
        <f>
'実質公債費比率（分子）の構造'!N$50</f>
        <v>
89</v>
      </c>
      <c r="L44" s="181"/>
      <c r="M44" s="181"/>
      <c r="N44" s="181">
        <f>
'実質公債費比率（分子）の構造'!O$50</f>
        <v>
76</v>
      </c>
      <c r="O44" s="181"/>
      <c r="P44" s="181"/>
    </row>
    <row r="45" spans="1:16" x14ac:dyDescent="0.2">
      <c r="A45" s="181" t="s">
        <v>
66</v>
      </c>
      <c r="B45" s="181">
        <f>
'実質公債費比率（分子）の構造'!K$49</f>
        <v>
232</v>
      </c>
      <c r="C45" s="181"/>
      <c r="D45" s="181"/>
      <c r="E45" s="181">
        <f>
'実質公債費比率（分子）の構造'!L$49</f>
        <v>
217</v>
      </c>
      <c r="F45" s="181"/>
      <c r="G45" s="181"/>
      <c r="H45" s="181">
        <f>
'実質公債費比率（分子）の構造'!M$49</f>
        <v>
132</v>
      </c>
      <c r="I45" s="181"/>
      <c r="J45" s="181"/>
      <c r="K45" s="181">
        <f>
'実質公債費比率（分子）の構造'!N$49</f>
        <v>
105</v>
      </c>
      <c r="L45" s="181"/>
      <c r="M45" s="181"/>
      <c r="N45" s="181">
        <f>
'実質公債費比率（分子）の構造'!O$49</f>
        <v>
113</v>
      </c>
      <c r="O45" s="181"/>
      <c r="P45" s="181"/>
    </row>
    <row r="46" spans="1:16" x14ac:dyDescent="0.2">
      <c r="A46" s="181" t="s">
        <v>
67</v>
      </c>
      <c r="B46" s="181" t="str">
        <f>
'実質公債費比率（分子）の構造'!K$48</f>
        <v>
-</v>
      </c>
      <c r="C46" s="181"/>
      <c r="D46" s="181"/>
      <c r="E46" s="181" t="str">
        <f>
'実質公債費比率（分子）の構造'!L$48</f>
        <v>
-</v>
      </c>
      <c r="F46" s="181"/>
      <c r="G46" s="181"/>
      <c r="H46" s="181" t="str">
        <f>
'実質公債費比率（分子）の構造'!M$48</f>
        <v>
-</v>
      </c>
      <c r="I46" s="181"/>
      <c r="J46" s="181"/>
      <c r="K46" s="181" t="str">
        <f>
'実質公債費比率（分子）の構造'!N$48</f>
        <v>
-</v>
      </c>
      <c r="L46" s="181"/>
      <c r="M46" s="181"/>
      <c r="N46" s="181" t="str">
        <f>
'実質公債費比率（分子）の構造'!O$48</f>
        <v>
-</v>
      </c>
      <c r="O46" s="181"/>
      <c r="P46" s="181"/>
    </row>
    <row r="47" spans="1:16" x14ac:dyDescent="0.2">
      <c r="A47" s="181" t="s">
        <v>
68</v>
      </c>
      <c r="B47" s="181">
        <f>
'実質公債費比率（分子）の構造'!K$47</f>
        <v>
172</v>
      </c>
      <c r="C47" s="181"/>
      <c r="D47" s="181"/>
      <c r="E47" s="181">
        <f>
'実質公債費比率（分子）の構造'!L$47</f>
        <v>
164</v>
      </c>
      <c r="F47" s="181"/>
      <c r="G47" s="181"/>
      <c r="H47" s="181">
        <f>
'実質公債費比率（分子）の構造'!M$47</f>
        <v>
136</v>
      </c>
      <c r="I47" s="181"/>
      <c r="J47" s="181"/>
      <c r="K47" s="181">
        <f>
'実質公債費比率（分子）の構造'!N$47</f>
        <v>
110</v>
      </c>
      <c r="L47" s="181"/>
      <c r="M47" s="181"/>
      <c r="N47" s="181">
        <f>
'実質公債費比率（分子）の構造'!O$47</f>
        <v>
60</v>
      </c>
      <c r="O47" s="181"/>
      <c r="P47" s="181"/>
    </row>
    <row r="48" spans="1:16" x14ac:dyDescent="0.2">
      <c r="A48" s="181" t="s">
        <v>
69</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70</v>
      </c>
      <c r="B49" s="181">
        <f>
'実質公債費比率（分子）の構造'!K$45</f>
        <v>
2099</v>
      </c>
      <c r="C49" s="181"/>
      <c r="D49" s="181"/>
      <c r="E49" s="181">
        <f>
'実質公債費比率（分子）の構造'!L$45</f>
        <v>
2110</v>
      </c>
      <c r="F49" s="181"/>
      <c r="G49" s="181"/>
      <c r="H49" s="181">
        <f>
'実質公債費比率（分子）の構造'!M$45</f>
        <v>
2004</v>
      </c>
      <c r="I49" s="181"/>
      <c r="J49" s="181"/>
      <c r="K49" s="181">
        <f>
'実質公債費比率（分子）の構造'!N$45</f>
        <v>
1946</v>
      </c>
      <c r="L49" s="181"/>
      <c r="M49" s="181"/>
      <c r="N49" s="181">
        <f>
'実質公債費比率（分子）の構造'!O$45</f>
        <v>
1900</v>
      </c>
      <c r="O49" s="181"/>
      <c r="P49" s="181"/>
    </row>
    <row r="50" spans="1:16" x14ac:dyDescent="0.2">
      <c r="A50" s="181" t="s">
        <v>
71</v>
      </c>
      <c r="B50" s="181" t="e">
        <f>
NA()</f>
        <v>
#N/A</v>
      </c>
      <c r="C50" s="181">
        <f>
IF(ISNUMBER('実質公債費比率（分子）の構造'!K$53),'実質公債費比率（分子）の構造'!K$53,NA())</f>
        <v>
-4458</v>
      </c>
      <c r="D50" s="181" t="e">
        <f>
NA()</f>
        <v>
#N/A</v>
      </c>
      <c r="E50" s="181" t="e">
        <f>
NA()</f>
        <v>
#N/A</v>
      </c>
      <c r="F50" s="181">
        <f>
IF(ISNUMBER('実質公債費比率（分子）の構造'!L$53),'実質公債費比率（分子）の構造'!L$53,NA())</f>
        <v>
-4902</v>
      </c>
      <c r="G50" s="181" t="e">
        <f>
NA()</f>
        <v>
#N/A</v>
      </c>
      <c r="H50" s="181" t="e">
        <f>
NA()</f>
        <v>
#N/A</v>
      </c>
      <c r="I50" s="181">
        <f>
IF(ISNUMBER('実質公債費比率（分子）の構造'!M$53),'実質公債費比率（分子）の構造'!M$53,NA())</f>
        <v>
-4933</v>
      </c>
      <c r="J50" s="181" t="e">
        <f>
NA()</f>
        <v>
#N/A</v>
      </c>
      <c r="K50" s="181" t="e">
        <f>
NA()</f>
        <v>
#N/A</v>
      </c>
      <c r="L50" s="181">
        <f>
IF(ISNUMBER('実質公債費比率（分子）の構造'!N$53),'実質公債費比率（分子）の構造'!N$53,NA())</f>
        <v>
-4839</v>
      </c>
      <c r="M50" s="181" t="e">
        <f>
NA()</f>
        <v>
#N/A</v>
      </c>
      <c r="N50" s="181" t="e">
        <f>
NA()</f>
        <v>
#N/A</v>
      </c>
      <c r="O50" s="181">
        <f>
IF(ISNUMBER('実質公債費比率（分子）の構造'!O$53),'実質公債費比率（分子）の構造'!O$53,NA())</f>
        <v>
-4762</v>
      </c>
      <c r="P50" s="181" t="e">
        <f>
NA()</f>
        <v>
#N/A</v>
      </c>
    </row>
    <row r="53" spans="1:16" x14ac:dyDescent="0.2">
      <c r="A53" s="149" t="s">
        <v>
72</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73</v>
      </c>
      <c r="C55" s="180"/>
      <c r="D55" s="180" t="s">
        <v>
74</v>
      </c>
      <c r="E55" s="180" t="s">
        <v>
73</v>
      </c>
      <c r="F55" s="180"/>
      <c r="G55" s="180" t="s">
        <v>
74</v>
      </c>
      <c r="H55" s="180" t="s">
        <v>
73</v>
      </c>
      <c r="I55" s="180"/>
      <c r="J55" s="180" t="s">
        <v>
74</v>
      </c>
      <c r="K55" s="180" t="s">
        <v>
73</v>
      </c>
      <c r="L55" s="180"/>
      <c r="M55" s="180" t="s">
        <v>
74</v>
      </c>
      <c r="N55" s="180" t="s">
        <v>
73</v>
      </c>
      <c r="O55" s="180"/>
      <c r="P55" s="180" t="s">
        <v>
74</v>
      </c>
    </row>
    <row r="56" spans="1:16" x14ac:dyDescent="0.2">
      <c r="A56" s="180" t="s">
        <v>
43</v>
      </c>
      <c r="B56" s="180"/>
      <c r="C56" s="180"/>
      <c r="D56" s="180">
        <f>
'将来負担比率（分子）の構造'!I$52</f>
        <v>
90353</v>
      </c>
      <c r="E56" s="180"/>
      <c r="F56" s="180"/>
      <c r="G56" s="180">
        <f>
'将来負担比率（分子）の構造'!J$52</f>
        <v>
84681</v>
      </c>
      <c r="H56" s="180"/>
      <c r="I56" s="180"/>
      <c r="J56" s="180">
        <f>
'将来負担比率（分子）の構造'!K$52</f>
        <v>
78594</v>
      </c>
      <c r="K56" s="180"/>
      <c r="L56" s="180"/>
      <c r="M56" s="180">
        <f>
'将来負担比率（分子）の構造'!L$52</f>
        <v>
72425</v>
      </c>
      <c r="N56" s="180"/>
      <c r="O56" s="180"/>
      <c r="P56" s="180">
        <f>
'将来負担比率（分子）の構造'!M$52</f>
        <v>
66142</v>
      </c>
    </row>
    <row r="57" spans="1:16" x14ac:dyDescent="0.2">
      <c r="A57" s="180" t="s">
        <v>
42</v>
      </c>
      <c r="B57" s="180"/>
      <c r="C57" s="180"/>
      <c r="D57" s="180">
        <f>
'将来負担比率（分子）の構造'!I$51</f>
        <v>
11</v>
      </c>
      <c r="E57" s="180"/>
      <c r="F57" s="180"/>
      <c r="G57" s="180">
        <f>
'将来負担比率（分子）の構造'!J$51</f>
        <v>
11</v>
      </c>
      <c r="H57" s="180"/>
      <c r="I57" s="180"/>
      <c r="J57" s="180">
        <f>
'将来負担比率（分子）の構造'!K$51</f>
        <v>
11</v>
      </c>
      <c r="K57" s="180"/>
      <c r="L57" s="180"/>
      <c r="M57" s="180">
        <f>
'将来負担比率（分子）の構造'!L$51</f>
        <v>
10</v>
      </c>
      <c r="N57" s="180"/>
      <c r="O57" s="180"/>
      <c r="P57" s="180">
        <f>
'将来負担比率（分子）の構造'!M$51</f>
        <v>
7</v>
      </c>
    </row>
    <row r="58" spans="1:16" x14ac:dyDescent="0.2">
      <c r="A58" s="180" t="s">
        <v>
41</v>
      </c>
      <c r="B58" s="180"/>
      <c r="C58" s="180"/>
      <c r="D58" s="180">
        <f>
'将来負担比率（分子）の構造'!I$50</f>
        <v>
89619</v>
      </c>
      <c r="E58" s="180"/>
      <c r="F58" s="180"/>
      <c r="G58" s="180">
        <f>
'将来負担比率（分子）の構造'!J$50</f>
        <v>
102472</v>
      </c>
      <c r="H58" s="180"/>
      <c r="I58" s="180"/>
      <c r="J58" s="180">
        <f>
'将来負担比率（分子）の構造'!K$50</f>
        <v>
112536</v>
      </c>
      <c r="K58" s="180"/>
      <c r="L58" s="180"/>
      <c r="M58" s="180">
        <f>
'将来負担比率（分子）の構造'!L$50</f>
        <v>
118618</v>
      </c>
      <c r="N58" s="180"/>
      <c r="O58" s="180"/>
      <c r="P58" s="180">
        <f>
'将来負担比率（分子）の構造'!M$50</f>
        <v>
132187</v>
      </c>
    </row>
    <row r="59" spans="1:16" x14ac:dyDescent="0.2">
      <c r="A59" s="180" t="s">
        <v>
39</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38</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36</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35</v>
      </c>
      <c r="B62" s="180">
        <f>
'将来負担比率（分子）の構造'!I$45</f>
        <v>
20513</v>
      </c>
      <c r="C62" s="180"/>
      <c r="D62" s="180"/>
      <c r="E62" s="180">
        <f>
'将来負担比率（分子）の構造'!J$45</f>
        <v>
21576</v>
      </c>
      <c r="F62" s="180"/>
      <c r="G62" s="180"/>
      <c r="H62" s="180">
        <f>
'将来負担比率（分子）の構造'!K$45</f>
        <v>
18213</v>
      </c>
      <c r="I62" s="180"/>
      <c r="J62" s="180"/>
      <c r="K62" s="180">
        <f>
'将来負担比率（分子）の構造'!L$45</f>
        <v>
18021</v>
      </c>
      <c r="L62" s="180"/>
      <c r="M62" s="180"/>
      <c r="N62" s="180">
        <f>
'将来負担比率（分子）の構造'!M$45</f>
        <v>
18523</v>
      </c>
      <c r="O62" s="180"/>
      <c r="P62" s="180"/>
    </row>
    <row r="63" spans="1:16" x14ac:dyDescent="0.2">
      <c r="A63" s="180" t="s">
        <v>
34</v>
      </c>
      <c r="B63" s="180">
        <f>
'将来負担比率（分子）の構造'!I$44</f>
        <v>
1326</v>
      </c>
      <c r="C63" s="180"/>
      <c r="D63" s="180"/>
      <c r="E63" s="180">
        <f>
'将来負担比率（分子）の構造'!J$44</f>
        <v>
1275</v>
      </c>
      <c r="F63" s="180"/>
      <c r="G63" s="180"/>
      <c r="H63" s="180">
        <f>
'将来負担比率（分子）の構造'!K$44</f>
        <v>
1338</v>
      </c>
      <c r="I63" s="180"/>
      <c r="J63" s="180"/>
      <c r="K63" s="180">
        <f>
'将来負担比率（分子）の構造'!L$44</f>
        <v>
1521</v>
      </c>
      <c r="L63" s="180"/>
      <c r="M63" s="180"/>
      <c r="N63" s="180">
        <f>
'将来負担比率（分子）の構造'!M$44</f>
        <v>
1462</v>
      </c>
      <c r="O63" s="180"/>
      <c r="P63" s="180"/>
    </row>
    <row r="64" spans="1:16" x14ac:dyDescent="0.2">
      <c r="A64" s="180" t="s">
        <v>
33</v>
      </c>
      <c r="B64" s="180" t="str">
        <f>
'将来負担比率（分子）の構造'!I$43</f>
        <v>
-</v>
      </c>
      <c r="C64" s="180"/>
      <c r="D64" s="180"/>
      <c r="E64" s="180" t="str">
        <f>
'将来負担比率（分子）の構造'!J$43</f>
        <v>
-</v>
      </c>
      <c r="F64" s="180"/>
      <c r="G64" s="180"/>
      <c r="H64" s="180" t="str">
        <f>
'将来負担比率（分子）の構造'!K$43</f>
        <v>
-</v>
      </c>
      <c r="I64" s="180"/>
      <c r="J64" s="180"/>
      <c r="K64" s="180" t="str">
        <f>
'将来負担比率（分子）の構造'!L$43</f>
        <v>
-</v>
      </c>
      <c r="L64" s="180"/>
      <c r="M64" s="180"/>
      <c r="N64" s="180" t="str">
        <f>
'将来負担比率（分子）の構造'!M$43</f>
        <v>
-</v>
      </c>
      <c r="O64" s="180"/>
      <c r="P64" s="180"/>
    </row>
    <row r="65" spans="1:16" x14ac:dyDescent="0.2">
      <c r="A65" s="180" t="s">
        <v>
32</v>
      </c>
      <c r="B65" s="180">
        <f>
'将来負担比率（分子）の構造'!I$42</f>
        <v>
1511</v>
      </c>
      <c r="C65" s="180"/>
      <c r="D65" s="180"/>
      <c r="E65" s="180">
        <f>
'将来負担比率（分子）の構造'!J$42</f>
        <v>
1305</v>
      </c>
      <c r="F65" s="180"/>
      <c r="G65" s="180"/>
      <c r="H65" s="180">
        <f>
'将来負担比率（分子）の構造'!K$42</f>
        <v>
343</v>
      </c>
      <c r="I65" s="180"/>
      <c r="J65" s="180"/>
      <c r="K65" s="180">
        <f>
'将来負担比率（分子）の構造'!L$42</f>
        <v>
254</v>
      </c>
      <c r="L65" s="180"/>
      <c r="M65" s="180"/>
      <c r="N65" s="180">
        <f>
'将来負担比率（分子）の構造'!M$42</f>
        <v>
178</v>
      </c>
      <c r="O65" s="180"/>
      <c r="P65" s="180"/>
    </row>
    <row r="66" spans="1:16" x14ac:dyDescent="0.2">
      <c r="A66" s="180" t="s">
        <v>
31</v>
      </c>
      <c r="B66" s="180">
        <f>
'将来負担比率（分子）の構造'!I$41</f>
        <v>
28955</v>
      </c>
      <c r="C66" s="180"/>
      <c r="D66" s="180"/>
      <c r="E66" s="180">
        <f>
'将来負担比率（分子）の構造'!J$41</f>
        <v>
32579</v>
      </c>
      <c r="F66" s="180"/>
      <c r="G66" s="180"/>
      <c r="H66" s="180">
        <f>
'将来負担比率（分子）の構造'!K$41</f>
        <v>
31152</v>
      </c>
      <c r="I66" s="180"/>
      <c r="J66" s="180"/>
      <c r="K66" s="180">
        <f>
'将来負担比率（分子）の構造'!L$41</f>
        <v>
29852</v>
      </c>
      <c r="L66" s="180"/>
      <c r="M66" s="180"/>
      <c r="N66" s="180">
        <f>
'将来負担比率（分子）の構造'!M$41</f>
        <v>
28845</v>
      </c>
      <c r="O66" s="180"/>
      <c r="P66" s="180"/>
    </row>
    <row r="67" spans="1:16" x14ac:dyDescent="0.2">
      <c r="A67" s="180" t="s">
        <v>
75</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76</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77</v>
      </c>
      <c r="B72" s="184">
        <f>
基金残高に係る経年分析!F55</f>
        <v>
31945</v>
      </c>
      <c r="C72" s="184">
        <f>
基金残高に係る経年分析!G55</f>
        <v>
29668</v>
      </c>
      <c r="D72" s="184">
        <f>
基金残高に係る経年分析!H55</f>
        <v>
27787</v>
      </c>
    </row>
    <row r="73" spans="1:16" x14ac:dyDescent="0.2">
      <c r="A73" s="183" t="s">
        <v>
78</v>
      </c>
      <c r="B73" s="184">
        <f>
基金残高に係る経年分析!F56</f>
        <v>
3095</v>
      </c>
      <c r="C73" s="184">
        <f>
基金残高に係る経年分析!G56</f>
        <v>
3099</v>
      </c>
      <c r="D73" s="184">
        <f>
基金残高に係る経年分析!H56</f>
        <v>
3104</v>
      </c>
    </row>
    <row r="74" spans="1:16" x14ac:dyDescent="0.2">
      <c r="A74" s="183" t="s">
        <v>
79</v>
      </c>
      <c r="B74" s="184">
        <f>
基金残高に係る経年分析!F57</f>
        <v>
65084</v>
      </c>
      <c r="C74" s="184">
        <f>
基金残高に係る経年分析!G57</f>
        <v>
74351</v>
      </c>
      <c r="D74" s="184">
        <f>
基金残高に係る経年分析!H57</f>
        <v>
89638</v>
      </c>
    </row>
  </sheetData>
  <sheetProtection algorithmName="SHA-512" hashValue="XS8SzHKs89QnNTmu9NLczBKyTaTIrMulSncgH0FAuB01B1F10nip98Poj6ll286K/xVlyOOCjrTfYeLBdNcYrw==" saltValue="mAOQuEConFDUXJouFSLgJ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
217</v>
      </c>
      <c r="DI1" s="618"/>
      <c r="DJ1" s="618"/>
      <c r="DK1" s="618"/>
      <c r="DL1" s="618"/>
      <c r="DM1" s="618"/>
      <c r="DN1" s="619"/>
      <c r="DO1" s="225"/>
      <c r="DP1" s="617" t="s">
        <v>
218</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
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
220</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
221</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
222</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
1</v>
      </c>
      <c r="C4" s="621"/>
      <c r="D4" s="621"/>
      <c r="E4" s="621"/>
      <c r="F4" s="621"/>
      <c r="G4" s="621"/>
      <c r="H4" s="621"/>
      <c r="I4" s="621"/>
      <c r="J4" s="621"/>
      <c r="K4" s="621"/>
      <c r="L4" s="621"/>
      <c r="M4" s="621"/>
      <c r="N4" s="621"/>
      <c r="O4" s="621"/>
      <c r="P4" s="621"/>
      <c r="Q4" s="622"/>
      <c r="R4" s="620" t="s">
        <v>
223</v>
      </c>
      <c r="S4" s="621"/>
      <c r="T4" s="621"/>
      <c r="U4" s="621"/>
      <c r="V4" s="621"/>
      <c r="W4" s="621"/>
      <c r="X4" s="621"/>
      <c r="Y4" s="622"/>
      <c r="Z4" s="620" t="s">
        <v>
224</v>
      </c>
      <c r="AA4" s="621"/>
      <c r="AB4" s="621"/>
      <c r="AC4" s="622"/>
      <c r="AD4" s="620" t="s">
        <v>
225</v>
      </c>
      <c r="AE4" s="621"/>
      <c r="AF4" s="621"/>
      <c r="AG4" s="621"/>
      <c r="AH4" s="621"/>
      <c r="AI4" s="621"/>
      <c r="AJ4" s="621"/>
      <c r="AK4" s="622"/>
      <c r="AL4" s="620" t="s">
        <v>
224</v>
      </c>
      <c r="AM4" s="621"/>
      <c r="AN4" s="621"/>
      <c r="AO4" s="622"/>
      <c r="AP4" s="626" t="s">
        <v>
226</v>
      </c>
      <c r="AQ4" s="626"/>
      <c r="AR4" s="626"/>
      <c r="AS4" s="626"/>
      <c r="AT4" s="626"/>
      <c r="AU4" s="626"/>
      <c r="AV4" s="626"/>
      <c r="AW4" s="626"/>
      <c r="AX4" s="626"/>
      <c r="AY4" s="626"/>
      <c r="AZ4" s="626"/>
      <c r="BA4" s="626"/>
      <c r="BB4" s="626"/>
      <c r="BC4" s="626"/>
      <c r="BD4" s="626"/>
      <c r="BE4" s="626"/>
      <c r="BF4" s="626"/>
      <c r="BG4" s="626" t="s">
        <v>
227</v>
      </c>
      <c r="BH4" s="626"/>
      <c r="BI4" s="626"/>
      <c r="BJ4" s="626"/>
      <c r="BK4" s="626"/>
      <c r="BL4" s="626"/>
      <c r="BM4" s="626"/>
      <c r="BN4" s="626"/>
      <c r="BO4" s="626" t="s">
        <v>
224</v>
      </c>
      <c r="BP4" s="626"/>
      <c r="BQ4" s="626"/>
      <c r="BR4" s="626"/>
      <c r="BS4" s="626" t="s">
        <v>
228</v>
      </c>
      <c r="BT4" s="626"/>
      <c r="BU4" s="626"/>
      <c r="BV4" s="626"/>
      <c r="BW4" s="626"/>
      <c r="BX4" s="626"/>
      <c r="BY4" s="626"/>
      <c r="BZ4" s="626"/>
      <c r="CA4" s="626"/>
      <c r="CB4" s="626"/>
      <c r="CD4" s="623" t="s">
        <v>
229</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
230</v>
      </c>
      <c r="C5" s="628"/>
      <c r="D5" s="628"/>
      <c r="E5" s="628"/>
      <c r="F5" s="628"/>
      <c r="G5" s="628"/>
      <c r="H5" s="628"/>
      <c r="I5" s="628"/>
      <c r="J5" s="628"/>
      <c r="K5" s="628"/>
      <c r="L5" s="628"/>
      <c r="M5" s="628"/>
      <c r="N5" s="628"/>
      <c r="O5" s="628"/>
      <c r="P5" s="628"/>
      <c r="Q5" s="629"/>
      <c r="R5" s="630">
        <v>
52174058</v>
      </c>
      <c r="S5" s="631"/>
      <c r="T5" s="631"/>
      <c r="U5" s="631"/>
      <c r="V5" s="631"/>
      <c r="W5" s="631"/>
      <c r="X5" s="631"/>
      <c r="Y5" s="632"/>
      <c r="Z5" s="633">
        <v>
26.9</v>
      </c>
      <c r="AA5" s="633"/>
      <c r="AB5" s="633"/>
      <c r="AC5" s="633"/>
      <c r="AD5" s="634">
        <v>
52174058</v>
      </c>
      <c r="AE5" s="634"/>
      <c r="AF5" s="634"/>
      <c r="AG5" s="634"/>
      <c r="AH5" s="634"/>
      <c r="AI5" s="634"/>
      <c r="AJ5" s="634"/>
      <c r="AK5" s="634"/>
      <c r="AL5" s="635">
        <v>
41.6</v>
      </c>
      <c r="AM5" s="636"/>
      <c r="AN5" s="636"/>
      <c r="AO5" s="637"/>
      <c r="AP5" s="627" t="s">
        <v>
231</v>
      </c>
      <c r="AQ5" s="628"/>
      <c r="AR5" s="628"/>
      <c r="AS5" s="628"/>
      <c r="AT5" s="628"/>
      <c r="AU5" s="628"/>
      <c r="AV5" s="628"/>
      <c r="AW5" s="628"/>
      <c r="AX5" s="628"/>
      <c r="AY5" s="628"/>
      <c r="AZ5" s="628"/>
      <c r="BA5" s="628"/>
      <c r="BB5" s="628"/>
      <c r="BC5" s="628"/>
      <c r="BD5" s="628"/>
      <c r="BE5" s="628"/>
      <c r="BF5" s="629"/>
      <c r="BG5" s="641">
        <v>
52095191</v>
      </c>
      <c r="BH5" s="642"/>
      <c r="BI5" s="642"/>
      <c r="BJ5" s="642"/>
      <c r="BK5" s="642"/>
      <c r="BL5" s="642"/>
      <c r="BM5" s="642"/>
      <c r="BN5" s="643"/>
      <c r="BO5" s="644">
        <v>
99.8</v>
      </c>
      <c r="BP5" s="644"/>
      <c r="BQ5" s="644"/>
      <c r="BR5" s="644"/>
      <c r="BS5" s="645" t="s">
        <v>
232</v>
      </c>
      <c r="BT5" s="645"/>
      <c r="BU5" s="645"/>
      <c r="BV5" s="645"/>
      <c r="BW5" s="645"/>
      <c r="BX5" s="645"/>
      <c r="BY5" s="645"/>
      <c r="BZ5" s="645"/>
      <c r="CA5" s="645"/>
      <c r="CB5" s="649"/>
      <c r="CD5" s="623" t="s">
        <v>
226</v>
      </c>
      <c r="CE5" s="624"/>
      <c r="CF5" s="624"/>
      <c r="CG5" s="624"/>
      <c r="CH5" s="624"/>
      <c r="CI5" s="624"/>
      <c r="CJ5" s="624"/>
      <c r="CK5" s="624"/>
      <c r="CL5" s="624"/>
      <c r="CM5" s="624"/>
      <c r="CN5" s="624"/>
      <c r="CO5" s="624"/>
      <c r="CP5" s="624"/>
      <c r="CQ5" s="625"/>
      <c r="CR5" s="623" t="s">
        <v>
233</v>
      </c>
      <c r="CS5" s="624"/>
      <c r="CT5" s="624"/>
      <c r="CU5" s="624"/>
      <c r="CV5" s="624"/>
      <c r="CW5" s="624"/>
      <c r="CX5" s="624"/>
      <c r="CY5" s="625"/>
      <c r="CZ5" s="623" t="s">
        <v>
224</v>
      </c>
      <c r="DA5" s="624"/>
      <c r="DB5" s="624"/>
      <c r="DC5" s="625"/>
      <c r="DD5" s="623" t="s">
        <v>
234</v>
      </c>
      <c r="DE5" s="624"/>
      <c r="DF5" s="624"/>
      <c r="DG5" s="624"/>
      <c r="DH5" s="624"/>
      <c r="DI5" s="624"/>
      <c r="DJ5" s="624"/>
      <c r="DK5" s="624"/>
      <c r="DL5" s="624"/>
      <c r="DM5" s="624"/>
      <c r="DN5" s="624"/>
      <c r="DO5" s="624"/>
      <c r="DP5" s="625"/>
      <c r="DQ5" s="623" t="s">
        <v>
235</v>
      </c>
      <c r="DR5" s="624"/>
      <c r="DS5" s="624"/>
      <c r="DT5" s="624"/>
      <c r="DU5" s="624"/>
      <c r="DV5" s="624"/>
      <c r="DW5" s="624"/>
      <c r="DX5" s="624"/>
      <c r="DY5" s="624"/>
      <c r="DZ5" s="624"/>
      <c r="EA5" s="624"/>
      <c r="EB5" s="624"/>
      <c r="EC5" s="625"/>
    </row>
    <row r="6" spans="2:143" ht="11.25" customHeight="1" x14ac:dyDescent="0.2">
      <c r="B6" s="638" t="s">
        <v>
236</v>
      </c>
      <c r="C6" s="639"/>
      <c r="D6" s="639"/>
      <c r="E6" s="639"/>
      <c r="F6" s="639"/>
      <c r="G6" s="639"/>
      <c r="H6" s="639"/>
      <c r="I6" s="639"/>
      <c r="J6" s="639"/>
      <c r="K6" s="639"/>
      <c r="L6" s="639"/>
      <c r="M6" s="639"/>
      <c r="N6" s="639"/>
      <c r="O6" s="639"/>
      <c r="P6" s="639"/>
      <c r="Q6" s="640"/>
      <c r="R6" s="641">
        <v>
675361</v>
      </c>
      <c r="S6" s="642"/>
      <c r="T6" s="642"/>
      <c r="U6" s="642"/>
      <c r="V6" s="642"/>
      <c r="W6" s="642"/>
      <c r="X6" s="642"/>
      <c r="Y6" s="643"/>
      <c r="Z6" s="644">
        <v>
0.3</v>
      </c>
      <c r="AA6" s="644"/>
      <c r="AB6" s="644"/>
      <c r="AC6" s="644"/>
      <c r="AD6" s="645">
        <v>
675361</v>
      </c>
      <c r="AE6" s="645"/>
      <c r="AF6" s="645"/>
      <c r="AG6" s="645"/>
      <c r="AH6" s="645"/>
      <c r="AI6" s="645"/>
      <c r="AJ6" s="645"/>
      <c r="AK6" s="645"/>
      <c r="AL6" s="646">
        <v>
0.5</v>
      </c>
      <c r="AM6" s="647"/>
      <c r="AN6" s="647"/>
      <c r="AO6" s="648"/>
      <c r="AP6" s="638" t="s">
        <v>
237</v>
      </c>
      <c r="AQ6" s="639"/>
      <c r="AR6" s="639"/>
      <c r="AS6" s="639"/>
      <c r="AT6" s="639"/>
      <c r="AU6" s="639"/>
      <c r="AV6" s="639"/>
      <c r="AW6" s="639"/>
      <c r="AX6" s="639"/>
      <c r="AY6" s="639"/>
      <c r="AZ6" s="639"/>
      <c r="BA6" s="639"/>
      <c r="BB6" s="639"/>
      <c r="BC6" s="639"/>
      <c r="BD6" s="639"/>
      <c r="BE6" s="639"/>
      <c r="BF6" s="640"/>
      <c r="BG6" s="641">
        <v>
52095191</v>
      </c>
      <c r="BH6" s="642"/>
      <c r="BI6" s="642"/>
      <c r="BJ6" s="642"/>
      <c r="BK6" s="642"/>
      <c r="BL6" s="642"/>
      <c r="BM6" s="642"/>
      <c r="BN6" s="643"/>
      <c r="BO6" s="644">
        <v>
99.8</v>
      </c>
      <c r="BP6" s="644"/>
      <c r="BQ6" s="644"/>
      <c r="BR6" s="644"/>
      <c r="BS6" s="645" t="s">
        <v>
232</v>
      </c>
      <c r="BT6" s="645"/>
      <c r="BU6" s="645"/>
      <c r="BV6" s="645"/>
      <c r="BW6" s="645"/>
      <c r="BX6" s="645"/>
      <c r="BY6" s="645"/>
      <c r="BZ6" s="645"/>
      <c r="CA6" s="645"/>
      <c r="CB6" s="649"/>
      <c r="CD6" s="652" t="s">
        <v>
238</v>
      </c>
      <c r="CE6" s="653"/>
      <c r="CF6" s="653"/>
      <c r="CG6" s="653"/>
      <c r="CH6" s="653"/>
      <c r="CI6" s="653"/>
      <c r="CJ6" s="653"/>
      <c r="CK6" s="653"/>
      <c r="CL6" s="653"/>
      <c r="CM6" s="653"/>
      <c r="CN6" s="653"/>
      <c r="CO6" s="653"/>
      <c r="CP6" s="653"/>
      <c r="CQ6" s="654"/>
      <c r="CR6" s="641">
        <v>
875500</v>
      </c>
      <c r="CS6" s="642"/>
      <c r="CT6" s="642"/>
      <c r="CU6" s="642"/>
      <c r="CV6" s="642"/>
      <c r="CW6" s="642"/>
      <c r="CX6" s="642"/>
      <c r="CY6" s="643"/>
      <c r="CZ6" s="635">
        <v>
0.5</v>
      </c>
      <c r="DA6" s="636"/>
      <c r="DB6" s="636"/>
      <c r="DC6" s="655"/>
      <c r="DD6" s="650" t="s">
        <v>
131</v>
      </c>
      <c r="DE6" s="642"/>
      <c r="DF6" s="642"/>
      <c r="DG6" s="642"/>
      <c r="DH6" s="642"/>
      <c r="DI6" s="642"/>
      <c r="DJ6" s="642"/>
      <c r="DK6" s="642"/>
      <c r="DL6" s="642"/>
      <c r="DM6" s="642"/>
      <c r="DN6" s="642"/>
      <c r="DO6" s="642"/>
      <c r="DP6" s="643"/>
      <c r="DQ6" s="650">
        <v>
865569</v>
      </c>
      <c r="DR6" s="642"/>
      <c r="DS6" s="642"/>
      <c r="DT6" s="642"/>
      <c r="DU6" s="642"/>
      <c r="DV6" s="642"/>
      <c r="DW6" s="642"/>
      <c r="DX6" s="642"/>
      <c r="DY6" s="642"/>
      <c r="DZ6" s="642"/>
      <c r="EA6" s="642"/>
      <c r="EB6" s="642"/>
      <c r="EC6" s="651"/>
    </row>
    <row r="7" spans="2:143" ht="11.25" customHeight="1" x14ac:dyDescent="0.2">
      <c r="B7" s="638" t="s">
        <v>
239</v>
      </c>
      <c r="C7" s="639"/>
      <c r="D7" s="639"/>
      <c r="E7" s="639"/>
      <c r="F7" s="639"/>
      <c r="G7" s="639"/>
      <c r="H7" s="639"/>
      <c r="I7" s="639"/>
      <c r="J7" s="639"/>
      <c r="K7" s="639"/>
      <c r="L7" s="639"/>
      <c r="M7" s="639"/>
      <c r="N7" s="639"/>
      <c r="O7" s="639"/>
      <c r="P7" s="639"/>
      <c r="Q7" s="640"/>
      <c r="R7" s="641">
        <v>
203105</v>
      </c>
      <c r="S7" s="642"/>
      <c r="T7" s="642"/>
      <c r="U7" s="642"/>
      <c r="V7" s="642"/>
      <c r="W7" s="642"/>
      <c r="X7" s="642"/>
      <c r="Y7" s="643"/>
      <c r="Z7" s="644">
        <v>
0.1</v>
      </c>
      <c r="AA7" s="644"/>
      <c r="AB7" s="644"/>
      <c r="AC7" s="644"/>
      <c r="AD7" s="645">
        <v>
203105</v>
      </c>
      <c r="AE7" s="645"/>
      <c r="AF7" s="645"/>
      <c r="AG7" s="645"/>
      <c r="AH7" s="645"/>
      <c r="AI7" s="645"/>
      <c r="AJ7" s="645"/>
      <c r="AK7" s="645"/>
      <c r="AL7" s="646">
        <v>
0.2</v>
      </c>
      <c r="AM7" s="647"/>
      <c r="AN7" s="647"/>
      <c r="AO7" s="648"/>
      <c r="AP7" s="638" t="s">
        <v>
240</v>
      </c>
      <c r="AQ7" s="639"/>
      <c r="AR7" s="639"/>
      <c r="AS7" s="639"/>
      <c r="AT7" s="639"/>
      <c r="AU7" s="639"/>
      <c r="AV7" s="639"/>
      <c r="AW7" s="639"/>
      <c r="AX7" s="639"/>
      <c r="AY7" s="639"/>
      <c r="AZ7" s="639"/>
      <c r="BA7" s="639"/>
      <c r="BB7" s="639"/>
      <c r="BC7" s="639"/>
      <c r="BD7" s="639"/>
      <c r="BE7" s="639"/>
      <c r="BF7" s="640"/>
      <c r="BG7" s="641">
        <v>
48253732</v>
      </c>
      <c r="BH7" s="642"/>
      <c r="BI7" s="642"/>
      <c r="BJ7" s="642"/>
      <c r="BK7" s="642"/>
      <c r="BL7" s="642"/>
      <c r="BM7" s="642"/>
      <c r="BN7" s="643"/>
      <c r="BO7" s="644">
        <v>
92.5</v>
      </c>
      <c r="BP7" s="644"/>
      <c r="BQ7" s="644"/>
      <c r="BR7" s="644"/>
      <c r="BS7" s="645" t="s">
        <v>
131</v>
      </c>
      <c r="BT7" s="645"/>
      <c r="BU7" s="645"/>
      <c r="BV7" s="645"/>
      <c r="BW7" s="645"/>
      <c r="BX7" s="645"/>
      <c r="BY7" s="645"/>
      <c r="BZ7" s="645"/>
      <c r="CA7" s="645"/>
      <c r="CB7" s="649"/>
      <c r="CD7" s="656" t="s">
        <v>
241</v>
      </c>
      <c r="CE7" s="657"/>
      <c r="CF7" s="657"/>
      <c r="CG7" s="657"/>
      <c r="CH7" s="657"/>
      <c r="CI7" s="657"/>
      <c r="CJ7" s="657"/>
      <c r="CK7" s="657"/>
      <c r="CL7" s="657"/>
      <c r="CM7" s="657"/>
      <c r="CN7" s="657"/>
      <c r="CO7" s="657"/>
      <c r="CP7" s="657"/>
      <c r="CQ7" s="658"/>
      <c r="CR7" s="641">
        <v>
32774503</v>
      </c>
      <c r="CS7" s="642"/>
      <c r="CT7" s="642"/>
      <c r="CU7" s="642"/>
      <c r="CV7" s="642"/>
      <c r="CW7" s="642"/>
      <c r="CX7" s="642"/>
      <c r="CY7" s="643"/>
      <c r="CZ7" s="644">
        <v>
17.399999999999999</v>
      </c>
      <c r="DA7" s="644"/>
      <c r="DB7" s="644"/>
      <c r="DC7" s="644"/>
      <c r="DD7" s="650">
        <v>
931128</v>
      </c>
      <c r="DE7" s="642"/>
      <c r="DF7" s="642"/>
      <c r="DG7" s="642"/>
      <c r="DH7" s="642"/>
      <c r="DI7" s="642"/>
      <c r="DJ7" s="642"/>
      <c r="DK7" s="642"/>
      <c r="DL7" s="642"/>
      <c r="DM7" s="642"/>
      <c r="DN7" s="642"/>
      <c r="DO7" s="642"/>
      <c r="DP7" s="643"/>
      <c r="DQ7" s="650">
        <v>
31059307</v>
      </c>
      <c r="DR7" s="642"/>
      <c r="DS7" s="642"/>
      <c r="DT7" s="642"/>
      <c r="DU7" s="642"/>
      <c r="DV7" s="642"/>
      <c r="DW7" s="642"/>
      <c r="DX7" s="642"/>
      <c r="DY7" s="642"/>
      <c r="DZ7" s="642"/>
      <c r="EA7" s="642"/>
      <c r="EB7" s="642"/>
      <c r="EC7" s="651"/>
    </row>
    <row r="8" spans="2:143" ht="11.25" customHeight="1" x14ac:dyDescent="0.2">
      <c r="B8" s="638" t="s">
        <v>
242</v>
      </c>
      <c r="C8" s="639"/>
      <c r="D8" s="639"/>
      <c r="E8" s="639"/>
      <c r="F8" s="639"/>
      <c r="G8" s="639"/>
      <c r="H8" s="639"/>
      <c r="I8" s="639"/>
      <c r="J8" s="639"/>
      <c r="K8" s="639"/>
      <c r="L8" s="639"/>
      <c r="M8" s="639"/>
      <c r="N8" s="639"/>
      <c r="O8" s="639"/>
      <c r="P8" s="639"/>
      <c r="Q8" s="640"/>
      <c r="R8" s="641">
        <v>
677676</v>
      </c>
      <c r="S8" s="642"/>
      <c r="T8" s="642"/>
      <c r="U8" s="642"/>
      <c r="V8" s="642"/>
      <c r="W8" s="642"/>
      <c r="X8" s="642"/>
      <c r="Y8" s="643"/>
      <c r="Z8" s="644">
        <v>
0.3</v>
      </c>
      <c r="AA8" s="644"/>
      <c r="AB8" s="644"/>
      <c r="AC8" s="644"/>
      <c r="AD8" s="645">
        <v>
677676</v>
      </c>
      <c r="AE8" s="645"/>
      <c r="AF8" s="645"/>
      <c r="AG8" s="645"/>
      <c r="AH8" s="645"/>
      <c r="AI8" s="645"/>
      <c r="AJ8" s="645"/>
      <c r="AK8" s="645"/>
      <c r="AL8" s="646">
        <v>
0.5</v>
      </c>
      <c r="AM8" s="647"/>
      <c r="AN8" s="647"/>
      <c r="AO8" s="648"/>
      <c r="AP8" s="638" t="s">
        <v>
243</v>
      </c>
      <c r="AQ8" s="639"/>
      <c r="AR8" s="639"/>
      <c r="AS8" s="639"/>
      <c r="AT8" s="639"/>
      <c r="AU8" s="639"/>
      <c r="AV8" s="639"/>
      <c r="AW8" s="639"/>
      <c r="AX8" s="639"/>
      <c r="AY8" s="639"/>
      <c r="AZ8" s="639"/>
      <c r="BA8" s="639"/>
      <c r="BB8" s="639"/>
      <c r="BC8" s="639"/>
      <c r="BD8" s="639"/>
      <c r="BE8" s="639"/>
      <c r="BF8" s="640"/>
      <c r="BG8" s="641">
        <v>
986032</v>
      </c>
      <c r="BH8" s="642"/>
      <c r="BI8" s="642"/>
      <c r="BJ8" s="642"/>
      <c r="BK8" s="642"/>
      <c r="BL8" s="642"/>
      <c r="BM8" s="642"/>
      <c r="BN8" s="643"/>
      <c r="BO8" s="644">
        <v>
1.9</v>
      </c>
      <c r="BP8" s="644"/>
      <c r="BQ8" s="644"/>
      <c r="BR8" s="644"/>
      <c r="BS8" s="650" t="s">
        <v>
131</v>
      </c>
      <c r="BT8" s="642"/>
      <c r="BU8" s="642"/>
      <c r="BV8" s="642"/>
      <c r="BW8" s="642"/>
      <c r="BX8" s="642"/>
      <c r="BY8" s="642"/>
      <c r="BZ8" s="642"/>
      <c r="CA8" s="642"/>
      <c r="CB8" s="651"/>
      <c r="CD8" s="656" t="s">
        <v>
244</v>
      </c>
      <c r="CE8" s="657"/>
      <c r="CF8" s="657"/>
      <c r="CG8" s="657"/>
      <c r="CH8" s="657"/>
      <c r="CI8" s="657"/>
      <c r="CJ8" s="657"/>
      <c r="CK8" s="657"/>
      <c r="CL8" s="657"/>
      <c r="CM8" s="657"/>
      <c r="CN8" s="657"/>
      <c r="CO8" s="657"/>
      <c r="CP8" s="657"/>
      <c r="CQ8" s="658"/>
      <c r="CR8" s="641">
        <v>
98815370</v>
      </c>
      <c r="CS8" s="642"/>
      <c r="CT8" s="642"/>
      <c r="CU8" s="642"/>
      <c r="CV8" s="642"/>
      <c r="CW8" s="642"/>
      <c r="CX8" s="642"/>
      <c r="CY8" s="643"/>
      <c r="CZ8" s="644">
        <v>
52.3</v>
      </c>
      <c r="DA8" s="644"/>
      <c r="DB8" s="644"/>
      <c r="DC8" s="644"/>
      <c r="DD8" s="650">
        <v>
3923849</v>
      </c>
      <c r="DE8" s="642"/>
      <c r="DF8" s="642"/>
      <c r="DG8" s="642"/>
      <c r="DH8" s="642"/>
      <c r="DI8" s="642"/>
      <c r="DJ8" s="642"/>
      <c r="DK8" s="642"/>
      <c r="DL8" s="642"/>
      <c r="DM8" s="642"/>
      <c r="DN8" s="642"/>
      <c r="DO8" s="642"/>
      <c r="DP8" s="643"/>
      <c r="DQ8" s="650">
        <v>
54284788</v>
      </c>
      <c r="DR8" s="642"/>
      <c r="DS8" s="642"/>
      <c r="DT8" s="642"/>
      <c r="DU8" s="642"/>
      <c r="DV8" s="642"/>
      <c r="DW8" s="642"/>
      <c r="DX8" s="642"/>
      <c r="DY8" s="642"/>
      <c r="DZ8" s="642"/>
      <c r="EA8" s="642"/>
      <c r="EB8" s="642"/>
      <c r="EC8" s="651"/>
    </row>
    <row r="9" spans="2:143" ht="11.25" customHeight="1" x14ac:dyDescent="0.2">
      <c r="B9" s="638" t="s">
        <v>
245</v>
      </c>
      <c r="C9" s="639"/>
      <c r="D9" s="639"/>
      <c r="E9" s="639"/>
      <c r="F9" s="639"/>
      <c r="G9" s="639"/>
      <c r="H9" s="639"/>
      <c r="I9" s="639"/>
      <c r="J9" s="639"/>
      <c r="K9" s="639"/>
      <c r="L9" s="639"/>
      <c r="M9" s="639"/>
      <c r="N9" s="639"/>
      <c r="O9" s="639"/>
      <c r="P9" s="639"/>
      <c r="Q9" s="640"/>
      <c r="R9" s="641">
        <v>
555141</v>
      </c>
      <c r="S9" s="642"/>
      <c r="T9" s="642"/>
      <c r="U9" s="642"/>
      <c r="V9" s="642"/>
      <c r="W9" s="642"/>
      <c r="X9" s="642"/>
      <c r="Y9" s="643"/>
      <c r="Z9" s="644">
        <v>
0.3</v>
      </c>
      <c r="AA9" s="644"/>
      <c r="AB9" s="644"/>
      <c r="AC9" s="644"/>
      <c r="AD9" s="645">
        <v>
555141</v>
      </c>
      <c r="AE9" s="645"/>
      <c r="AF9" s="645"/>
      <c r="AG9" s="645"/>
      <c r="AH9" s="645"/>
      <c r="AI9" s="645"/>
      <c r="AJ9" s="645"/>
      <c r="AK9" s="645"/>
      <c r="AL9" s="646">
        <v>
0.4</v>
      </c>
      <c r="AM9" s="647"/>
      <c r="AN9" s="647"/>
      <c r="AO9" s="648"/>
      <c r="AP9" s="638" t="s">
        <v>
246</v>
      </c>
      <c r="AQ9" s="639"/>
      <c r="AR9" s="639"/>
      <c r="AS9" s="639"/>
      <c r="AT9" s="639"/>
      <c r="AU9" s="639"/>
      <c r="AV9" s="639"/>
      <c r="AW9" s="639"/>
      <c r="AX9" s="639"/>
      <c r="AY9" s="639"/>
      <c r="AZ9" s="639"/>
      <c r="BA9" s="639"/>
      <c r="BB9" s="639"/>
      <c r="BC9" s="639"/>
      <c r="BD9" s="639"/>
      <c r="BE9" s="639"/>
      <c r="BF9" s="640"/>
      <c r="BG9" s="641">
        <v>
47267700</v>
      </c>
      <c r="BH9" s="642"/>
      <c r="BI9" s="642"/>
      <c r="BJ9" s="642"/>
      <c r="BK9" s="642"/>
      <c r="BL9" s="642"/>
      <c r="BM9" s="642"/>
      <c r="BN9" s="643"/>
      <c r="BO9" s="644">
        <v>
90.6</v>
      </c>
      <c r="BP9" s="644"/>
      <c r="BQ9" s="644"/>
      <c r="BR9" s="644"/>
      <c r="BS9" s="650" t="s">
        <v>
131</v>
      </c>
      <c r="BT9" s="642"/>
      <c r="BU9" s="642"/>
      <c r="BV9" s="642"/>
      <c r="BW9" s="642"/>
      <c r="BX9" s="642"/>
      <c r="BY9" s="642"/>
      <c r="BZ9" s="642"/>
      <c r="CA9" s="642"/>
      <c r="CB9" s="651"/>
      <c r="CD9" s="656" t="s">
        <v>
247</v>
      </c>
      <c r="CE9" s="657"/>
      <c r="CF9" s="657"/>
      <c r="CG9" s="657"/>
      <c r="CH9" s="657"/>
      <c r="CI9" s="657"/>
      <c r="CJ9" s="657"/>
      <c r="CK9" s="657"/>
      <c r="CL9" s="657"/>
      <c r="CM9" s="657"/>
      <c r="CN9" s="657"/>
      <c r="CO9" s="657"/>
      <c r="CP9" s="657"/>
      <c r="CQ9" s="658"/>
      <c r="CR9" s="641">
        <v>
13844205</v>
      </c>
      <c r="CS9" s="642"/>
      <c r="CT9" s="642"/>
      <c r="CU9" s="642"/>
      <c r="CV9" s="642"/>
      <c r="CW9" s="642"/>
      <c r="CX9" s="642"/>
      <c r="CY9" s="643"/>
      <c r="CZ9" s="644">
        <v>
7.3</v>
      </c>
      <c r="DA9" s="644"/>
      <c r="DB9" s="644"/>
      <c r="DC9" s="644"/>
      <c r="DD9" s="650">
        <v>
132076</v>
      </c>
      <c r="DE9" s="642"/>
      <c r="DF9" s="642"/>
      <c r="DG9" s="642"/>
      <c r="DH9" s="642"/>
      <c r="DI9" s="642"/>
      <c r="DJ9" s="642"/>
      <c r="DK9" s="642"/>
      <c r="DL9" s="642"/>
      <c r="DM9" s="642"/>
      <c r="DN9" s="642"/>
      <c r="DO9" s="642"/>
      <c r="DP9" s="643"/>
      <c r="DQ9" s="650">
        <v>
11342623</v>
      </c>
      <c r="DR9" s="642"/>
      <c r="DS9" s="642"/>
      <c r="DT9" s="642"/>
      <c r="DU9" s="642"/>
      <c r="DV9" s="642"/>
      <c r="DW9" s="642"/>
      <c r="DX9" s="642"/>
      <c r="DY9" s="642"/>
      <c r="DZ9" s="642"/>
      <c r="EA9" s="642"/>
      <c r="EB9" s="642"/>
      <c r="EC9" s="651"/>
    </row>
    <row r="10" spans="2:143" ht="11.25" customHeight="1" x14ac:dyDescent="0.2">
      <c r="B10" s="638" t="s">
        <v>
248</v>
      </c>
      <c r="C10" s="639"/>
      <c r="D10" s="639"/>
      <c r="E10" s="639"/>
      <c r="F10" s="639"/>
      <c r="G10" s="639"/>
      <c r="H10" s="639"/>
      <c r="I10" s="639"/>
      <c r="J10" s="639"/>
      <c r="K10" s="639"/>
      <c r="L10" s="639"/>
      <c r="M10" s="639"/>
      <c r="N10" s="639"/>
      <c r="O10" s="639"/>
      <c r="P10" s="639"/>
      <c r="Q10" s="640"/>
      <c r="R10" s="641" t="s">
        <v>
131</v>
      </c>
      <c r="S10" s="642"/>
      <c r="T10" s="642"/>
      <c r="U10" s="642"/>
      <c r="V10" s="642"/>
      <c r="W10" s="642"/>
      <c r="X10" s="642"/>
      <c r="Y10" s="643"/>
      <c r="Z10" s="644" t="s">
        <v>
131</v>
      </c>
      <c r="AA10" s="644"/>
      <c r="AB10" s="644"/>
      <c r="AC10" s="644"/>
      <c r="AD10" s="645" t="s">
        <v>
131</v>
      </c>
      <c r="AE10" s="645"/>
      <c r="AF10" s="645"/>
      <c r="AG10" s="645"/>
      <c r="AH10" s="645"/>
      <c r="AI10" s="645"/>
      <c r="AJ10" s="645"/>
      <c r="AK10" s="645"/>
      <c r="AL10" s="646" t="s">
        <v>
232</v>
      </c>
      <c r="AM10" s="647"/>
      <c r="AN10" s="647"/>
      <c r="AO10" s="648"/>
      <c r="AP10" s="638" t="s">
        <v>
249</v>
      </c>
      <c r="AQ10" s="639"/>
      <c r="AR10" s="639"/>
      <c r="AS10" s="639"/>
      <c r="AT10" s="639"/>
      <c r="AU10" s="639"/>
      <c r="AV10" s="639"/>
      <c r="AW10" s="639"/>
      <c r="AX10" s="639"/>
      <c r="AY10" s="639"/>
      <c r="AZ10" s="639"/>
      <c r="BA10" s="639"/>
      <c r="BB10" s="639"/>
      <c r="BC10" s="639"/>
      <c r="BD10" s="639"/>
      <c r="BE10" s="639"/>
      <c r="BF10" s="640"/>
      <c r="BG10" s="641" t="s">
        <v>
131</v>
      </c>
      <c r="BH10" s="642"/>
      <c r="BI10" s="642"/>
      <c r="BJ10" s="642"/>
      <c r="BK10" s="642"/>
      <c r="BL10" s="642"/>
      <c r="BM10" s="642"/>
      <c r="BN10" s="643"/>
      <c r="BO10" s="644" t="s">
        <v>
232</v>
      </c>
      <c r="BP10" s="644"/>
      <c r="BQ10" s="644"/>
      <c r="BR10" s="644"/>
      <c r="BS10" s="650" t="s">
        <v>
131</v>
      </c>
      <c r="BT10" s="642"/>
      <c r="BU10" s="642"/>
      <c r="BV10" s="642"/>
      <c r="BW10" s="642"/>
      <c r="BX10" s="642"/>
      <c r="BY10" s="642"/>
      <c r="BZ10" s="642"/>
      <c r="CA10" s="642"/>
      <c r="CB10" s="651"/>
      <c r="CD10" s="656" t="s">
        <v>
250</v>
      </c>
      <c r="CE10" s="657"/>
      <c r="CF10" s="657"/>
      <c r="CG10" s="657"/>
      <c r="CH10" s="657"/>
      <c r="CI10" s="657"/>
      <c r="CJ10" s="657"/>
      <c r="CK10" s="657"/>
      <c r="CL10" s="657"/>
      <c r="CM10" s="657"/>
      <c r="CN10" s="657"/>
      <c r="CO10" s="657"/>
      <c r="CP10" s="657"/>
      <c r="CQ10" s="658"/>
      <c r="CR10" s="641">
        <v>
185296</v>
      </c>
      <c r="CS10" s="642"/>
      <c r="CT10" s="642"/>
      <c r="CU10" s="642"/>
      <c r="CV10" s="642"/>
      <c r="CW10" s="642"/>
      <c r="CX10" s="642"/>
      <c r="CY10" s="643"/>
      <c r="CZ10" s="644">
        <v>
0.1</v>
      </c>
      <c r="DA10" s="644"/>
      <c r="DB10" s="644"/>
      <c r="DC10" s="644"/>
      <c r="DD10" s="650">
        <v>
49</v>
      </c>
      <c r="DE10" s="642"/>
      <c r="DF10" s="642"/>
      <c r="DG10" s="642"/>
      <c r="DH10" s="642"/>
      <c r="DI10" s="642"/>
      <c r="DJ10" s="642"/>
      <c r="DK10" s="642"/>
      <c r="DL10" s="642"/>
      <c r="DM10" s="642"/>
      <c r="DN10" s="642"/>
      <c r="DO10" s="642"/>
      <c r="DP10" s="643"/>
      <c r="DQ10" s="650">
        <v>
34925</v>
      </c>
      <c r="DR10" s="642"/>
      <c r="DS10" s="642"/>
      <c r="DT10" s="642"/>
      <c r="DU10" s="642"/>
      <c r="DV10" s="642"/>
      <c r="DW10" s="642"/>
      <c r="DX10" s="642"/>
      <c r="DY10" s="642"/>
      <c r="DZ10" s="642"/>
      <c r="EA10" s="642"/>
      <c r="EB10" s="642"/>
      <c r="EC10" s="651"/>
    </row>
    <row r="11" spans="2:143" ht="11.25" customHeight="1" x14ac:dyDescent="0.2">
      <c r="B11" s="638" t="s">
        <v>
251</v>
      </c>
      <c r="C11" s="639"/>
      <c r="D11" s="639"/>
      <c r="E11" s="639"/>
      <c r="F11" s="639"/>
      <c r="G11" s="639"/>
      <c r="H11" s="639"/>
      <c r="I11" s="639"/>
      <c r="J11" s="639"/>
      <c r="K11" s="639"/>
      <c r="L11" s="639"/>
      <c r="M11" s="639"/>
      <c r="N11" s="639"/>
      <c r="O11" s="639"/>
      <c r="P11" s="639"/>
      <c r="Q11" s="640"/>
      <c r="R11" s="641" t="s">
        <v>
131</v>
      </c>
      <c r="S11" s="642"/>
      <c r="T11" s="642"/>
      <c r="U11" s="642"/>
      <c r="V11" s="642"/>
      <c r="W11" s="642"/>
      <c r="X11" s="642"/>
      <c r="Y11" s="643"/>
      <c r="Z11" s="644" t="s">
        <v>
131</v>
      </c>
      <c r="AA11" s="644"/>
      <c r="AB11" s="644"/>
      <c r="AC11" s="644"/>
      <c r="AD11" s="645" t="s">
        <v>
232</v>
      </c>
      <c r="AE11" s="645"/>
      <c r="AF11" s="645"/>
      <c r="AG11" s="645"/>
      <c r="AH11" s="645"/>
      <c r="AI11" s="645"/>
      <c r="AJ11" s="645"/>
      <c r="AK11" s="645"/>
      <c r="AL11" s="646" t="s">
        <v>
131</v>
      </c>
      <c r="AM11" s="647"/>
      <c r="AN11" s="647"/>
      <c r="AO11" s="648"/>
      <c r="AP11" s="638" t="s">
        <v>
252</v>
      </c>
      <c r="AQ11" s="639"/>
      <c r="AR11" s="639"/>
      <c r="AS11" s="639"/>
      <c r="AT11" s="639"/>
      <c r="AU11" s="639"/>
      <c r="AV11" s="639"/>
      <c r="AW11" s="639"/>
      <c r="AX11" s="639"/>
      <c r="AY11" s="639"/>
      <c r="AZ11" s="639"/>
      <c r="BA11" s="639"/>
      <c r="BB11" s="639"/>
      <c r="BC11" s="639"/>
      <c r="BD11" s="639"/>
      <c r="BE11" s="639"/>
      <c r="BF11" s="640"/>
      <c r="BG11" s="641" t="s">
        <v>
131</v>
      </c>
      <c r="BH11" s="642"/>
      <c r="BI11" s="642"/>
      <c r="BJ11" s="642"/>
      <c r="BK11" s="642"/>
      <c r="BL11" s="642"/>
      <c r="BM11" s="642"/>
      <c r="BN11" s="643"/>
      <c r="BO11" s="644" t="s">
        <v>
232</v>
      </c>
      <c r="BP11" s="644"/>
      <c r="BQ11" s="644"/>
      <c r="BR11" s="644"/>
      <c r="BS11" s="650" t="s">
        <v>
232</v>
      </c>
      <c r="BT11" s="642"/>
      <c r="BU11" s="642"/>
      <c r="BV11" s="642"/>
      <c r="BW11" s="642"/>
      <c r="BX11" s="642"/>
      <c r="BY11" s="642"/>
      <c r="BZ11" s="642"/>
      <c r="CA11" s="642"/>
      <c r="CB11" s="651"/>
      <c r="CD11" s="656" t="s">
        <v>
253</v>
      </c>
      <c r="CE11" s="657"/>
      <c r="CF11" s="657"/>
      <c r="CG11" s="657"/>
      <c r="CH11" s="657"/>
      <c r="CI11" s="657"/>
      <c r="CJ11" s="657"/>
      <c r="CK11" s="657"/>
      <c r="CL11" s="657"/>
      <c r="CM11" s="657"/>
      <c r="CN11" s="657"/>
      <c r="CO11" s="657"/>
      <c r="CP11" s="657"/>
      <c r="CQ11" s="658"/>
      <c r="CR11" s="641" t="s">
        <v>
232</v>
      </c>
      <c r="CS11" s="642"/>
      <c r="CT11" s="642"/>
      <c r="CU11" s="642"/>
      <c r="CV11" s="642"/>
      <c r="CW11" s="642"/>
      <c r="CX11" s="642"/>
      <c r="CY11" s="643"/>
      <c r="CZ11" s="644" t="s">
        <v>
232</v>
      </c>
      <c r="DA11" s="644"/>
      <c r="DB11" s="644"/>
      <c r="DC11" s="644"/>
      <c r="DD11" s="650" t="s">
        <v>
131</v>
      </c>
      <c r="DE11" s="642"/>
      <c r="DF11" s="642"/>
      <c r="DG11" s="642"/>
      <c r="DH11" s="642"/>
      <c r="DI11" s="642"/>
      <c r="DJ11" s="642"/>
      <c r="DK11" s="642"/>
      <c r="DL11" s="642"/>
      <c r="DM11" s="642"/>
      <c r="DN11" s="642"/>
      <c r="DO11" s="642"/>
      <c r="DP11" s="643"/>
      <c r="DQ11" s="650" t="s">
        <v>
131</v>
      </c>
      <c r="DR11" s="642"/>
      <c r="DS11" s="642"/>
      <c r="DT11" s="642"/>
      <c r="DU11" s="642"/>
      <c r="DV11" s="642"/>
      <c r="DW11" s="642"/>
      <c r="DX11" s="642"/>
      <c r="DY11" s="642"/>
      <c r="DZ11" s="642"/>
      <c r="EA11" s="642"/>
      <c r="EB11" s="642"/>
      <c r="EC11" s="651"/>
    </row>
    <row r="12" spans="2:143" ht="11.25" customHeight="1" x14ac:dyDescent="0.2">
      <c r="B12" s="638" t="s">
        <v>
254</v>
      </c>
      <c r="C12" s="639"/>
      <c r="D12" s="639"/>
      <c r="E12" s="639"/>
      <c r="F12" s="639"/>
      <c r="G12" s="639"/>
      <c r="H12" s="639"/>
      <c r="I12" s="639"/>
      <c r="J12" s="639"/>
      <c r="K12" s="639"/>
      <c r="L12" s="639"/>
      <c r="M12" s="639"/>
      <c r="N12" s="639"/>
      <c r="O12" s="639"/>
      <c r="P12" s="639"/>
      <c r="Q12" s="640"/>
      <c r="R12" s="641">
        <v>
10348770</v>
      </c>
      <c r="S12" s="642"/>
      <c r="T12" s="642"/>
      <c r="U12" s="642"/>
      <c r="V12" s="642"/>
      <c r="W12" s="642"/>
      <c r="X12" s="642"/>
      <c r="Y12" s="643"/>
      <c r="Z12" s="644">
        <v>
5.3</v>
      </c>
      <c r="AA12" s="644"/>
      <c r="AB12" s="644"/>
      <c r="AC12" s="644"/>
      <c r="AD12" s="645">
        <v>
10348770</v>
      </c>
      <c r="AE12" s="645"/>
      <c r="AF12" s="645"/>
      <c r="AG12" s="645"/>
      <c r="AH12" s="645"/>
      <c r="AI12" s="645"/>
      <c r="AJ12" s="645"/>
      <c r="AK12" s="645"/>
      <c r="AL12" s="646">
        <v>
8.3000000000000007</v>
      </c>
      <c r="AM12" s="647"/>
      <c r="AN12" s="647"/>
      <c r="AO12" s="648"/>
      <c r="AP12" s="638" t="s">
        <v>
255</v>
      </c>
      <c r="AQ12" s="639"/>
      <c r="AR12" s="639"/>
      <c r="AS12" s="639"/>
      <c r="AT12" s="639"/>
      <c r="AU12" s="639"/>
      <c r="AV12" s="639"/>
      <c r="AW12" s="639"/>
      <c r="AX12" s="639"/>
      <c r="AY12" s="639"/>
      <c r="AZ12" s="639"/>
      <c r="BA12" s="639"/>
      <c r="BB12" s="639"/>
      <c r="BC12" s="639"/>
      <c r="BD12" s="639"/>
      <c r="BE12" s="639"/>
      <c r="BF12" s="640"/>
      <c r="BG12" s="641" t="s">
        <v>
131</v>
      </c>
      <c r="BH12" s="642"/>
      <c r="BI12" s="642"/>
      <c r="BJ12" s="642"/>
      <c r="BK12" s="642"/>
      <c r="BL12" s="642"/>
      <c r="BM12" s="642"/>
      <c r="BN12" s="643"/>
      <c r="BO12" s="644" t="s">
        <v>
131</v>
      </c>
      <c r="BP12" s="644"/>
      <c r="BQ12" s="644"/>
      <c r="BR12" s="644"/>
      <c r="BS12" s="650" t="s">
        <v>
131</v>
      </c>
      <c r="BT12" s="642"/>
      <c r="BU12" s="642"/>
      <c r="BV12" s="642"/>
      <c r="BW12" s="642"/>
      <c r="BX12" s="642"/>
      <c r="BY12" s="642"/>
      <c r="BZ12" s="642"/>
      <c r="CA12" s="642"/>
      <c r="CB12" s="651"/>
      <c r="CD12" s="656" t="s">
        <v>
256</v>
      </c>
      <c r="CE12" s="657"/>
      <c r="CF12" s="657"/>
      <c r="CG12" s="657"/>
      <c r="CH12" s="657"/>
      <c r="CI12" s="657"/>
      <c r="CJ12" s="657"/>
      <c r="CK12" s="657"/>
      <c r="CL12" s="657"/>
      <c r="CM12" s="657"/>
      <c r="CN12" s="657"/>
      <c r="CO12" s="657"/>
      <c r="CP12" s="657"/>
      <c r="CQ12" s="658"/>
      <c r="CR12" s="641">
        <v>
1035210</v>
      </c>
      <c r="CS12" s="642"/>
      <c r="CT12" s="642"/>
      <c r="CU12" s="642"/>
      <c r="CV12" s="642"/>
      <c r="CW12" s="642"/>
      <c r="CX12" s="642"/>
      <c r="CY12" s="643"/>
      <c r="CZ12" s="644">
        <v>
0.5</v>
      </c>
      <c r="DA12" s="644"/>
      <c r="DB12" s="644"/>
      <c r="DC12" s="644"/>
      <c r="DD12" s="650">
        <v>
51038</v>
      </c>
      <c r="DE12" s="642"/>
      <c r="DF12" s="642"/>
      <c r="DG12" s="642"/>
      <c r="DH12" s="642"/>
      <c r="DI12" s="642"/>
      <c r="DJ12" s="642"/>
      <c r="DK12" s="642"/>
      <c r="DL12" s="642"/>
      <c r="DM12" s="642"/>
      <c r="DN12" s="642"/>
      <c r="DO12" s="642"/>
      <c r="DP12" s="643"/>
      <c r="DQ12" s="650">
        <v>
973718</v>
      </c>
      <c r="DR12" s="642"/>
      <c r="DS12" s="642"/>
      <c r="DT12" s="642"/>
      <c r="DU12" s="642"/>
      <c r="DV12" s="642"/>
      <c r="DW12" s="642"/>
      <c r="DX12" s="642"/>
      <c r="DY12" s="642"/>
      <c r="DZ12" s="642"/>
      <c r="EA12" s="642"/>
      <c r="EB12" s="642"/>
      <c r="EC12" s="651"/>
    </row>
    <row r="13" spans="2:143" ht="11.25" customHeight="1" x14ac:dyDescent="0.2">
      <c r="B13" s="638" t="s">
        <v>
257</v>
      </c>
      <c r="C13" s="639"/>
      <c r="D13" s="639"/>
      <c r="E13" s="639"/>
      <c r="F13" s="639"/>
      <c r="G13" s="639"/>
      <c r="H13" s="639"/>
      <c r="I13" s="639"/>
      <c r="J13" s="639"/>
      <c r="K13" s="639"/>
      <c r="L13" s="639"/>
      <c r="M13" s="639"/>
      <c r="N13" s="639"/>
      <c r="O13" s="639"/>
      <c r="P13" s="639"/>
      <c r="Q13" s="640"/>
      <c r="R13" s="641">
        <v>
22764</v>
      </c>
      <c r="S13" s="642"/>
      <c r="T13" s="642"/>
      <c r="U13" s="642"/>
      <c r="V13" s="642"/>
      <c r="W13" s="642"/>
      <c r="X13" s="642"/>
      <c r="Y13" s="643"/>
      <c r="Z13" s="644">
        <v>
0</v>
      </c>
      <c r="AA13" s="644"/>
      <c r="AB13" s="644"/>
      <c r="AC13" s="644"/>
      <c r="AD13" s="645">
        <v>
22764</v>
      </c>
      <c r="AE13" s="645"/>
      <c r="AF13" s="645"/>
      <c r="AG13" s="645"/>
      <c r="AH13" s="645"/>
      <c r="AI13" s="645"/>
      <c r="AJ13" s="645"/>
      <c r="AK13" s="645"/>
      <c r="AL13" s="646">
        <v>
0</v>
      </c>
      <c r="AM13" s="647"/>
      <c r="AN13" s="647"/>
      <c r="AO13" s="648"/>
      <c r="AP13" s="638" t="s">
        <v>
258</v>
      </c>
      <c r="AQ13" s="639"/>
      <c r="AR13" s="639"/>
      <c r="AS13" s="639"/>
      <c r="AT13" s="639"/>
      <c r="AU13" s="639"/>
      <c r="AV13" s="639"/>
      <c r="AW13" s="639"/>
      <c r="AX13" s="639"/>
      <c r="AY13" s="639"/>
      <c r="AZ13" s="639"/>
      <c r="BA13" s="639"/>
      <c r="BB13" s="639"/>
      <c r="BC13" s="639"/>
      <c r="BD13" s="639"/>
      <c r="BE13" s="639"/>
      <c r="BF13" s="640"/>
      <c r="BG13" s="641" t="s">
        <v>
131</v>
      </c>
      <c r="BH13" s="642"/>
      <c r="BI13" s="642"/>
      <c r="BJ13" s="642"/>
      <c r="BK13" s="642"/>
      <c r="BL13" s="642"/>
      <c r="BM13" s="642"/>
      <c r="BN13" s="643"/>
      <c r="BO13" s="644" t="s">
        <v>
232</v>
      </c>
      <c r="BP13" s="644"/>
      <c r="BQ13" s="644"/>
      <c r="BR13" s="644"/>
      <c r="BS13" s="650" t="s">
        <v>
131</v>
      </c>
      <c r="BT13" s="642"/>
      <c r="BU13" s="642"/>
      <c r="BV13" s="642"/>
      <c r="BW13" s="642"/>
      <c r="BX13" s="642"/>
      <c r="BY13" s="642"/>
      <c r="BZ13" s="642"/>
      <c r="CA13" s="642"/>
      <c r="CB13" s="651"/>
      <c r="CD13" s="656" t="s">
        <v>
259</v>
      </c>
      <c r="CE13" s="657"/>
      <c r="CF13" s="657"/>
      <c r="CG13" s="657"/>
      <c r="CH13" s="657"/>
      <c r="CI13" s="657"/>
      <c r="CJ13" s="657"/>
      <c r="CK13" s="657"/>
      <c r="CL13" s="657"/>
      <c r="CM13" s="657"/>
      <c r="CN13" s="657"/>
      <c r="CO13" s="657"/>
      <c r="CP13" s="657"/>
      <c r="CQ13" s="658"/>
      <c r="CR13" s="641">
        <v>
8970311</v>
      </c>
      <c r="CS13" s="642"/>
      <c r="CT13" s="642"/>
      <c r="CU13" s="642"/>
      <c r="CV13" s="642"/>
      <c r="CW13" s="642"/>
      <c r="CX13" s="642"/>
      <c r="CY13" s="643"/>
      <c r="CZ13" s="644">
        <v>
4.8</v>
      </c>
      <c r="DA13" s="644"/>
      <c r="DB13" s="644"/>
      <c r="DC13" s="644"/>
      <c r="DD13" s="650">
        <v>
3731808</v>
      </c>
      <c r="DE13" s="642"/>
      <c r="DF13" s="642"/>
      <c r="DG13" s="642"/>
      <c r="DH13" s="642"/>
      <c r="DI13" s="642"/>
      <c r="DJ13" s="642"/>
      <c r="DK13" s="642"/>
      <c r="DL13" s="642"/>
      <c r="DM13" s="642"/>
      <c r="DN13" s="642"/>
      <c r="DO13" s="642"/>
      <c r="DP13" s="643"/>
      <c r="DQ13" s="650">
        <v>
7005788</v>
      </c>
      <c r="DR13" s="642"/>
      <c r="DS13" s="642"/>
      <c r="DT13" s="642"/>
      <c r="DU13" s="642"/>
      <c r="DV13" s="642"/>
      <c r="DW13" s="642"/>
      <c r="DX13" s="642"/>
      <c r="DY13" s="642"/>
      <c r="DZ13" s="642"/>
      <c r="EA13" s="642"/>
      <c r="EB13" s="642"/>
      <c r="EC13" s="651"/>
    </row>
    <row r="14" spans="2:143" ht="11.25" customHeight="1" x14ac:dyDescent="0.2">
      <c r="B14" s="638" t="s">
        <v>
260</v>
      </c>
      <c r="C14" s="639"/>
      <c r="D14" s="639"/>
      <c r="E14" s="639"/>
      <c r="F14" s="639"/>
      <c r="G14" s="639"/>
      <c r="H14" s="639"/>
      <c r="I14" s="639"/>
      <c r="J14" s="639"/>
      <c r="K14" s="639"/>
      <c r="L14" s="639"/>
      <c r="M14" s="639"/>
      <c r="N14" s="639"/>
      <c r="O14" s="639"/>
      <c r="P14" s="639"/>
      <c r="Q14" s="640"/>
      <c r="R14" s="641" t="s">
        <v>
232</v>
      </c>
      <c r="S14" s="642"/>
      <c r="T14" s="642"/>
      <c r="U14" s="642"/>
      <c r="V14" s="642"/>
      <c r="W14" s="642"/>
      <c r="X14" s="642"/>
      <c r="Y14" s="643"/>
      <c r="Z14" s="644" t="s">
        <v>
261</v>
      </c>
      <c r="AA14" s="644"/>
      <c r="AB14" s="644"/>
      <c r="AC14" s="644"/>
      <c r="AD14" s="645" t="s">
        <v>
131</v>
      </c>
      <c r="AE14" s="645"/>
      <c r="AF14" s="645"/>
      <c r="AG14" s="645"/>
      <c r="AH14" s="645"/>
      <c r="AI14" s="645"/>
      <c r="AJ14" s="645"/>
      <c r="AK14" s="645"/>
      <c r="AL14" s="646" t="s">
        <v>
232</v>
      </c>
      <c r="AM14" s="647"/>
      <c r="AN14" s="647"/>
      <c r="AO14" s="648"/>
      <c r="AP14" s="638" t="s">
        <v>
262</v>
      </c>
      <c r="AQ14" s="639"/>
      <c r="AR14" s="639"/>
      <c r="AS14" s="639"/>
      <c r="AT14" s="639"/>
      <c r="AU14" s="639"/>
      <c r="AV14" s="639"/>
      <c r="AW14" s="639"/>
      <c r="AX14" s="639"/>
      <c r="AY14" s="639"/>
      <c r="AZ14" s="639"/>
      <c r="BA14" s="639"/>
      <c r="BB14" s="639"/>
      <c r="BC14" s="639"/>
      <c r="BD14" s="639"/>
      <c r="BE14" s="639"/>
      <c r="BF14" s="640"/>
      <c r="BG14" s="641">
        <v>
172772</v>
      </c>
      <c r="BH14" s="642"/>
      <c r="BI14" s="642"/>
      <c r="BJ14" s="642"/>
      <c r="BK14" s="642"/>
      <c r="BL14" s="642"/>
      <c r="BM14" s="642"/>
      <c r="BN14" s="643"/>
      <c r="BO14" s="644">
        <v>
0.3</v>
      </c>
      <c r="BP14" s="644"/>
      <c r="BQ14" s="644"/>
      <c r="BR14" s="644"/>
      <c r="BS14" s="650" t="s">
        <v>
232</v>
      </c>
      <c r="BT14" s="642"/>
      <c r="BU14" s="642"/>
      <c r="BV14" s="642"/>
      <c r="BW14" s="642"/>
      <c r="BX14" s="642"/>
      <c r="BY14" s="642"/>
      <c r="BZ14" s="642"/>
      <c r="CA14" s="642"/>
      <c r="CB14" s="651"/>
      <c r="CD14" s="656" t="s">
        <v>
263</v>
      </c>
      <c r="CE14" s="657"/>
      <c r="CF14" s="657"/>
      <c r="CG14" s="657"/>
      <c r="CH14" s="657"/>
      <c r="CI14" s="657"/>
      <c r="CJ14" s="657"/>
      <c r="CK14" s="657"/>
      <c r="CL14" s="657"/>
      <c r="CM14" s="657"/>
      <c r="CN14" s="657"/>
      <c r="CO14" s="657"/>
      <c r="CP14" s="657"/>
      <c r="CQ14" s="658"/>
      <c r="CR14" s="641">
        <v>
1193995</v>
      </c>
      <c r="CS14" s="642"/>
      <c r="CT14" s="642"/>
      <c r="CU14" s="642"/>
      <c r="CV14" s="642"/>
      <c r="CW14" s="642"/>
      <c r="CX14" s="642"/>
      <c r="CY14" s="643"/>
      <c r="CZ14" s="644">
        <v>
0.6</v>
      </c>
      <c r="DA14" s="644"/>
      <c r="DB14" s="644"/>
      <c r="DC14" s="644"/>
      <c r="DD14" s="650">
        <v>
281913</v>
      </c>
      <c r="DE14" s="642"/>
      <c r="DF14" s="642"/>
      <c r="DG14" s="642"/>
      <c r="DH14" s="642"/>
      <c r="DI14" s="642"/>
      <c r="DJ14" s="642"/>
      <c r="DK14" s="642"/>
      <c r="DL14" s="642"/>
      <c r="DM14" s="642"/>
      <c r="DN14" s="642"/>
      <c r="DO14" s="642"/>
      <c r="DP14" s="643"/>
      <c r="DQ14" s="650">
        <v>
995111</v>
      </c>
      <c r="DR14" s="642"/>
      <c r="DS14" s="642"/>
      <c r="DT14" s="642"/>
      <c r="DU14" s="642"/>
      <c r="DV14" s="642"/>
      <c r="DW14" s="642"/>
      <c r="DX14" s="642"/>
      <c r="DY14" s="642"/>
      <c r="DZ14" s="642"/>
      <c r="EA14" s="642"/>
      <c r="EB14" s="642"/>
      <c r="EC14" s="651"/>
    </row>
    <row r="15" spans="2:143" ht="11.25" customHeight="1" x14ac:dyDescent="0.2">
      <c r="B15" s="638" t="s">
        <v>
264</v>
      </c>
      <c r="C15" s="639"/>
      <c r="D15" s="639"/>
      <c r="E15" s="639"/>
      <c r="F15" s="639"/>
      <c r="G15" s="639"/>
      <c r="H15" s="639"/>
      <c r="I15" s="639"/>
      <c r="J15" s="639"/>
      <c r="K15" s="639"/>
      <c r="L15" s="639"/>
      <c r="M15" s="639"/>
      <c r="N15" s="639"/>
      <c r="O15" s="639"/>
      <c r="P15" s="639"/>
      <c r="Q15" s="640"/>
      <c r="R15" s="641">
        <v>
406241</v>
      </c>
      <c r="S15" s="642"/>
      <c r="T15" s="642"/>
      <c r="U15" s="642"/>
      <c r="V15" s="642"/>
      <c r="W15" s="642"/>
      <c r="X15" s="642"/>
      <c r="Y15" s="643"/>
      <c r="Z15" s="644">
        <v>
0.2</v>
      </c>
      <c r="AA15" s="644"/>
      <c r="AB15" s="644"/>
      <c r="AC15" s="644"/>
      <c r="AD15" s="645">
        <v>
406241</v>
      </c>
      <c r="AE15" s="645"/>
      <c r="AF15" s="645"/>
      <c r="AG15" s="645"/>
      <c r="AH15" s="645"/>
      <c r="AI15" s="645"/>
      <c r="AJ15" s="645"/>
      <c r="AK15" s="645"/>
      <c r="AL15" s="646">
        <v>
0.3</v>
      </c>
      <c r="AM15" s="647"/>
      <c r="AN15" s="647"/>
      <c r="AO15" s="648"/>
      <c r="AP15" s="638" t="s">
        <v>
265</v>
      </c>
      <c r="AQ15" s="639"/>
      <c r="AR15" s="639"/>
      <c r="AS15" s="639"/>
      <c r="AT15" s="639"/>
      <c r="AU15" s="639"/>
      <c r="AV15" s="639"/>
      <c r="AW15" s="639"/>
      <c r="AX15" s="639"/>
      <c r="AY15" s="639"/>
      <c r="AZ15" s="639"/>
      <c r="BA15" s="639"/>
      <c r="BB15" s="639"/>
      <c r="BC15" s="639"/>
      <c r="BD15" s="639"/>
      <c r="BE15" s="639"/>
      <c r="BF15" s="640"/>
      <c r="BG15" s="641">
        <v>
3668687</v>
      </c>
      <c r="BH15" s="642"/>
      <c r="BI15" s="642"/>
      <c r="BJ15" s="642"/>
      <c r="BK15" s="642"/>
      <c r="BL15" s="642"/>
      <c r="BM15" s="642"/>
      <c r="BN15" s="643"/>
      <c r="BO15" s="644">
        <v>
7</v>
      </c>
      <c r="BP15" s="644"/>
      <c r="BQ15" s="644"/>
      <c r="BR15" s="644"/>
      <c r="BS15" s="650" t="s">
        <v>
131</v>
      </c>
      <c r="BT15" s="642"/>
      <c r="BU15" s="642"/>
      <c r="BV15" s="642"/>
      <c r="BW15" s="642"/>
      <c r="BX15" s="642"/>
      <c r="BY15" s="642"/>
      <c r="BZ15" s="642"/>
      <c r="CA15" s="642"/>
      <c r="CB15" s="651"/>
      <c r="CD15" s="656" t="s">
        <v>
266</v>
      </c>
      <c r="CE15" s="657"/>
      <c r="CF15" s="657"/>
      <c r="CG15" s="657"/>
      <c r="CH15" s="657"/>
      <c r="CI15" s="657"/>
      <c r="CJ15" s="657"/>
      <c r="CK15" s="657"/>
      <c r="CL15" s="657"/>
      <c r="CM15" s="657"/>
      <c r="CN15" s="657"/>
      <c r="CO15" s="657"/>
      <c r="CP15" s="657"/>
      <c r="CQ15" s="658"/>
      <c r="CR15" s="641">
        <v>
29055158</v>
      </c>
      <c r="CS15" s="642"/>
      <c r="CT15" s="642"/>
      <c r="CU15" s="642"/>
      <c r="CV15" s="642"/>
      <c r="CW15" s="642"/>
      <c r="CX15" s="642"/>
      <c r="CY15" s="643"/>
      <c r="CZ15" s="644">
        <v>
15.4</v>
      </c>
      <c r="DA15" s="644"/>
      <c r="DB15" s="644"/>
      <c r="DC15" s="644"/>
      <c r="DD15" s="650">
        <v>
7716691</v>
      </c>
      <c r="DE15" s="642"/>
      <c r="DF15" s="642"/>
      <c r="DG15" s="642"/>
      <c r="DH15" s="642"/>
      <c r="DI15" s="642"/>
      <c r="DJ15" s="642"/>
      <c r="DK15" s="642"/>
      <c r="DL15" s="642"/>
      <c r="DM15" s="642"/>
      <c r="DN15" s="642"/>
      <c r="DO15" s="642"/>
      <c r="DP15" s="643"/>
      <c r="DQ15" s="650">
        <v>
23740381</v>
      </c>
      <c r="DR15" s="642"/>
      <c r="DS15" s="642"/>
      <c r="DT15" s="642"/>
      <c r="DU15" s="642"/>
      <c r="DV15" s="642"/>
      <c r="DW15" s="642"/>
      <c r="DX15" s="642"/>
      <c r="DY15" s="642"/>
      <c r="DZ15" s="642"/>
      <c r="EA15" s="642"/>
      <c r="EB15" s="642"/>
      <c r="EC15" s="651"/>
    </row>
    <row r="16" spans="2:143" ht="11.25" customHeight="1" x14ac:dyDescent="0.2">
      <c r="B16" s="638" t="s">
        <v>
267</v>
      </c>
      <c r="C16" s="639"/>
      <c r="D16" s="639"/>
      <c r="E16" s="639"/>
      <c r="F16" s="639"/>
      <c r="G16" s="639"/>
      <c r="H16" s="639"/>
      <c r="I16" s="639"/>
      <c r="J16" s="639"/>
      <c r="K16" s="639"/>
      <c r="L16" s="639"/>
      <c r="M16" s="639"/>
      <c r="N16" s="639"/>
      <c r="O16" s="639"/>
      <c r="P16" s="639"/>
      <c r="Q16" s="640"/>
      <c r="R16" s="641" t="s">
        <v>
131</v>
      </c>
      <c r="S16" s="642"/>
      <c r="T16" s="642"/>
      <c r="U16" s="642"/>
      <c r="V16" s="642"/>
      <c r="W16" s="642"/>
      <c r="X16" s="642"/>
      <c r="Y16" s="643"/>
      <c r="Z16" s="644" t="s">
        <v>
232</v>
      </c>
      <c r="AA16" s="644"/>
      <c r="AB16" s="644"/>
      <c r="AC16" s="644"/>
      <c r="AD16" s="645" t="s">
        <v>
232</v>
      </c>
      <c r="AE16" s="645"/>
      <c r="AF16" s="645"/>
      <c r="AG16" s="645"/>
      <c r="AH16" s="645"/>
      <c r="AI16" s="645"/>
      <c r="AJ16" s="645"/>
      <c r="AK16" s="645"/>
      <c r="AL16" s="646" t="s">
        <v>
131</v>
      </c>
      <c r="AM16" s="647"/>
      <c r="AN16" s="647"/>
      <c r="AO16" s="648"/>
      <c r="AP16" s="638" t="s">
        <v>
268</v>
      </c>
      <c r="AQ16" s="639"/>
      <c r="AR16" s="639"/>
      <c r="AS16" s="639"/>
      <c r="AT16" s="639"/>
      <c r="AU16" s="639"/>
      <c r="AV16" s="639"/>
      <c r="AW16" s="639"/>
      <c r="AX16" s="639"/>
      <c r="AY16" s="639"/>
      <c r="AZ16" s="639"/>
      <c r="BA16" s="639"/>
      <c r="BB16" s="639"/>
      <c r="BC16" s="639"/>
      <c r="BD16" s="639"/>
      <c r="BE16" s="639"/>
      <c r="BF16" s="640"/>
      <c r="BG16" s="641" t="s">
        <v>
131</v>
      </c>
      <c r="BH16" s="642"/>
      <c r="BI16" s="642"/>
      <c r="BJ16" s="642"/>
      <c r="BK16" s="642"/>
      <c r="BL16" s="642"/>
      <c r="BM16" s="642"/>
      <c r="BN16" s="643"/>
      <c r="BO16" s="644" t="s">
        <v>
232</v>
      </c>
      <c r="BP16" s="644"/>
      <c r="BQ16" s="644"/>
      <c r="BR16" s="644"/>
      <c r="BS16" s="650" t="s">
        <v>
131</v>
      </c>
      <c r="BT16" s="642"/>
      <c r="BU16" s="642"/>
      <c r="BV16" s="642"/>
      <c r="BW16" s="642"/>
      <c r="BX16" s="642"/>
      <c r="BY16" s="642"/>
      <c r="BZ16" s="642"/>
      <c r="CA16" s="642"/>
      <c r="CB16" s="651"/>
      <c r="CD16" s="656" t="s">
        <v>
269</v>
      </c>
      <c r="CE16" s="657"/>
      <c r="CF16" s="657"/>
      <c r="CG16" s="657"/>
      <c r="CH16" s="657"/>
      <c r="CI16" s="657"/>
      <c r="CJ16" s="657"/>
      <c r="CK16" s="657"/>
      <c r="CL16" s="657"/>
      <c r="CM16" s="657"/>
      <c r="CN16" s="657"/>
      <c r="CO16" s="657"/>
      <c r="CP16" s="657"/>
      <c r="CQ16" s="658"/>
      <c r="CR16" s="641" t="s">
        <v>
131</v>
      </c>
      <c r="CS16" s="642"/>
      <c r="CT16" s="642"/>
      <c r="CU16" s="642"/>
      <c r="CV16" s="642"/>
      <c r="CW16" s="642"/>
      <c r="CX16" s="642"/>
      <c r="CY16" s="643"/>
      <c r="CZ16" s="644" t="s">
        <v>
131</v>
      </c>
      <c r="DA16" s="644"/>
      <c r="DB16" s="644"/>
      <c r="DC16" s="644"/>
      <c r="DD16" s="650" t="s">
        <v>
232</v>
      </c>
      <c r="DE16" s="642"/>
      <c r="DF16" s="642"/>
      <c r="DG16" s="642"/>
      <c r="DH16" s="642"/>
      <c r="DI16" s="642"/>
      <c r="DJ16" s="642"/>
      <c r="DK16" s="642"/>
      <c r="DL16" s="642"/>
      <c r="DM16" s="642"/>
      <c r="DN16" s="642"/>
      <c r="DO16" s="642"/>
      <c r="DP16" s="643"/>
      <c r="DQ16" s="650" t="s">
        <v>
131</v>
      </c>
      <c r="DR16" s="642"/>
      <c r="DS16" s="642"/>
      <c r="DT16" s="642"/>
      <c r="DU16" s="642"/>
      <c r="DV16" s="642"/>
      <c r="DW16" s="642"/>
      <c r="DX16" s="642"/>
      <c r="DY16" s="642"/>
      <c r="DZ16" s="642"/>
      <c r="EA16" s="642"/>
      <c r="EB16" s="642"/>
      <c r="EC16" s="651"/>
    </row>
    <row r="17" spans="2:133" ht="11.25" customHeight="1" x14ac:dyDescent="0.2">
      <c r="B17" s="638" t="s">
        <v>
270</v>
      </c>
      <c r="C17" s="639"/>
      <c r="D17" s="639"/>
      <c r="E17" s="639"/>
      <c r="F17" s="639"/>
      <c r="G17" s="639"/>
      <c r="H17" s="639"/>
      <c r="I17" s="639"/>
      <c r="J17" s="639"/>
      <c r="K17" s="639"/>
      <c r="L17" s="639"/>
      <c r="M17" s="639"/>
      <c r="N17" s="639"/>
      <c r="O17" s="639"/>
      <c r="P17" s="639"/>
      <c r="Q17" s="640"/>
      <c r="R17" s="641">
        <v>
367305</v>
      </c>
      <c r="S17" s="642"/>
      <c r="T17" s="642"/>
      <c r="U17" s="642"/>
      <c r="V17" s="642"/>
      <c r="W17" s="642"/>
      <c r="X17" s="642"/>
      <c r="Y17" s="643"/>
      <c r="Z17" s="644">
        <v>
0.2</v>
      </c>
      <c r="AA17" s="644"/>
      <c r="AB17" s="644"/>
      <c r="AC17" s="644"/>
      <c r="AD17" s="645">
        <v>
367305</v>
      </c>
      <c r="AE17" s="645"/>
      <c r="AF17" s="645"/>
      <c r="AG17" s="645"/>
      <c r="AH17" s="645"/>
      <c r="AI17" s="645"/>
      <c r="AJ17" s="645"/>
      <c r="AK17" s="645"/>
      <c r="AL17" s="646">
        <v>
0.3</v>
      </c>
      <c r="AM17" s="647"/>
      <c r="AN17" s="647"/>
      <c r="AO17" s="648"/>
      <c r="AP17" s="638" t="s">
        <v>
271</v>
      </c>
      <c r="AQ17" s="639"/>
      <c r="AR17" s="639"/>
      <c r="AS17" s="639"/>
      <c r="AT17" s="639"/>
      <c r="AU17" s="639"/>
      <c r="AV17" s="639"/>
      <c r="AW17" s="639"/>
      <c r="AX17" s="639"/>
      <c r="AY17" s="639"/>
      <c r="AZ17" s="639"/>
      <c r="BA17" s="639"/>
      <c r="BB17" s="639"/>
      <c r="BC17" s="639"/>
      <c r="BD17" s="639"/>
      <c r="BE17" s="639"/>
      <c r="BF17" s="640"/>
      <c r="BG17" s="641" t="s">
        <v>
131</v>
      </c>
      <c r="BH17" s="642"/>
      <c r="BI17" s="642"/>
      <c r="BJ17" s="642"/>
      <c r="BK17" s="642"/>
      <c r="BL17" s="642"/>
      <c r="BM17" s="642"/>
      <c r="BN17" s="643"/>
      <c r="BO17" s="644" t="s">
        <v>
131</v>
      </c>
      <c r="BP17" s="644"/>
      <c r="BQ17" s="644"/>
      <c r="BR17" s="644"/>
      <c r="BS17" s="650" t="s">
        <v>
131</v>
      </c>
      <c r="BT17" s="642"/>
      <c r="BU17" s="642"/>
      <c r="BV17" s="642"/>
      <c r="BW17" s="642"/>
      <c r="BX17" s="642"/>
      <c r="BY17" s="642"/>
      <c r="BZ17" s="642"/>
      <c r="CA17" s="642"/>
      <c r="CB17" s="651"/>
      <c r="CD17" s="656" t="s">
        <v>
272</v>
      </c>
      <c r="CE17" s="657"/>
      <c r="CF17" s="657"/>
      <c r="CG17" s="657"/>
      <c r="CH17" s="657"/>
      <c r="CI17" s="657"/>
      <c r="CJ17" s="657"/>
      <c r="CK17" s="657"/>
      <c r="CL17" s="657"/>
      <c r="CM17" s="657"/>
      <c r="CN17" s="657"/>
      <c r="CO17" s="657"/>
      <c r="CP17" s="657"/>
      <c r="CQ17" s="658"/>
      <c r="CR17" s="641">
        <v>
2079377</v>
      </c>
      <c r="CS17" s="642"/>
      <c r="CT17" s="642"/>
      <c r="CU17" s="642"/>
      <c r="CV17" s="642"/>
      <c r="CW17" s="642"/>
      <c r="CX17" s="642"/>
      <c r="CY17" s="643"/>
      <c r="CZ17" s="644">
        <v>
1.1000000000000001</v>
      </c>
      <c r="DA17" s="644"/>
      <c r="DB17" s="644"/>
      <c r="DC17" s="644"/>
      <c r="DD17" s="650" t="s">
        <v>
131</v>
      </c>
      <c r="DE17" s="642"/>
      <c r="DF17" s="642"/>
      <c r="DG17" s="642"/>
      <c r="DH17" s="642"/>
      <c r="DI17" s="642"/>
      <c r="DJ17" s="642"/>
      <c r="DK17" s="642"/>
      <c r="DL17" s="642"/>
      <c r="DM17" s="642"/>
      <c r="DN17" s="642"/>
      <c r="DO17" s="642"/>
      <c r="DP17" s="643"/>
      <c r="DQ17" s="650">
        <v>
2078958</v>
      </c>
      <c r="DR17" s="642"/>
      <c r="DS17" s="642"/>
      <c r="DT17" s="642"/>
      <c r="DU17" s="642"/>
      <c r="DV17" s="642"/>
      <c r="DW17" s="642"/>
      <c r="DX17" s="642"/>
      <c r="DY17" s="642"/>
      <c r="DZ17" s="642"/>
      <c r="EA17" s="642"/>
      <c r="EB17" s="642"/>
      <c r="EC17" s="651"/>
    </row>
    <row r="18" spans="2:133" ht="11.25" customHeight="1" x14ac:dyDescent="0.2">
      <c r="B18" s="638" t="s">
        <v>
273</v>
      </c>
      <c r="C18" s="639"/>
      <c r="D18" s="639"/>
      <c r="E18" s="639"/>
      <c r="F18" s="639"/>
      <c r="G18" s="639"/>
      <c r="H18" s="639"/>
      <c r="I18" s="639"/>
      <c r="J18" s="639"/>
      <c r="K18" s="639"/>
      <c r="L18" s="639"/>
      <c r="M18" s="639"/>
      <c r="N18" s="639"/>
      <c r="O18" s="639"/>
      <c r="P18" s="639"/>
      <c r="Q18" s="640"/>
      <c r="R18" s="641" t="s">
        <v>
232</v>
      </c>
      <c r="S18" s="642"/>
      <c r="T18" s="642"/>
      <c r="U18" s="642"/>
      <c r="V18" s="642"/>
      <c r="W18" s="642"/>
      <c r="X18" s="642"/>
      <c r="Y18" s="643"/>
      <c r="Z18" s="644" t="s">
        <v>
131</v>
      </c>
      <c r="AA18" s="644"/>
      <c r="AB18" s="644"/>
      <c r="AC18" s="644"/>
      <c r="AD18" s="645" t="s">
        <v>
131</v>
      </c>
      <c r="AE18" s="645"/>
      <c r="AF18" s="645"/>
      <c r="AG18" s="645"/>
      <c r="AH18" s="645"/>
      <c r="AI18" s="645"/>
      <c r="AJ18" s="645"/>
      <c r="AK18" s="645"/>
      <c r="AL18" s="646" t="s">
        <v>
131</v>
      </c>
      <c r="AM18" s="647"/>
      <c r="AN18" s="647"/>
      <c r="AO18" s="648"/>
      <c r="AP18" s="638" t="s">
        <v>
274</v>
      </c>
      <c r="AQ18" s="639"/>
      <c r="AR18" s="639"/>
      <c r="AS18" s="639"/>
      <c r="AT18" s="639"/>
      <c r="AU18" s="639"/>
      <c r="AV18" s="639"/>
      <c r="AW18" s="639"/>
      <c r="AX18" s="639"/>
      <c r="AY18" s="639"/>
      <c r="AZ18" s="639"/>
      <c r="BA18" s="639"/>
      <c r="BB18" s="639"/>
      <c r="BC18" s="639"/>
      <c r="BD18" s="639"/>
      <c r="BE18" s="639"/>
      <c r="BF18" s="640"/>
      <c r="BG18" s="641" t="s">
        <v>
232</v>
      </c>
      <c r="BH18" s="642"/>
      <c r="BI18" s="642"/>
      <c r="BJ18" s="642"/>
      <c r="BK18" s="642"/>
      <c r="BL18" s="642"/>
      <c r="BM18" s="642"/>
      <c r="BN18" s="643"/>
      <c r="BO18" s="644" t="s">
        <v>
232</v>
      </c>
      <c r="BP18" s="644"/>
      <c r="BQ18" s="644"/>
      <c r="BR18" s="644"/>
      <c r="BS18" s="650" t="s">
        <v>
131</v>
      </c>
      <c r="BT18" s="642"/>
      <c r="BU18" s="642"/>
      <c r="BV18" s="642"/>
      <c r="BW18" s="642"/>
      <c r="BX18" s="642"/>
      <c r="BY18" s="642"/>
      <c r="BZ18" s="642"/>
      <c r="CA18" s="642"/>
      <c r="CB18" s="651"/>
      <c r="CD18" s="656" t="s">
        <v>
275</v>
      </c>
      <c r="CE18" s="657"/>
      <c r="CF18" s="657"/>
      <c r="CG18" s="657"/>
      <c r="CH18" s="657"/>
      <c r="CI18" s="657"/>
      <c r="CJ18" s="657"/>
      <c r="CK18" s="657"/>
      <c r="CL18" s="657"/>
      <c r="CM18" s="657"/>
      <c r="CN18" s="657"/>
      <c r="CO18" s="657"/>
      <c r="CP18" s="657"/>
      <c r="CQ18" s="658"/>
      <c r="CR18" s="641" t="s">
        <v>
131</v>
      </c>
      <c r="CS18" s="642"/>
      <c r="CT18" s="642"/>
      <c r="CU18" s="642"/>
      <c r="CV18" s="642"/>
      <c r="CW18" s="642"/>
      <c r="CX18" s="642"/>
      <c r="CY18" s="643"/>
      <c r="CZ18" s="644" t="s">
        <v>
232</v>
      </c>
      <c r="DA18" s="644"/>
      <c r="DB18" s="644"/>
      <c r="DC18" s="644"/>
      <c r="DD18" s="650" t="s">
        <v>
261</v>
      </c>
      <c r="DE18" s="642"/>
      <c r="DF18" s="642"/>
      <c r="DG18" s="642"/>
      <c r="DH18" s="642"/>
      <c r="DI18" s="642"/>
      <c r="DJ18" s="642"/>
      <c r="DK18" s="642"/>
      <c r="DL18" s="642"/>
      <c r="DM18" s="642"/>
      <c r="DN18" s="642"/>
      <c r="DO18" s="642"/>
      <c r="DP18" s="643"/>
      <c r="DQ18" s="650" t="s">
        <v>
232</v>
      </c>
      <c r="DR18" s="642"/>
      <c r="DS18" s="642"/>
      <c r="DT18" s="642"/>
      <c r="DU18" s="642"/>
      <c r="DV18" s="642"/>
      <c r="DW18" s="642"/>
      <c r="DX18" s="642"/>
      <c r="DY18" s="642"/>
      <c r="DZ18" s="642"/>
      <c r="EA18" s="642"/>
      <c r="EB18" s="642"/>
      <c r="EC18" s="651"/>
    </row>
    <row r="19" spans="2:133" ht="11.25" customHeight="1" x14ac:dyDescent="0.2">
      <c r="B19" s="638" t="s">
        <v>
276</v>
      </c>
      <c r="C19" s="639"/>
      <c r="D19" s="639"/>
      <c r="E19" s="639"/>
      <c r="F19" s="639"/>
      <c r="G19" s="639"/>
      <c r="H19" s="639"/>
      <c r="I19" s="639"/>
      <c r="J19" s="639"/>
      <c r="K19" s="639"/>
      <c r="L19" s="639"/>
      <c r="M19" s="639"/>
      <c r="N19" s="639"/>
      <c r="O19" s="639"/>
      <c r="P19" s="639"/>
      <c r="Q19" s="640"/>
      <c r="R19" s="641" t="s">
        <v>
131</v>
      </c>
      <c r="S19" s="642"/>
      <c r="T19" s="642"/>
      <c r="U19" s="642"/>
      <c r="V19" s="642"/>
      <c r="W19" s="642"/>
      <c r="X19" s="642"/>
      <c r="Y19" s="643"/>
      <c r="Z19" s="644" t="s">
        <v>
131</v>
      </c>
      <c r="AA19" s="644"/>
      <c r="AB19" s="644"/>
      <c r="AC19" s="644"/>
      <c r="AD19" s="645" t="s">
        <v>
131</v>
      </c>
      <c r="AE19" s="645"/>
      <c r="AF19" s="645"/>
      <c r="AG19" s="645"/>
      <c r="AH19" s="645"/>
      <c r="AI19" s="645"/>
      <c r="AJ19" s="645"/>
      <c r="AK19" s="645"/>
      <c r="AL19" s="646" t="s">
        <v>
131</v>
      </c>
      <c r="AM19" s="647"/>
      <c r="AN19" s="647"/>
      <c r="AO19" s="648"/>
      <c r="AP19" s="638" t="s">
        <v>
277</v>
      </c>
      <c r="AQ19" s="639"/>
      <c r="AR19" s="639"/>
      <c r="AS19" s="639"/>
      <c r="AT19" s="639"/>
      <c r="AU19" s="639"/>
      <c r="AV19" s="639"/>
      <c r="AW19" s="639"/>
      <c r="AX19" s="639"/>
      <c r="AY19" s="639"/>
      <c r="AZ19" s="639"/>
      <c r="BA19" s="639"/>
      <c r="BB19" s="639"/>
      <c r="BC19" s="639"/>
      <c r="BD19" s="639"/>
      <c r="BE19" s="639"/>
      <c r="BF19" s="640"/>
      <c r="BG19" s="641">
        <v>
78867</v>
      </c>
      <c r="BH19" s="642"/>
      <c r="BI19" s="642"/>
      <c r="BJ19" s="642"/>
      <c r="BK19" s="642"/>
      <c r="BL19" s="642"/>
      <c r="BM19" s="642"/>
      <c r="BN19" s="643"/>
      <c r="BO19" s="644">
        <v>
0.2</v>
      </c>
      <c r="BP19" s="644"/>
      <c r="BQ19" s="644"/>
      <c r="BR19" s="644"/>
      <c r="BS19" s="650" t="s">
        <v>
131</v>
      </c>
      <c r="BT19" s="642"/>
      <c r="BU19" s="642"/>
      <c r="BV19" s="642"/>
      <c r="BW19" s="642"/>
      <c r="BX19" s="642"/>
      <c r="BY19" s="642"/>
      <c r="BZ19" s="642"/>
      <c r="CA19" s="642"/>
      <c r="CB19" s="651"/>
      <c r="CD19" s="656" t="s">
        <v>
278</v>
      </c>
      <c r="CE19" s="657"/>
      <c r="CF19" s="657"/>
      <c r="CG19" s="657"/>
      <c r="CH19" s="657"/>
      <c r="CI19" s="657"/>
      <c r="CJ19" s="657"/>
      <c r="CK19" s="657"/>
      <c r="CL19" s="657"/>
      <c r="CM19" s="657"/>
      <c r="CN19" s="657"/>
      <c r="CO19" s="657"/>
      <c r="CP19" s="657"/>
      <c r="CQ19" s="658"/>
      <c r="CR19" s="641" t="s">
        <v>
131</v>
      </c>
      <c r="CS19" s="642"/>
      <c r="CT19" s="642"/>
      <c r="CU19" s="642"/>
      <c r="CV19" s="642"/>
      <c r="CW19" s="642"/>
      <c r="CX19" s="642"/>
      <c r="CY19" s="643"/>
      <c r="CZ19" s="644" t="s">
        <v>
261</v>
      </c>
      <c r="DA19" s="644"/>
      <c r="DB19" s="644"/>
      <c r="DC19" s="644"/>
      <c r="DD19" s="650" t="s">
        <v>
131</v>
      </c>
      <c r="DE19" s="642"/>
      <c r="DF19" s="642"/>
      <c r="DG19" s="642"/>
      <c r="DH19" s="642"/>
      <c r="DI19" s="642"/>
      <c r="DJ19" s="642"/>
      <c r="DK19" s="642"/>
      <c r="DL19" s="642"/>
      <c r="DM19" s="642"/>
      <c r="DN19" s="642"/>
      <c r="DO19" s="642"/>
      <c r="DP19" s="643"/>
      <c r="DQ19" s="650" t="s">
        <v>
131</v>
      </c>
      <c r="DR19" s="642"/>
      <c r="DS19" s="642"/>
      <c r="DT19" s="642"/>
      <c r="DU19" s="642"/>
      <c r="DV19" s="642"/>
      <c r="DW19" s="642"/>
      <c r="DX19" s="642"/>
      <c r="DY19" s="642"/>
      <c r="DZ19" s="642"/>
      <c r="EA19" s="642"/>
      <c r="EB19" s="642"/>
      <c r="EC19" s="651"/>
    </row>
    <row r="20" spans="2:133" ht="11.25" customHeight="1" x14ac:dyDescent="0.2">
      <c r="B20" s="638" t="s">
        <v>
279</v>
      </c>
      <c r="C20" s="639"/>
      <c r="D20" s="639"/>
      <c r="E20" s="639"/>
      <c r="F20" s="639"/>
      <c r="G20" s="639"/>
      <c r="H20" s="639"/>
      <c r="I20" s="639"/>
      <c r="J20" s="639"/>
      <c r="K20" s="639"/>
      <c r="L20" s="639"/>
      <c r="M20" s="639"/>
      <c r="N20" s="639"/>
      <c r="O20" s="639"/>
      <c r="P20" s="639"/>
      <c r="Q20" s="640"/>
      <c r="R20" s="641" t="s">
        <v>
232</v>
      </c>
      <c r="S20" s="642"/>
      <c r="T20" s="642"/>
      <c r="U20" s="642"/>
      <c r="V20" s="642"/>
      <c r="W20" s="642"/>
      <c r="X20" s="642"/>
      <c r="Y20" s="643"/>
      <c r="Z20" s="644" t="s">
        <v>
232</v>
      </c>
      <c r="AA20" s="644"/>
      <c r="AB20" s="644"/>
      <c r="AC20" s="644"/>
      <c r="AD20" s="645" t="s">
        <v>
131</v>
      </c>
      <c r="AE20" s="645"/>
      <c r="AF20" s="645"/>
      <c r="AG20" s="645"/>
      <c r="AH20" s="645"/>
      <c r="AI20" s="645"/>
      <c r="AJ20" s="645"/>
      <c r="AK20" s="645"/>
      <c r="AL20" s="646" t="s">
        <v>
131</v>
      </c>
      <c r="AM20" s="647"/>
      <c r="AN20" s="647"/>
      <c r="AO20" s="648"/>
      <c r="AP20" s="638" t="s">
        <v>
280</v>
      </c>
      <c r="AQ20" s="639"/>
      <c r="AR20" s="639"/>
      <c r="AS20" s="639"/>
      <c r="AT20" s="639"/>
      <c r="AU20" s="639"/>
      <c r="AV20" s="639"/>
      <c r="AW20" s="639"/>
      <c r="AX20" s="639"/>
      <c r="AY20" s="639"/>
      <c r="AZ20" s="639"/>
      <c r="BA20" s="639"/>
      <c r="BB20" s="639"/>
      <c r="BC20" s="639"/>
      <c r="BD20" s="639"/>
      <c r="BE20" s="639"/>
      <c r="BF20" s="640"/>
      <c r="BG20" s="641">
        <v>
78867</v>
      </c>
      <c r="BH20" s="642"/>
      <c r="BI20" s="642"/>
      <c r="BJ20" s="642"/>
      <c r="BK20" s="642"/>
      <c r="BL20" s="642"/>
      <c r="BM20" s="642"/>
      <c r="BN20" s="643"/>
      <c r="BO20" s="644">
        <v>
0.2</v>
      </c>
      <c r="BP20" s="644"/>
      <c r="BQ20" s="644"/>
      <c r="BR20" s="644"/>
      <c r="BS20" s="650" t="s">
        <v>
131</v>
      </c>
      <c r="BT20" s="642"/>
      <c r="BU20" s="642"/>
      <c r="BV20" s="642"/>
      <c r="BW20" s="642"/>
      <c r="BX20" s="642"/>
      <c r="BY20" s="642"/>
      <c r="BZ20" s="642"/>
      <c r="CA20" s="642"/>
      <c r="CB20" s="651"/>
      <c r="CD20" s="656" t="s">
        <v>
281</v>
      </c>
      <c r="CE20" s="657"/>
      <c r="CF20" s="657"/>
      <c r="CG20" s="657"/>
      <c r="CH20" s="657"/>
      <c r="CI20" s="657"/>
      <c r="CJ20" s="657"/>
      <c r="CK20" s="657"/>
      <c r="CL20" s="657"/>
      <c r="CM20" s="657"/>
      <c r="CN20" s="657"/>
      <c r="CO20" s="657"/>
      <c r="CP20" s="657"/>
      <c r="CQ20" s="658"/>
      <c r="CR20" s="641">
        <v>
188828925</v>
      </c>
      <c r="CS20" s="642"/>
      <c r="CT20" s="642"/>
      <c r="CU20" s="642"/>
      <c r="CV20" s="642"/>
      <c r="CW20" s="642"/>
      <c r="CX20" s="642"/>
      <c r="CY20" s="643"/>
      <c r="CZ20" s="644">
        <v>
100</v>
      </c>
      <c r="DA20" s="644"/>
      <c r="DB20" s="644"/>
      <c r="DC20" s="644"/>
      <c r="DD20" s="650">
        <v>
16768552</v>
      </c>
      <c r="DE20" s="642"/>
      <c r="DF20" s="642"/>
      <c r="DG20" s="642"/>
      <c r="DH20" s="642"/>
      <c r="DI20" s="642"/>
      <c r="DJ20" s="642"/>
      <c r="DK20" s="642"/>
      <c r="DL20" s="642"/>
      <c r="DM20" s="642"/>
      <c r="DN20" s="642"/>
      <c r="DO20" s="642"/>
      <c r="DP20" s="643"/>
      <c r="DQ20" s="650">
        <v>
132381168</v>
      </c>
      <c r="DR20" s="642"/>
      <c r="DS20" s="642"/>
      <c r="DT20" s="642"/>
      <c r="DU20" s="642"/>
      <c r="DV20" s="642"/>
      <c r="DW20" s="642"/>
      <c r="DX20" s="642"/>
      <c r="DY20" s="642"/>
      <c r="DZ20" s="642"/>
      <c r="EA20" s="642"/>
      <c r="EB20" s="642"/>
      <c r="EC20" s="651"/>
    </row>
    <row r="21" spans="2:133" ht="11.25" customHeight="1" x14ac:dyDescent="0.2">
      <c r="B21" s="638" t="s">
        <v>
282</v>
      </c>
      <c r="C21" s="639"/>
      <c r="D21" s="639"/>
      <c r="E21" s="639"/>
      <c r="F21" s="639"/>
      <c r="G21" s="639"/>
      <c r="H21" s="639"/>
      <c r="I21" s="639"/>
      <c r="J21" s="639"/>
      <c r="K21" s="639"/>
      <c r="L21" s="639"/>
      <c r="M21" s="639"/>
      <c r="N21" s="639"/>
      <c r="O21" s="639"/>
      <c r="P21" s="639"/>
      <c r="Q21" s="640"/>
      <c r="R21" s="641" t="s">
        <v>
232</v>
      </c>
      <c r="S21" s="642"/>
      <c r="T21" s="642"/>
      <c r="U21" s="642"/>
      <c r="V21" s="642"/>
      <c r="W21" s="642"/>
      <c r="X21" s="642"/>
      <c r="Y21" s="643"/>
      <c r="Z21" s="644" t="s">
        <v>
232</v>
      </c>
      <c r="AA21" s="644"/>
      <c r="AB21" s="644"/>
      <c r="AC21" s="644"/>
      <c r="AD21" s="645" t="s">
        <v>
232</v>
      </c>
      <c r="AE21" s="645"/>
      <c r="AF21" s="645"/>
      <c r="AG21" s="645"/>
      <c r="AH21" s="645"/>
      <c r="AI21" s="645"/>
      <c r="AJ21" s="645"/>
      <c r="AK21" s="645"/>
      <c r="AL21" s="646" t="s">
        <v>
232</v>
      </c>
      <c r="AM21" s="647"/>
      <c r="AN21" s="647"/>
      <c r="AO21" s="648"/>
      <c r="AP21" s="659" t="s">
        <v>
283</v>
      </c>
      <c r="AQ21" s="660"/>
      <c r="AR21" s="660"/>
      <c r="AS21" s="660"/>
      <c r="AT21" s="660"/>
      <c r="AU21" s="660"/>
      <c r="AV21" s="660"/>
      <c r="AW21" s="660"/>
      <c r="AX21" s="660"/>
      <c r="AY21" s="660"/>
      <c r="AZ21" s="660"/>
      <c r="BA21" s="660"/>
      <c r="BB21" s="660"/>
      <c r="BC21" s="660"/>
      <c r="BD21" s="660"/>
      <c r="BE21" s="660"/>
      <c r="BF21" s="661"/>
      <c r="BG21" s="641">
        <v>
78867</v>
      </c>
      <c r="BH21" s="642"/>
      <c r="BI21" s="642"/>
      <c r="BJ21" s="642"/>
      <c r="BK21" s="642"/>
      <c r="BL21" s="642"/>
      <c r="BM21" s="642"/>
      <c r="BN21" s="643"/>
      <c r="BO21" s="644">
        <v>
0.2</v>
      </c>
      <c r="BP21" s="644"/>
      <c r="BQ21" s="644"/>
      <c r="BR21" s="644"/>
      <c r="BS21" s="650" t="s">
        <v>
232</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
284</v>
      </c>
      <c r="C22" s="639"/>
      <c r="D22" s="639"/>
      <c r="E22" s="639"/>
      <c r="F22" s="639"/>
      <c r="G22" s="639"/>
      <c r="H22" s="639"/>
      <c r="I22" s="639"/>
      <c r="J22" s="639"/>
      <c r="K22" s="639"/>
      <c r="L22" s="639"/>
      <c r="M22" s="639"/>
      <c r="N22" s="639"/>
      <c r="O22" s="639"/>
      <c r="P22" s="639"/>
      <c r="Q22" s="640"/>
      <c r="R22" s="641">
        <v>
65430421</v>
      </c>
      <c r="S22" s="642"/>
      <c r="T22" s="642"/>
      <c r="U22" s="642"/>
      <c r="V22" s="642"/>
      <c r="W22" s="642"/>
      <c r="X22" s="642"/>
      <c r="Y22" s="643"/>
      <c r="Z22" s="644">
        <v>
33.700000000000003</v>
      </c>
      <c r="AA22" s="644"/>
      <c r="AB22" s="644"/>
      <c r="AC22" s="644"/>
      <c r="AD22" s="645">
        <v>
65430421</v>
      </c>
      <c r="AE22" s="645"/>
      <c r="AF22" s="645"/>
      <c r="AG22" s="645"/>
      <c r="AH22" s="645"/>
      <c r="AI22" s="645"/>
      <c r="AJ22" s="645"/>
      <c r="AK22" s="645"/>
      <c r="AL22" s="646">
        <v>
52.2</v>
      </c>
      <c r="AM22" s="647"/>
      <c r="AN22" s="647"/>
      <c r="AO22" s="648"/>
      <c r="AP22" s="659" t="s">
        <v>
285</v>
      </c>
      <c r="AQ22" s="660"/>
      <c r="AR22" s="660"/>
      <c r="AS22" s="660"/>
      <c r="AT22" s="660"/>
      <c r="AU22" s="660"/>
      <c r="AV22" s="660"/>
      <c r="AW22" s="660"/>
      <c r="AX22" s="660"/>
      <c r="AY22" s="660"/>
      <c r="AZ22" s="660"/>
      <c r="BA22" s="660"/>
      <c r="BB22" s="660"/>
      <c r="BC22" s="660"/>
      <c r="BD22" s="660"/>
      <c r="BE22" s="660"/>
      <c r="BF22" s="661"/>
      <c r="BG22" s="641" t="s">
        <v>
131</v>
      </c>
      <c r="BH22" s="642"/>
      <c r="BI22" s="642"/>
      <c r="BJ22" s="642"/>
      <c r="BK22" s="642"/>
      <c r="BL22" s="642"/>
      <c r="BM22" s="642"/>
      <c r="BN22" s="643"/>
      <c r="BO22" s="644" t="s">
        <v>
232</v>
      </c>
      <c r="BP22" s="644"/>
      <c r="BQ22" s="644"/>
      <c r="BR22" s="644"/>
      <c r="BS22" s="650" t="s">
        <v>
232</v>
      </c>
      <c r="BT22" s="642"/>
      <c r="BU22" s="642"/>
      <c r="BV22" s="642"/>
      <c r="BW22" s="642"/>
      <c r="BX22" s="642"/>
      <c r="BY22" s="642"/>
      <c r="BZ22" s="642"/>
      <c r="CA22" s="642"/>
      <c r="CB22" s="651"/>
      <c r="CD22" s="623" t="s">
        <v>
286</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
287</v>
      </c>
      <c r="C23" s="639"/>
      <c r="D23" s="639"/>
      <c r="E23" s="639"/>
      <c r="F23" s="639"/>
      <c r="G23" s="639"/>
      <c r="H23" s="639"/>
      <c r="I23" s="639"/>
      <c r="J23" s="639"/>
      <c r="K23" s="639"/>
      <c r="L23" s="639"/>
      <c r="M23" s="639"/>
      <c r="N23" s="639"/>
      <c r="O23" s="639"/>
      <c r="P23" s="639"/>
      <c r="Q23" s="640"/>
      <c r="R23" s="641">
        <v>
42741</v>
      </c>
      <c r="S23" s="642"/>
      <c r="T23" s="642"/>
      <c r="U23" s="642"/>
      <c r="V23" s="642"/>
      <c r="W23" s="642"/>
      <c r="X23" s="642"/>
      <c r="Y23" s="643"/>
      <c r="Z23" s="644">
        <v>
0</v>
      </c>
      <c r="AA23" s="644"/>
      <c r="AB23" s="644"/>
      <c r="AC23" s="644"/>
      <c r="AD23" s="645">
        <v>
42741</v>
      </c>
      <c r="AE23" s="645"/>
      <c r="AF23" s="645"/>
      <c r="AG23" s="645"/>
      <c r="AH23" s="645"/>
      <c r="AI23" s="645"/>
      <c r="AJ23" s="645"/>
      <c r="AK23" s="645"/>
      <c r="AL23" s="646">
        <v>
0</v>
      </c>
      <c r="AM23" s="647"/>
      <c r="AN23" s="647"/>
      <c r="AO23" s="648"/>
      <c r="AP23" s="659" t="s">
        <v>
288</v>
      </c>
      <c r="AQ23" s="660"/>
      <c r="AR23" s="660"/>
      <c r="AS23" s="660"/>
      <c r="AT23" s="660"/>
      <c r="AU23" s="660"/>
      <c r="AV23" s="660"/>
      <c r="AW23" s="660"/>
      <c r="AX23" s="660"/>
      <c r="AY23" s="660"/>
      <c r="AZ23" s="660"/>
      <c r="BA23" s="660"/>
      <c r="BB23" s="660"/>
      <c r="BC23" s="660"/>
      <c r="BD23" s="660"/>
      <c r="BE23" s="660"/>
      <c r="BF23" s="661"/>
      <c r="BG23" s="641" t="s">
        <v>
131</v>
      </c>
      <c r="BH23" s="642"/>
      <c r="BI23" s="642"/>
      <c r="BJ23" s="642"/>
      <c r="BK23" s="642"/>
      <c r="BL23" s="642"/>
      <c r="BM23" s="642"/>
      <c r="BN23" s="643"/>
      <c r="BO23" s="644" t="s">
        <v>
232</v>
      </c>
      <c r="BP23" s="644"/>
      <c r="BQ23" s="644"/>
      <c r="BR23" s="644"/>
      <c r="BS23" s="650" t="s">
        <v>
232</v>
      </c>
      <c r="BT23" s="642"/>
      <c r="BU23" s="642"/>
      <c r="BV23" s="642"/>
      <c r="BW23" s="642"/>
      <c r="BX23" s="642"/>
      <c r="BY23" s="642"/>
      <c r="BZ23" s="642"/>
      <c r="CA23" s="642"/>
      <c r="CB23" s="651"/>
      <c r="CD23" s="623" t="s">
        <v>
226</v>
      </c>
      <c r="CE23" s="624"/>
      <c r="CF23" s="624"/>
      <c r="CG23" s="624"/>
      <c r="CH23" s="624"/>
      <c r="CI23" s="624"/>
      <c r="CJ23" s="624"/>
      <c r="CK23" s="624"/>
      <c r="CL23" s="624"/>
      <c r="CM23" s="624"/>
      <c r="CN23" s="624"/>
      <c r="CO23" s="624"/>
      <c r="CP23" s="624"/>
      <c r="CQ23" s="625"/>
      <c r="CR23" s="623" t="s">
        <v>
289</v>
      </c>
      <c r="CS23" s="624"/>
      <c r="CT23" s="624"/>
      <c r="CU23" s="624"/>
      <c r="CV23" s="624"/>
      <c r="CW23" s="624"/>
      <c r="CX23" s="624"/>
      <c r="CY23" s="625"/>
      <c r="CZ23" s="623" t="s">
        <v>
290</v>
      </c>
      <c r="DA23" s="624"/>
      <c r="DB23" s="624"/>
      <c r="DC23" s="625"/>
      <c r="DD23" s="623" t="s">
        <v>
291</v>
      </c>
      <c r="DE23" s="624"/>
      <c r="DF23" s="624"/>
      <c r="DG23" s="624"/>
      <c r="DH23" s="624"/>
      <c r="DI23" s="624"/>
      <c r="DJ23" s="624"/>
      <c r="DK23" s="625"/>
      <c r="DL23" s="671" t="s">
        <v>
292</v>
      </c>
      <c r="DM23" s="672"/>
      <c r="DN23" s="672"/>
      <c r="DO23" s="672"/>
      <c r="DP23" s="672"/>
      <c r="DQ23" s="672"/>
      <c r="DR23" s="672"/>
      <c r="DS23" s="672"/>
      <c r="DT23" s="672"/>
      <c r="DU23" s="672"/>
      <c r="DV23" s="673"/>
      <c r="DW23" s="623" t="s">
        <v>
293</v>
      </c>
      <c r="DX23" s="624"/>
      <c r="DY23" s="624"/>
      <c r="DZ23" s="624"/>
      <c r="EA23" s="624"/>
      <c r="EB23" s="624"/>
      <c r="EC23" s="625"/>
    </row>
    <row r="24" spans="2:133" ht="11.25" customHeight="1" x14ac:dyDescent="0.2">
      <c r="B24" s="638" t="s">
        <v>
294</v>
      </c>
      <c r="C24" s="639"/>
      <c r="D24" s="639"/>
      <c r="E24" s="639"/>
      <c r="F24" s="639"/>
      <c r="G24" s="639"/>
      <c r="H24" s="639"/>
      <c r="I24" s="639"/>
      <c r="J24" s="639"/>
      <c r="K24" s="639"/>
      <c r="L24" s="639"/>
      <c r="M24" s="639"/>
      <c r="N24" s="639"/>
      <c r="O24" s="639"/>
      <c r="P24" s="639"/>
      <c r="Q24" s="640"/>
      <c r="R24" s="641">
        <v>
3658437</v>
      </c>
      <c r="S24" s="642"/>
      <c r="T24" s="642"/>
      <c r="U24" s="642"/>
      <c r="V24" s="642"/>
      <c r="W24" s="642"/>
      <c r="X24" s="642"/>
      <c r="Y24" s="643"/>
      <c r="Z24" s="644">
        <v>
1.9</v>
      </c>
      <c r="AA24" s="644"/>
      <c r="AB24" s="644"/>
      <c r="AC24" s="644"/>
      <c r="AD24" s="645" t="s">
        <v>
131</v>
      </c>
      <c r="AE24" s="645"/>
      <c r="AF24" s="645"/>
      <c r="AG24" s="645"/>
      <c r="AH24" s="645"/>
      <c r="AI24" s="645"/>
      <c r="AJ24" s="645"/>
      <c r="AK24" s="645"/>
      <c r="AL24" s="646" t="s">
        <v>
232</v>
      </c>
      <c r="AM24" s="647"/>
      <c r="AN24" s="647"/>
      <c r="AO24" s="648"/>
      <c r="AP24" s="659" t="s">
        <v>
295</v>
      </c>
      <c r="AQ24" s="660"/>
      <c r="AR24" s="660"/>
      <c r="AS24" s="660"/>
      <c r="AT24" s="660"/>
      <c r="AU24" s="660"/>
      <c r="AV24" s="660"/>
      <c r="AW24" s="660"/>
      <c r="AX24" s="660"/>
      <c r="AY24" s="660"/>
      <c r="AZ24" s="660"/>
      <c r="BA24" s="660"/>
      <c r="BB24" s="660"/>
      <c r="BC24" s="660"/>
      <c r="BD24" s="660"/>
      <c r="BE24" s="660"/>
      <c r="BF24" s="661"/>
      <c r="BG24" s="641" t="s">
        <v>
131</v>
      </c>
      <c r="BH24" s="642"/>
      <c r="BI24" s="642"/>
      <c r="BJ24" s="642"/>
      <c r="BK24" s="642"/>
      <c r="BL24" s="642"/>
      <c r="BM24" s="642"/>
      <c r="BN24" s="643"/>
      <c r="BO24" s="644" t="s">
        <v>
232</v>
      </c>
      <c r="BP24" s="644"/>
      <c r="BQ24" s="644"/>
      <c r="BR24" s="644"/>
      <c r="BS24" s="650" t="s">
        <v>
131</v>
      </c>
      <c r="BT24" s="642"/>
      <c r="BU24" s="642"/>
      <c r="BV24" s="642"/>
      <c r="BW24" s="642"/>
      <c r="BX24" s="642"/>
      <c r="BY24" s="642"/>
      <c r="BZ24" s="642"/>
      <c r="CA24" s="642"/>
      <c r="CB24" s="651"/>
      <c r="CD24" s="652" t="s">
        <v>
296</v>
      </c>
      <c r="CE24" s="653"/>
      <c r="CF24" s="653"/>
      <c r="CG24" s="653"/>
      <c r="CH24" s="653"/>
      <c r="CI24" s="653"/>
      <c r="CJ24" s="653"/>
      <c r="CK24" s="653"/>
      <c r="CL24" s="653"/>
      <c r="CM24" s="653"/>
      <c r="CN24" s="653"/>
      <c r="CO24" s="653"/>
      <c r="CP24" s="653"/>
      <c r="CQ24" s="654"/>
      <c r="CR24" s="630">
        <v>
90925057</v>
      </c>
      <c r="CS24" s="631"/>
      <c r="CT24" s="631"/>
      <c r="CU24" s="631"/>
      <c r="CV24" s="631"/>
      <c r="CW24" s="631"/>
      <c r="CX24" s="631"/>
      <c r="CY24" s="632"/>
      <c r="CZ24" s="635">
        <v>
48.2</v>
      </c>
      <c r="DA24" s="636"/>
      <c r="DB24" s="636"/>
      <c r="DC24" s="655"/>
      <c r="DD24" s="674">
        <v>
52531670</v>
      </c>
      <c r="DE24" s="631"/>
      <c r="DF24" s="631"/>
      <c r="DG24" s="631"/>
      <c r="DH24" s="631"/>
      <c r="DI24" s="631"/>
      <c r="DJ24" s="631"/>
      <c r="DK24" s="632"/>
      <c r="DL24" s="674">
        <v>
51797261</v>
      </c>
      <c r="DM24" s="631"/>
      <c r="DN24" s="631"/>
      <c r="DO24" s="631"/>
      <c r="DP24" s="631"/>
      <c r="DQ24" s="631"/>
      <c r="DR24" s="631"/>
      <c r="DS24" s="631"/>
      <c r="DT24" s="631"/>
      <c r="DU24" s="631"/>
      <c r="DV24" s="632"/>
      <c r="DW24" s="635">
        <v>
41.3</v>
      </c>
      <c r="DX24" s="636"/>
      <c r="DY24" s="636"/>
      <c r="DZ24" s="636"/>
      <c r="EA24" s="636"/>
      <c r="EB24" s="636"/>
      <c r="EC24" s="637"/>
    </row>
    <row r="25" spans="2:133" ht="11.25" customHeight="1" x14ac:dyDescent="0.2">
      <c r="B25" s="638" t="s">
        <v>
297</v>
      </c>
      <c r="C25" s="639"/>
      <c r="D25" s="639"/>
      <c r="E25" s="639"/>
      <c r="F25" s="639"/>
      <c r="G25" s="639"/>
      <c r="H25" s="639"/>
      <c r="I25" s="639"/>
      <c r="J25" s="639"/>
      <c r="K25" s="639"/>
      <c r="L25" s="639"/>
      <c r="M25" s="639"/>
      <c r="N25" s="639"/>
      <c r="O25" s="639"/>
      <c r="P25" s="639"/>
      <c r="Q25" s="640"/>
      <c r="R25" s="641">
        <v>
3061902</v>
      </c>
      <c r="S25" s="642"/>
      <c r="T25" s="642"/>
      <c r="U25" s="642"/>
      <c r="V25" s="642"/>
      <c r="W25" s="642"/>
      <c r="X25" s="642"/>
      <c r="Y25" s="643"/>
      <c r="Z25" s="644">
        <v>
1.6</v>
      </c>
      <c r="AA25" s="644"/>
      <c r="AB25" s="644"/>
      <c r="AC25" s="644"/>
      <c r="AD25" s="645">
        <v>
1426049</v>
      </c>
      <c r="AE25" s="645"/>
      <c r="AF25" s="645"/>
      <c r="AG25" s="645"/>
      <c r="AH25" s="645"/>
      <c r="AI25" s="645"/>
      <c r="AJ25" s="645"/>
      <c r="AK25" s="645"/>
      <c r="AL25" s="646">
        <v>
1.1000000000000001</v>
      </c>
      <c r="AM25" s="647"/>
      <c r="AN25" s="647"/>
      <c r="AO25" s="648"/>
      <c r="AP25" s="659" t="s">
        <v>
298</v>
      </c>
      <c r="AQ25" s="660"/>
      <c r="AR25" s="660"/>
      <c r="AS25" s="660"/>
      <c r="AT25" s="660"/>
      <c r="AU25" s="660"/>
      <c r="AV25" s="660"/>
      <c r="AW25" s="660"/>
      <c r="AX25" s="660"/>
      <c r="AY25" s="660"/>
      <c r="AZ25" s="660"/>
      <c r="BA25" s="660"/>
      <c r="BB25" s="660"/>
      <c r="BC25" s="660"/>
      <c r="BD25" s="660"/>
      <c r="BE25" s="660"/>
      <c r="BF25" s="661"/>
      <c r="BG25" s="641" t="s">
        <v>
131</v>
      </c>
      <c r="BH25" s="642"/>
      <c r="BI25" s="642"/>
      <c r="BJ25" s="642"/>
      <c r="BK25" s="642"/>
      <c r="BL25" s="642"/>
      <c r="BM25" s="642"/>
      <c r="BN25" s="643"/>
      <c r="BO25" s="644" t="s">
        <v>
232</v>
      </c>
      <c r="BP25" s="644"/>
      <c r="BQ25" s="644"/>
      <c r="BR25" s="644"/>
      <c r="BS25" s="650" t="s">
        <v>
131</v>
      </c>
      <c r="BT25" s="642"/>
      <c r="BU25" s="642"/>
      <c r="BV25" s="642"/>
      <c r="BW25" s="642"/>
      <c r="BX25" s="642"/>
      <c r="BY25" s="642"/>
      <c r="BZ25" s="642"/>
      <c r="CA25" s="642"/>
      <c r="CB25" s="651"/>
      <c r="CD25" s="656" t="s">
        <v>
299</v>
      </c>
      <c r="CE25" s="657"/>
      <c r="CF25" s="657"/>
      <c r="CG25" s="657"/>
      <c r="CH25" s="657"/>
      <c r="CI25" s="657"/>
      <c r="CJ25" s="657"/>
      <c r="CK25" s="657"/>
      <c r="CL25" s="657"/>
      <c r="CM25" s="657"/>
      <c r="CN25" s="657"/>
      <c r="CO25" s="657"/>
      <c r="CP25" s="657"/>
      <c r="CQ25" s="658"/>
      <c r="CR25" s="641">
        <v>
25267604</v>
      </c>
      <c r="CS25" s="677"/>
      <c r="CT25" s="677"/>
      <c r="CU25" s="677"/>
      <c r="CV25" s="677"/>
      <c r="CW25" s="677"/>
      <c r="CX25" s="677"/>
      <c r="CY25" s="678"/>
      <c r="CZ25" s="646">
        <v>
13.4</v>
      </c>
      <c r="DA25" s="675"/>
      <c r="DB25" s="675"/>
      <c r="DC25" s="679"/>
      <c r="DD25" s="650">
        <v>
23332222</v>
      </c>
      <c r="DE25" s="677"/>
      <c r="DF25" s="677"/>
      <c r="DG25" s="677"/>
      <c r="DH25" s="677"/>
      <c r="DI25" s="677"/>
      <c r="DJ25" s="677"/>
      <c r="DK25" s="678"/>
      <c r="DL25" s="650">
        <v>
23051082</v>
      </c>
      <c r="DM25" s="677"/>
      <c r="DN25" s="677"/>
      <c r="DO25" s="677"/>
      <c r="DP25" s="677"/>
      <c r="DQ25" s="677"/>
      <c r="DR25" s="677"/>
      <c r="DS25" s="677"/>
      <c r="DT25" s="677"/>
      <c r="DU25" s="677"/>
      <c r="DV25" s="678"/>
      <c r="DW25" s="646">
        <v>
18.399999999999999</v>
      </c>
      <c r="DX25" s="675"/>
      <c r="DY25" s="675"/>
      <c r="DZ25" s="675"/>
      <c r="EA25" s="675"/>
      <c r="EB25" s="675"/>
      <c r="EC25" s="676"/>
    </row>
    <row r="26" spans="2:133" ht="11.25" customHeight="1" x14ac:dyDescent="0.2">
      <c r="B26" s="638" t="s">
        <v>
300</v>
      </c>
      <c r="C26" s="639"/>
      <c r="D26" s="639"/>
      <c r="E26" s="639"/>
      <c r="F26" s="639"/>
      <c r="G26" s="639"/>
      <c r="H26" s="639"/>
      <c r="I26" s="639"/>
      <c r="J26" s="639"/>
      <c r="K26" s="639"/>
      <c r="L26" s="639"/>
      <c r="M26" s="639"/>
      <c r="N26" s="639"/>
      <c r="O26" s="639"/>
      <c r="P26" s="639"/>
      <c r="Q26" s="640"/>
      <c r="R26" s="641">
        <v>
815838</v>
      </c>
      <c r="S26" s="642"/>
      <c r="T26" s="642"/>
      <c r="U26" s="642"/>
      <c r="V26" s="642"/>
      <c r="W26" s="642"/>
      <c r="X26" s="642"/>
      <c r="Y26" s="643"/>
      <c r="Z26" s="644">
        <v>
0.4</v>
      </c>
      <c r="AA26" s="644"/>
      <c r="AB26" s="644"/>
      <c r="AC26" s="644"/>
      <c r="AD26" s="645" t="s">
        <v>
261</v>
      </c>
      <c r="AE26" s="645"/>
      <c r="AF26" s="645"/>
      <c r="AG26" s="645"/>
      <c r="AH26" s="645"/>
      <c r="AI26" s="645"/>
      <c r="AJ26" s="645"/>
      <c r="AK26" s="645"/>
      <c r="AL26" s="646" t="s">
        <v>
131</v>
      </c>
      <c r="AM26" s="647"/>
      <c r="AN26" s="647"/>
      <c r="AO26" s="648"/>
      <c r="AP26" s="659" t="s">
        <v>
301</v>
      </c>
      <c r="AQ26" s="680"/>
      <c r="AR26" s="680"/>
      <c r="AS26" s="680"/>
      <c r="AT26" s="680"/>
      <c r="AU26" s="680"/>
      <c r="AV26" s="680"/>
      <c r="AW26" s="680"/>
      <c r="AX26" s="680"/>
      <c r="AY26" s="680"/>
      <c r="AZ26" s="680"/>
      <c r="BA26" s="680"/>
      <c r="BB26" s="680"/>
      <c r="BC26" s="680"/>
      <c r="BD26" s="680"/>
      <c r="BE26" s="680"/>
      <c r="BF26" s="661"/>
      <c r="BG26" s="641" t="s">
        <v>
131</v>
      </c>
      <c r="BH26" s="642"/>
      <c r="BI26" s="642"/>
      <c r="BJ26" s="642"/>
      <c r="BK26" s="642"/>
      <c r="BL26" s="642"/>
      <c r="BM26" s="642"/>
      <c r="BN26" s="643"/>
      <c r="BO26" s="644" t="s">
        <v>
261</v>
      </c>
      <c r="BP26" s="644"/>
      <c r="BQ26" s="644"/>
      <c r="BR26" s="644"/>
      <c r="BS26" s="650" t="s">
        <v>
131</v>
      </c>
      <c r="BT26" s="642"/>
      <c r="BU26" s="642"/>
      <c r="BV26" s="642"/>
      <c r="BW26" s="642"/>
      <c r="BX26" s="642"/>
      <c r="BY26" s="642"/>
      <c r="BZ26" s="642"/>
      <c r="CA26" s="642"/>
      <c r="CB26" s="651"/>
      <c r="CD26" s="656" t="s">
        <v>
302</v>
      </c>
      <c r="CE26" s="657"/>
      <c r="CF26" s="657"/>
      <c r="CG26" s="657"/>
      <c r="CH26" s="657"/>
      <c r="CI26" s="657"/>
      <c r="CJ26" s="657"/>
      <c r="CK26" s="657"/>
      <c r="CL26" s="657"/>
      <c r="CM26" s="657"/>
      <c r="CN26" s="657"/>
      <c r="CO26" s="657"/>
      <c r="CP26" s="657"/>
      <c r="CQ26" s="658"/>
      <c r="CR26" s="641">
        <v>
17508894</v>
      </c>
      <c r="CS26" s="642"/>
      <c r="CT26" s="642"/>
      <c r="CU26" s="642"/>
      <c r="CV26" s="642"/>
      <c r="CW26" s="642"/>
      <c r="CX26" s="642"/>
      <c r="CY26" s="643"/>
      <c r="CZ26" s="646">
        <v>
9.3000000000000007</v>
      </c>
      <c r="DA26" s="675"/>
      <c r="DB26" s="675"/>
      <c r="DC26" s="679"/>
      <c r="DD26" s="650">
        <v>
16513281</v>
      </c>
      <c r="DE26" s="642"/>
      <c r="DF26" s="642"/>
      <c r="DG26" s="642"/>
      <c r="DH26" s="642"/>
      <c r="DI26" s="642"/>
      <c r="DJ26" s="642"/>
      <c r="DK26" s="643"/>
      <c r="DL26" s="650" t="s">
        <v>
131</v>
      </c>
      <c r="DM26" s="642"/>
      <c r="DN26" s="642"/>
      <c r="DO26" s="642"/>
      <c r="DP26" s="642"/>
      <c r="DQ26" s="642"/>
      <c r="DR26" s="642"/>
      <c r="DS26" s="642"/>
      <c r="DT26" s="642"/>
      <c r="DU26" s="642"/>
      <c r="DV26" s="643"/>
      <c r="DW26" s="646" t="s">
        <v>
232</v>
      </c>
      <c r="DX26" s="675"/>
      <c r="DY26" s="675"/>
      <c r="DZ26" s="675"/>
      <c r="EA26" s="675"/>
      <c r="EB26" s="675"/>
      <c r="EC26" s="676"/>
    </row>
    <row r="27" spans="2:133" ht="11.25" customHeight="1" x14ac:dyDescent="0.2">
      <c r="B27" s="638" t="s">
        <v>
303</v>
      </c>
      <c r="C27" s="639"/>
      <c r="D27" s="639"/>
      <c r="E27" s="639"/>
      <c r="F27" s="639"/>
      <c r="G27" s="639"/>
      <c r="H27" s="639"/>
      <c r="I27" s="639"/>
      <c r="J27" s="639"/>
      <c r="K27" s="639"/>
      <c r="L27" s="639"/>
      <c r="M27" s="639"/>
      <c r="N27" s="639"/>
      <c r="O27" s="639"/>
      <c r="P27" s="639"/>
      <c r="Q27" s="640"/>
      <c r="R27" s="641">
        <v>
30593529</v>
      </c>
      <c r="S27" s="642"/>
      <c r="T27" s="642"/>
      <c r="U27" s="642"/>
      <c r="V27" s="642"/>
      <c r="W27" s="642"/>
      <c r="X27" s="642"/>
      <c r="Y27" s="643"/>
      <c r="Z27" s="644">
        <v>
15.8</v>
      </c>
      <c r="AA27" s="644"/>
      <c r="AB27" s="644"/>
      <c r="AC27" s="644"/>
      <c r="AD27" s="645" t="s">
        <v>
131</v>
      </c>
      <c r="AE27" s="645"/>
      <c r="AF27" s="645"/>
      <c r="AG27" s="645"/>
      <c r="AH27" s="645"/>
      <c r="AI27" s="645"/>
      <c r="AJ27" s="645"/>
      <c r="AK27" s="645"/>
      <c r="AL27" s="646" t="s">
        <v>
131</v>
      </c>
      <c r="AM27" s="647"/>
      <c r="AN27" s="647"/>
      <c r="AO27" s="648"/>
      <c r="AP27" s="638" t="s">
        <v>
304</v>
      </c>
      <c r="AQ27" s="639"/>
      <c r="AR27" s="639"/>
      <c r="AS27" s="639"/>
      <c r="AT27" s="639"/>
      <c r="AU27" s="639"/>
      <c r="AV27" s="639"/>
      <c r="AW27" s="639"/>
      <c r="AX27" s="639"/>
      <c r="AY27" s="639"/>
      <c r="AZ27" s="639"/>
      <c r="BA27" s="639"/>
      <c r="BB27" s="639"/>
      <c r="BC27" s="639"/>
      <c r="BD27" s="639"/>
      <c r="BE27" s="639"/>
      <c r="BF27" s="640"/>
      <c r="BG27" s="641">
        <v>
52174058</v>
      </c>
      <c r="BH27" s="642"/>
      <c r="BI27" s="642"/>
      <c r="BJ27" s="642"/>
      <c r="BK27" s="642"/>
      <c r="BL27" s="642"/>
      <c r="BM27" s="642"/>
      <c r="BN27" s="643"/>
      <c r="BO27" s="644">
        <v>
100</v>
      </c>
      <c r="BP27" s="644"/>
      <c r="BQ27" s="644"/>
      <c r="BR27" s="644"/>
      <c r="BS27" s="650" t="s">
        <v>
131</v>
      </c>
      <c r="BT27" s="642"/>
      <c r="BU27" s="642"/>
      <c r="BV27" s="642"/>
      <c r="BW27" s="642"/>
      <c r="BX27" s="642"/>
      <c r="BY27" s="642"/>
      <c r="BZ27" s="642"/>
      <c r="CA27" s="642"/>
      <c r="CB27" s="651"/>
      <c r="CD27" s="656" t="s">
        <v>
305</v>
      </c>
      <c r="CE27" s="657"/>
      <c r="CF27" s="657"/>
      <c r="CG27" s="657"/>
      <c r="CH27" s="657"/>
      <c r="CI27" s="657"/>
      <c r="CJ27" s="657"/>
      <c r="CK27" s="657"/>
      <c r="CL27" s="657"/>
      <c r="CM27" s="657"/>
      <c r="CN27" s="657"/>
      <c r="CO27" s="657"/>
      <c r="CP27" s="657"/>
      <c r="CQ27" s="658"/>
      <c r="CR27" s="641">
        <v>
63578105</v>
      </c>
      <c r="CS27" s="677"/>
      <c r="CT27" s="677"/>
      <c r="CU27" s="677"/>
      <c r="CV27" s="677"/>
      <c r="CW27" s="677"/>
      <c r="CX27" s="677"/>
      <c r="CY27" s="678"/>
      <c r="CZ27" s="646">
        <v>
33.700000000000003</v>
      </c>
      <c r="DA27" s="675"/>
      <c r="DB27" s="675"/>
      <c r="DC27" s="679"/>
      <c r="DD27" s="650">
        <v>
27120519</v>
      </c>
      <c r="DE27" s="677"/>
      <c r="DF27" s="677"/>
      <c r="DG27" s="677"/>
      <c r="DH27" s="677"/>
      <c r="DI27" s="677"/>
      <c r="DJ27" s="677"/>
      <c r="DK27" s="678"/>
      <c r="DL27" s="650">
        <v>
26667250</v>
      </c>
      <c r="DM27" s="677"/>
      <c r="DN27" s="677"/>
      <c r="DO27" s="677"/>
      <c r="DP27" s="677"/>
      <c r="DQ27" s="677"/>
      <c r="DR27" s="677"/>
      <c r="DS27" s="677"/>
      <c r="DT27" s="677"/>
      <c r="DU27" s="677"/>
      <c r="DV27" s="678"/>
      <c r="DW27" s="646">
        <v>
21.3</v>
      </c>
      <c r="DX27" s="675"/>
      <c r="DY27" s="675"/>
      <c r="DZ27" s="675"/>
      <c r="EA27" s="675"/>
      <c r="EB27" s="675"/>
      <c r="EC27" s="676"/>
    </row>
    <row r="28" spans="2:133" ht="11.25" customHeight="1" x14ac:dyDescent="0.2">
      <c r="B28" s="683" t="s">
        <v>
306</v>
      </c>
      <c r="C28" s="684"/>
      <c r="D28" s="684"/>
      <c r="E28" s="684"/>
      <c r="F28" s="684"/>
      <c r="G28" s="684"/>
      <c r="H28" s="684"/>
      <c r="I28" s="684"/>
      <c r="J28" s="684"/>
      <c r="K28" s="684"/>
      <c r="L28" s="684"/>
      <c r="M28" s="684"/>
      <c r="N28" s="684"/>
      <c r="O28" s="684"/>
      <c r="P28" s="684"/>
      <c r="Q28" s="685"/>
      <c r="R28" s="641">
        <v>
59602752</v>
      </c>
      <c r="S28" s="642"/>
      <c r="T28" s="642"/>
      <c r="U28" s="642"/>
      <c r="V28" s="642"/>
      <c r="W28" s="642"/>
      <c r="X28" s="642"/>
      <c r="Y28" s="643"/>
      <c r="Z28" s="644">
        <v>
30.7</v>
      </c>
      <c r="AA28" s="644"/>
      <c r="AB28" s="644"/>
      <c r="AC28" s="644"/>
      <c r="AD28" s="645">
        <v>
58235562</v>
      </c>
      <c r="AE28" s="645"/>
      <c r="AF28" s="645"/>
      <c r="AG28" s="645"/>
      <c r="AH28" s="645"/>
      <c r="AI28" s="645"/>
      <c r="AJ28" s="645"/>
      <c r="AK28" s="645"/>
      <c r="AL28" s="646">
        <v>
46.5</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
307</v>
      </c>
      <c r="CE28" s="657"/>
      <c r="CF28" s="657"/>
      <c r="CG28" s="657"/>
      <c r="CH28" s="657"/>
      <c r="CI28" s="657"/>
      <c r="CJ28" s="657"/>
      <c r="CK28" s="657"/>
      <c r="CL28" s="657"/>
      <c r="CM28" s="657"/>
      <c r="CN28" s="657"/>
      <c r="CO28" s="657"/>
      <c r="CP28" s="657"/>
      <c r="CQ28" s="658"/>
      <c r="CR28" s="641">
        <v>
2079348</v>
      </c>
      <c r="CS28" s="642"/>
      <c r="CT28" s="642"/>
      <c r="CU28" s="642"/>
      <c r="CV28" s="642"/>
      <c r="CW28" s="642"/>
      <c r="CX28" s="642"/>
      <c r="CY28" s="643"/>
      <c r="CZ28" s="646">
        <v>
1.1000000000000001</v>
      </c>
      <c r="DA28" s="675"/>
      <c r="DB28" s="675"/>
      <c r="DC28" s="679"/>
      <c r="DD28" s="650">
        <v>
2078929</v>
      </c>
      <c r="DE28" s="642"/>
      <c r="DF28" s="642"/>
      <c r="DG28" s="642"/>
      <c r="DH28" s="642"/>
      <c r="DI28" s="642"/>
      <c r="DJ28" s="642"/>
      <c r="DK28" s="643"/>
      <c r="DL28" s="650">
        <v>
2078929</v>
      </c>
      <c r="DM28" s="642"/>
      <c r="DN28" s="642"/>
      <c r="DO28" s="642"/>
      <c r="DP28" s="642"/>
      <c r="DQ28" s="642"/>
      <c r="DR28" s="642"/>
      <c r="DS28" s="642"/>
      <c r="DT28" s="642"/>
      <c r="DU28" s="642"/>
      <c r="DV28" s="643"/>
      <c r="DW28" s="646">
        <v>
1.7</v>
      </c>
      <c r="DX28" s="675"/>
      <c r="DY28" s="675"/>
      <c r="DZ28" s="675"/>
      <c r="EA28" s="675"/>
      <c r="EB28" s="675"/>
      <c r="EC28" s="676"/>
    </row>
    <row r="29" spans="2:133" ht="11.25" customHeight="1" x14ac:dyDescent="0.2">
      <c r="B29" s="638" t="s">
        <v>
308</v>
      </c>
      <c r="C29" s="639"/>
      <c r="D29" s="639"/>
      <c r="E29" s="639"/>
      <c r="F29" s="639"/>
      <c r="G29" s="639"/>
      <c r="H29" s="639"/>
      <c r="I29" s="639"/>
      <c r="J29" s="639"/>
      <c r="K29" s="639"/>
      <c r="L29" s="639"/>
      <c r="M29" s="639"/>
      <c r="N29" s="639"/>
      <c r="O29" s="639"/>
      <c r="P29" s="639"/>
      <c r="Q29" s="640"/>
      <c r="R29" s="641">
        <v>
13315646</v>
      </c>
      <c r="S29" s="642"/>
      <c r="T29" s="642"/>
      <c r="U29" s="642"/>
      <c r="V29" s="642"/>
      <c r="W29" s="642"/>
      <c r="X29" s="642"/>
      <c r="Y29" s="643"/>
      <c r="Z29" s="644">
        <v>
6.9</v>
      </c>
      <c r="AA29" s="644"/>
      <c r="AB29" s="644"/>
      <c r="AC29" s="644"/>
      <c r="AD29" s="645" t="s">
        <v>
131</v>
      </c>
      <c r="AE29" s="645"/>
      <c r="AF29" s="645"/>
      <c r="AG29" s="645"/>
      <c r="AH29" s="645"/>
      <c r="AI29" s="645"/>
      <c r="AJ29" s="645"/>
      <c r="AK29" s="645"/>
      <c r="AL29" s="646" t="s">
        <v>
232</v>
      </c>
      <c r="AM29" s="647"/>
      <c r="AN29" s="647"/>
      <c r="AO29" s="648"/>
      <c r="AP29" s="620" t="s">
        <v>
226</v>
      </c>
      <c r="AQ29" s="621"/>
      <c r="AR29" s="621"/>
      <c r="AS29" s="621"/>
      <c r="AT29" s="621"/>
      <c r="AU29" s="621"/>
      <c r="AV29" s="621"/>
      <c r="AW29" s="621"/>
      <c r="AX29" s="621"/>
      <c r="AY29" s="621"/>
      <c r="AZ29" s="621"/>
      <c r="BA29" s="621"/>
      <c r="BB29" s="621"/>
      <c r="BC29" s="621"/>
      <c r="BD29" s="621"/>
      <c r="BE29" s="621"/>
      <c r="BF29" s="622"/>
      <c r="BG29" s="620" t="s">
        <v>
309</v>
      </c>
      <c r="BH29" s="681"/>
      <c r="BI29" s="681"/>
      <c r="BJ29" s="681"/>
      <c r="BK29" s="681"/>
      <c r="BL29" s="681"/>
      <c r="BM29" s="681"/>
      <c r="BN29" s="681"/>
      <c r="BO29" s="681"/>
      <c r="BP29" s="681"/>
      <c r="BQ29" s="682"/>
      <c r="BR29" s="620" t="s">
        <v>
310</v>
      </c>
      <c r="BS29" s="681"/>
      <c r="BT29" s="681"/>
      <c r="BU29" s="681"/>
      <c r="BV29" s="681"/>
      <c r="BW29" s="681"/>
      <c r="BX29" s="681"/>
      <c r="BY29" s="681"/>
      <c r="BZ29" s="681"/>
      <c r="CA29" s="681"/>
      <c r="CB29" s="682"/>
      <c r="CD29" s="704" t="s">
        <v>
311</v>
      </c>
      <c r="CE29" s="705"/>
      <c r="CF29" s="656" t="s">
        <v>
70</v>
      </c>
      <c r="CG29" s="657"/>
      <c r="CH29" s="657"/>
      <c r="CI29" s="657"/>
      <c r="CJ29" s="657"/>
      <c r="CK29" s="657"/>
      <c r="CL29" s="657"/>
      <c r="CM29" s="657"/>
      <c r="CN29" s="657"/>
      <c r="CO29" s="657"/>
      <c r="CP29" s="657"/>
      <c r="CQ29" s="658"/>
      <c r="CR29" s="641">
        <v>
2079348</v>
      </c>
      <c r="CS29" s="677"/>
      <c r="CT29" s="677"/>
      <c r="CU29" s="677"/>
      <c r="CV29" s="677"/>
      <c r="CW29" s="677"/>
      <c r="CX29" s="677"/>
      <c r="CY29" s="678"/>
      <c r="CZ29" s="646">
        <v>
1.1000000000000001</v>
      </c>
      <c r="DA29" s="675"/>
      <c r="DB29" s="675"/>
      <c r="DC29" s="679"/>
      <c r="DD29" s="650">
        <v>
2078929</v>
      </c>
      <c r="DE29" s="677"/>
      <c r="DF29" s="677"/>
      <c r="DG29" s="677"/>
      <c r="DH29" s="677"/>
      <c r="DI29" s="677"/>
      <c r="DJ29" s="677"/>
      <c r="DK29" s="678"/>
      <c r="DL29" s="650">
        <v>
2078929</v>
      </c>
      <c r="DM29" s="677"/>
      <c r="DN29" s="677"/>
      <c r="DO29" s="677"/>
      <c r="DP29" s="677"/>
      <c r="DQ29" s="677"/>
      <c r="DR29" s="677"/>
      <c r="DS29" s="677"/>
      <c r="DT29" s="677"/>
      <c r="DU29" s="677"/>
      <c r="DV29" s="678"/>
      <c r="DW29" s="646">
        <v>
1.7</v>
      </c>
      <c r="DX29" s="675"/>
      <c r="DY29" s="675"/>
      <c r="DZ29" s="675"/>
      <c r="EA29" s="675"/>
      <c r="EB29" s="675"/>
      <c r="EC29" s="676"/>
    </row>
    <row r="30" spans="2:133" ht="11.25" customHeight="1" x14ac:dyDescent="0.2">
      <c r="B30" s="638" t="s">
        <v>
312</v>
      </c>
      <c r="C30" s="639"/>
      <c r="D30" s="639"/>
      <c r="E30" s="639"/>
      <c r="F30" s="639"/>
      <c r="G30" s="639"/>
      <c r="H30" s="639"/>
      <c r="I30" s="639"/>
      <c r="J30" s="639"/>
      <c r="K30" s="639"/>
      <c r="L30" s="639"/>
      <c r="M30" s="639"/>
      <c r="N30" s="639"/>
      <c r="O30" s="639"/>
      <c r="P30" s="639"/>
      <c r="Q30" s="640"/>
      <c r="R30" s="641">
        <v>
236006</v>
      </c>
      <c r="S30" s="642"/>
      <c r="T30" s="642"/>
      <c r="U30" s="642"/>
      <c r="V30" s="642"/>
      <c r="W30" s="642"/>
      <c r="X30" s="642"/>
      <c r="Y30" s="643"/>
      <c r="Z30" s="644">
        <v>
0.1</v>
      </c>
      <c r="AA30" s="644"/>
      <c r="AB30" s="644"/>
      <c r="AC30" s="644"/>
      <c r="AD30" s="645">
        <v>
168331</v>
      </c>
      <c r="AE30" s="645"/>
      <c r="AF30" s="645"/>
      <c r="AG30" s="645"/>
      <c r="AH30" s="645"/>
      <c r="AI30" s="645"/>
      <c r="AJ30" s="645"/>
      <c r="AK30" s="645"/>
      <c r="AL30" s="646">
        <v>
0.1</v>
      </c>
      <c r="AM30" s="647"/>
      <c r="AN30" s="647"/>
      <c r="AO30" s="648"/>
      <c r="AP30" s="689" t="s">
        <v>
313</v>
      </c>
      <c r="AQ30" s="690"/>
      <c r="AR30" s="690"/>
      <c r="AS30" s="690"/>
      <c r="AT30" s="695" t="s">
        <v>
314</v>
      </c>
      <c r="AU30" s="230"/>
      <c r="AV30" s="230"/>
      <c r="AW30" s="230"/>
      <c r="AX30" s="627" t="s">
        <v>
191</v>
      </c>
      <c r="AY30" s="628"/>
      <c r="AZ30" s="628"/>
      <c r="BA30" s="628"/>
      <c r="BB30" s="628"/>
      <c r="BC30" s="628"/>
      <c r="BD30" s="628"/>
      <c r="BE30" s="628"/>
      <c r="BF30" s="629"/>
      <c r="BG30" s="701">
        <v>
99.3</v>
      </c>
      <c r="BH30" s="702"/>
      <c r="BI30" s="702"/>
      <c r="BJ30" s="702"/>
      <c r="BK30" s="702"/>
      <c r="BL30" s="702"/>
      <c r="BM30" s="636">
        <v>
98.6</v>
      </c>
      <c r="BN30" s="702"/>
      <c r="BO30" s="702"/>
      <c r="BP30" s="702"/>
      <c r="BQ30" s="703"/>
      <c r="BR30" s="701">
        <v>
99.3</v>
      </c>
      <c r="BS30" s="702"/>
      <c r="BT30" s="702"/>
      <c r="BU30" s="702"/>
      <c r="BV30" s="702"/>
      <c r="BW30" s="702"/>
      <c r="BX30" s="636">
        <v>
98.5</v>
      </c>
      <c r="BY30" s="702"/>
      <c r="BZ30" s="702"/>
      <c r="CA30" s="702"/>
      <c r="CB30" s="703"/>
      <c r="CD30" s="706"/>
      <c r="CE30" s="707"/>
      <c r="CF30" s="656" t="s">
        <v>
315</v>
      </c>
      <c r="CG30" s="657"/>
      <c r="CH30" s="657"/>
      <c r="CI30" s="657"/>
      <c r="CJ30" s="657"/>
      <c r="CK30" s="657"/>
      <c r="CL30" s="657"/>
      <c r="CM30" s="657"/>
      <c r="CN30" s="657"/>
      <c r="CO30" s="657"/>
      <c r="CP30" s="657"/>
      <c r="CQ30" s="658"/>
      <c r="CR30" s="641">
        <v>
1750852</v>
      </c>
      <c r="CS30" s="642"/>
      <c r="CT30" s="642"/>
      <c r="CU30" s="642"/>
      <c r="CV30" s="642"/>
      <c r="CW30" s="642"/>
      <c r="CX30" s="642"/>
      <c r="CY30" s="643"/>
      <c r="CZ30" s="646">
        <v>
0.9</v>
      </c>
      <c r="DA30" s="675"/>
      <c r="DB30" s="675"/>
      <c r="DC30" s="679"/>
      <c r="DD30" s="650">
        <v>
1750433</v>
      </c>
      <c r="DE30" s="642"/>
      <c r="DF30" s="642"/>
      <c r="DG30" s="642"/>
      <c r="DH30" s="642"/>
      <c r="DI30" s="642"/>
      <c r="DJ30" s="642"/>
      <c r="DK30" s="643"/>
      <c r="DL30" s="650">
        <v>
1750433</v>
      </c>
      <c r="DM30" s="642"/>
      <c r="DN30" s="642"/>
      <c r="DO30" s="642"/>
      <c r="DP30" s="642"/>
      <c r="DQ30" s="642"/>
      <c r="DR30" s="642"/>
      <c r="DS30" s="642"/>
      <c r="DT30" s="642"/>
      <c r="DU30" s="642"/>
      <c r="DV30" s="643"/>
      <c r="DW30" s="646">
        <v>
1.4</v>
      </c>
      <c r="DX30" s="675"/>
      <c r="DY30" s="675"/>
      <c r="DZ30" s="675"/>
      <c r="EA30" s="675"/>
      <c r="EB30" s="675"/>
      <c r="EC30" s="676"/>
    </row>
    <row r="31" spans="2:133" ht="11.25" customHeight="1" x14ac:dyDescent="0.2">
      <c r="B31" s="638" t="s">
        <v>
316</v>
      </c>
      <c r="C31" s="639"/>
      <c r="D31" s="639"/>
      <c r="E31" s="639"/>
      <c r="F31" s="639"/>
      <c r="G31" s="639"/>
      <c r="H31" s="639"/>
      <c r="I31" s="639"/>
      <c r="J31" s="639"/>
      <c r="K31" s="639"/>
      <c r="L31" s="639"/>
      <c r="M31" s="639"/>
      <c r="N31" s="639"/>
      <c r="O31" s="639"/>
      <c r="P31" s="639"/>
      <c r="Q31" s="640"/>
      <c r="R31" s="641">
        <v>
532778</v>
      </c>
      <c r="S31" s="642"/>
      <c r="T31" s="642"/>
      <c r="U31" s="642"/>
      <c r="V31" s="642"/>
      <c r="W31" s="642"/>
      <c r="X31" s="642"/>
      <c r="Y31" s="643"/>
      <c r="Z31" s="644">
        <v>
0.3</v>
      </c>
      <c r="AA31" s="644"/>
      <c r="AB31" s="644"/>
      <c r="AC31" s="644"/>
      <c r="AD31" s="645" t="s">
        <v>
232</v>
      </c>
      <c r="AE31" s="645"/>
      <c r="AF31" s="645"/>
      <c r="AG31" s="645"/>
      <c r="AH31" s="645"/>
      <c r="AI31" s="645"/>
      <c r="AJ31" s="645"/>
      <c r="AK31" s="645"/>
      <c r="AL31" s="646" t="s">
        <v>
261</v>
      </c>
      <c r="AM31" s="647"/>
      <c r="AN31" s="647"/>
      <c r="AO31" s="648"/>
      <c r="AP31" s="691"/>
      <c r="AQ31" s="692"/>
      <c r="AR31" s="692"/>
      <c r="AS31" s="692"/>
      <c r="AT31" s="696"/>
      <c r="AU31" s="229" t="s">
        <v>
317</v>
      </c>
      <c r="AV31" s="229"/>
      <c r="AW31" s="229"/>
      <c r="AX31" s="638" t="s">
        <v>
318</v>
      </c>
      <c r="AY31" s="639"/>
      <c r="AZ31" s="639"/>
      <c r="BA31" s="639"/>
      <c r="BB31" s="639"/>
      <c r="BC31" s="639"/>
      <c r="BD31" s="639"/>
      <c r="BE31" s="639"/>
      <c r="BF31" s="640"/>
      <c r="BG31" s="698">
        <v>
99.2</v>
      </c>
      <c r="BH31" s="677"/>
      <c r="BI31" s="677"/>
      <c r="BJ31" s="677"/>
      <c r="BK31" s="677"/>
      <c r="BL31" s="677"/>
      <c r="BM31" s="647">
        <v>
98.5</v>
      </c>
      <c r="BN31" s="699"/>
      <c r="BO31" s="699"/>
      <c r="BP31" s="699"/>
      <c r="BQ31" s="700"/>
      <c r="BR31" s="698">
        <v>
99.2</v>
      </c>
      <c r="BS31" s="677"/>
      <c r="BT31" s="677"/>
      <c r="BU31" s="677"/>
      <c r="BV31" s="677"/>
      <c r="BW31" s="677"/>
      <c r="BX31" s="647">
        <v>
98.4</v>
      </c>
      <c r="BY31" s="699"/>
      <c r="BZ31" s="699"/>
      <c r="CA31" s="699"/>
      <c r="CB31" s="700"/>
      <c r="CD31" s="706"/>
      <c r="CE31" s="707"/>
      <c r="CF31" s="656" t="s">
        <v>
319</v>
      </c>
      <c r="CG31" s="657"/>
      <c r="CH31" s="657"/>
      <c r="CI31" s="657"/>
      <c r="CJ31" s="657"/>
      <c r="CK31" s="657"/>
      <c r="CL31" s="657"/>
      <c r="CM31" s="657"/>
      <c r="CN31" s="657"/>
      <c r="CO31" s="657"/>
      <c r="CP31" s="657"/>
      <c r="CQ31" s="658"/>
      <c r="CR31" s="641">
        <v>
328496</v>
      </c>
      <c r="CS31" s="677"/>
      <c r="CT31" s="677"/>
      <c r="CU31" s="677"/>
      <c r="CV31" s="677"/>
      <c r="CW31" s="677"/>
      <c r="CX31" s="677"/>
      <c r="CY31" s="678"/>
      <c r="CZ31" s="646">
        <v>
0.2</v>
      </c>
      <c r="DA31" s="675"/>
      <c r="DB31" s="675"/>
      <c r="DC31" s="679"/>
      <c r="DD31" s="650">
        <v>
328496</v>
      </c>
      <c r="DE31" s="677"/>
      <c r="DF31" s="677"/>
      <c r="DG31" s="677"/>
      <c r="DH31" s="677"/>
      <c r="DI31" s="677"/>
      <c r="DJ31" s="677"/>
      <c r="DK31" s="678"/>
      <c r="DL31" s="650">
        <v>
328496</v>
      </c>
      <c r="DM31" s="677"/>
      <c r="DN31" s="677"/>
      <c r="DO31" s="677"/>
      <c r="DP31" s="677"/>
      <c r="DQ31" s="677"/>
      <c r="DR31" s="677"/>
      <c r="DS31" s="677"/>
      <c r="DT31" s="677"/>
      <c r="DU31" s="677"/>
      <c r="DV31" s="678"/>
      <c r="DW31" s="646">
        <v>
0.3</v>
      </c>
      <c r="DX31" s="675"/>
      <c r="DY31" s="675"/>
      <c r="DZ31" s="675"/>
      <c r="EA31" s="675"/>
      <c r="EB31" s="675"/>
      <c r="EC31" s="676"/>
    </row>
    <row r="32" spans="2:133" ht="11.25" customHeight="1" x14ac:dyDescent="0.2">
      <c r="B32" s="638" t="s">
        <v>
320</v>
      </c>
      <c r="C32" s="639"/>
      <c r="D32" s="639"/>
      <c r="E32" s="639"/>
      <c r="F32" s="639"/>
      <c r="G32" s="639"/>
      <c r="H32" s="639"/>
      <c r="I32" s="639"/>
      <c r="J32" s="639"/>
      <c r="K32" s="639"/>
      <c r="L32" s="639"/>
      <c r="M32" s="639"/>
      <c r="N32" s="639"/>
      <c r="O32" s="639"/>
      <c r="P32" s="639"/>
      <c r="Q32" s="640"/>
      <c r="R32" s="641">
        <v>
8975487</v>
      </c>
      <c r="S32" s="642"/>
      <c r="T32" s="642"/>
      <c r="U32" s="642"/>
      <c r="V32" s="642"/>
      <c r="W32" s="642"/>
      <c r="X32" s="642"/>
      <c r="Y32" s="643"/>
      <c r="Z32" s="644">
        <v>
4.5999999999999996</v>
      </c>
      <c r="AA32" s="644"/>
      <c r="AB32" s="644"/>
      <c r="AC32" s="644"/>
      <c r="AD32" s="645" t="s">
        <v>
232</v>
      </c>
      <c r="AE32" s="645"/>
      <c r="AF32" s="645"/>
      <c r="AG32" s="645"/>
      <c r="AH32" s="645"/>
      <c r="AI32" s="645"/>
      <c r="AJ32" s="645"/>
      <c r="AK32" s="645"/>
      <c r="AL32" s="646" t="s">
        <v>
232</v>
      </c>
      <c r="AM32" s="647"/>
      <c r="AN32" s="647"/>
      <c r="AO32" s="648"/>
      <c r="AP32" s="693"/>
      <c r="AQ32" s="694"/>
      <c r="AR32" s="694"/>
      <c r="AS32" s="694"/>
      <c r="AT32" s="697"/>
      <c r="AU32" s="231"/>
      <c r="AV32" s="231"/>
      <c r="AW32" s="231"/>
      <c r="AX32" s="686" t="s">
        <v>
321</v>
      </c>
      <c r="AY32" s="687"/>
      <c r="AZ32" s="687"/>
      <c r="BA32" s="687"/>
      <c r="BB32" s="687"/>
      <c r="BC32" s="687"/>
      <c r="BD32" s="687"/>
      <c r="BE32" s="687"/>
      <c r="BF32" s="688"/>
      <c r="BG32" s="710" t="s">
        <v>
232</v>
      </c>
      <c r="BH32" s="711"/>
      <c r="BI32" s="711"/>
      <c r="BJ32" s="711"/>
      <c r="BK32" s="711"/>
      <c r="BL32" s="711"/>
      <c r="BM32" s="712" t="s">
        <v>
131</v>
      </c>
      <c r="BN32" s="711"/>
      <c r="BO32" s="711"/>
      <c r="BP32" s="711"/>
      <c r="BQ32" s="713"/>
      <c r="BR32" s="710" t="s">
        <v>
232</v>
      </c>
      <c r="BS32" s="711"/>
      <c r="BT32" s="711"/>
      <c r="BU32" s="711"/>
      <c r="BV32" s="711"/>
      <c r="BW32" s="711"/>
      <c r="BX32" s="712" t="s">
        <v>
131</v>
      </c>
      <c r="BY32" s="711"/>
      <c r="BZ32" s="711"/>
      <c r="CA32" s="711"/>
      <c r="CB32" s="713"/>
      <c r="CD32" s="708"/>
      <c r="CE32" s="709"/>
      <c r="CF32" s="656" t="s">
        <v>
322</v>
      </c>
      <c r="CG32" s="657"/>
      <c r="CH32" s="657"/>
      <c r="CI32" s="657"/>
      <c r="CJ32" s="657"/>
      <c r="CK32" s="657"/>
      <c r="CL32" s="657"/>
      <c r="CM32" s="657"/>
      <c r="CN32" s="657"/>
      <c r="CO32" s="657"/>
      <c r="CP32" s="657"/>
      <c r="CQ32" s="658"/>
      <c r="CR32" s="641" t="s">
        <v>
131</v>
      </c>
      <c r="CS32" s="642"/>
      <c r="CT32" s="642"/>
      <c r="CU32" s="642"/>
      <c r="CV32" s="642"/>
      <c r="CW32" s="642"/>
      <c r="CX32" s="642"/>
      <c r="CY32" s="643"/>
      <c r="CZ32" s="646" t="s">
        <v>
131</v>
      </c>
      <c r="DA32" s="675"/>
      <c r="DB32" s="675"/>
      <c r="DC32" s="679"/>
      <c r="DD32" s="650" t="s">
        <v>
131</v>
      </c>
      <c r="DE32" s="642"/>
      <c r="DF32" s="642"/>
      <c r="DG32" s="642"/>
      <c r="DH32" s="642"/>
      <c r="DI32" s="642"/>
      <c r="DJ32" s="642"/>
      <c r="DK32" s="643"/>
      <c r="DL32" s="650" t="s">
        <v>
131</v>
      </c>
      <c r="DM32" s="642"/>
      <c r="DN32" s="642"/>
      <c r="DO32" s="642"/>
      <c r="DP32" s="642"/>
      <c r="DQ32" s="642"/>
      <c r="DR32" s="642"/>
      <c r="DS32" s="642"/>
      <c r="DT32" s="642"/>
      <c r="DU32" s="642"/>
      <c r="DV32" s="643"/>
      <c r="DW32" s="646" t="s">
        <v>
232</v>
      </c>
      <c r="DX32" s="675"/>
      <c r="DY32" s="675"/>
      <c r="DZ32" s="675"/>
      <c r="EA32" s="675"/>
      <c r="EB32" s="675"/>
      <c r="EC32" s="676"/>
    </row>
    <row r="33" spans="2:133" ht="11.25" customHeight="1" x14ac:dyDescent="0.2">
      <c r="B33" s="638" t="s">
        <v>
323</v>
      </c>
      <c r="C33" s="639"/>
      <c r="D33" s="639"/>
      <c r="E33" s="639"/>
      <c r="F33" s="639"/>
      <c r="G33" s="639"/>
      <c r="H33" s="639"/>
      <c r="I33" s="639"/>
      <c r="J33" s="639"/>
      <c r="K33" s="639"/>
      <c r="L33" s="639"/>
      <c r="M33" s="639"/>
      <c r="N33" s="639"/>
      <c r="O33" s="639"/>
      <c r="P33" s="639"/>
      <c r="Q33" s="640"/>
      <c r="R33" s="641">
        <v>
4830288</v>
      </c>
      <c r="S33" s="642"/>
      <c r="T33" s="642"/>
      <c r="U33" s="642"/>
      <c r="V33" s="642"/>
      <c r="W33" s="642"/>
      <c r="X33" s="642"/>
      <c r="Y33" s="643"/>
      <c r="Z33" s="644">
        <v>
2.5</v>
      </c>
      <c r="AA33" s="644"/>
      <c r="AB33" s="644"/>
      <c r="AC33" s="644"/>
      <c r="AD33" s="645" t="s">
        <v>
232</v>
      </c>
      <c r="AE33" s="645"/>
      <c r="AF33" s="645"/>
      <c r="AG33" s="645"/>
      <c r="AH33" s="645"/>
      <c r="AI33" s="645"/>
      <c r="AJ33" s="645"/>
      <c r="AK33" s="645"/>
      <c r="AL33" s="646" t="s">
        <v>
232</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
324</v>
      </c>
      <c r="CE33" s="657"/>
      <c r="CF33" s="657"/>
      <c r="CG33" s="657"/>
      <c r="CH33" s="657"/>
      <c r="CI33" s="657"/>
      <c r="CJ33" s="657"/>
      <c r="CK33" s="657"/>
      <c r="CL33" s="657"/>
      <c r="CM33" s="657"/>
      <c r="CN33" s="657"/>
      <c r="CO33" s="657"/>
      <c r="CP33" s="657"/>
      <c r="CQ33" s="658"/>
      <c r="CR33" s="641">
        <v>
81135316</v>
      </c>
      <c r="CS33" s="677"/>
      <c r="CT33" s="677"/>
      <c r="CU33" s="677"/>
      <c r="CV33" s="677"/>
      <c r="CW33" s="677"/>
      <c r="CX33" s="677"/>
      <c r="CY33" s="678"/>
      <c r="CZ33" s="646">
        <v>
43</v>
      </c>
      <c r="DA33" s="675"/>
      <c r="DB33" s="675"/>
      <c r="DC33" s="679"/>
      <c r="DD33" s="650">
        <v>
71881807</v>
      </c>
      <c r="DE33" s="677"/>
      <c r="DF33" s="677"/>
      <c r="DG33" s="677"/>
      <c r="DH33" s="677"/>
      <c r="DI33" s="677"/>
      <c r="DJ33" s="677"/>
      <c r="DK33" s="678"/>
      <c r="DL33" s="650">
        <v>
45309563</v>
      </c>
      <c r="DM33" s="677"/>
      <c r="DN33" s="677"/>
      <c r="DO33" s="677"/>
      <c r="DP33" s="677"/>
      <c r="DQ33" s="677"/>
      <c r="DR33" s="677"/>
      <c r="DS33" s="677"/>
      <c r="DT33" s="677"/>
      <c r="DU33" s="677"/>
      <c r="DV33" s="678"/>
      <c r="DW33" s="646">
        <v>
36.200000000000003</v>
      </c>
      <c r="DX33" s="675"/>
      <c r="DY33" s="675"/>
      <c r="DZ33" s="675"/>
      <c r="EA33" s="675"/>
      <c r="EB33" s="675"/>
      <c r="EC33" s="676"/>
    </row>
    <row r="34" spans="2:133" ht="11.25" customHeight="1" x14ac:dyDescent="0.2">
      <c r="B34" s="638" t="s">
        <v>
325</v>
      </c>
      <c r="C34" s="639"/>
      <c r="D34" s="639"/>
      <c r="E34" s="639"/>
      <c r="F34" s="639"/>
      <c r="G34" s="639"/>
      <c r="H34" s="639"/>
      <c r="I34" s="639"/>
      <c r="J34" s="639"/>
      <c r="K34" s="639"/>
      <c r="L34" s="639"/>
      <c r="M34" s="639"/>
      <c r="N34" s="639"/>
      <c r="O34" s="639"/>
      <c r="P34" s="639"/>
      <c r="Q34" s="640"/>
      <c r="R34" s="641">
        <v>
2332288</v>
      </c>
      <c r="S34" s="642"/>
      <c r="T34" s="642"/>
      <c r="U34" s="642"/>
      <c r="V34" s="642"/>
      <c r="W34" s="642"/>
      <c r="X34" s="642"/>
      <c r="Y34" s="643"/>
      <c r="Z34" s="644">
        <v>
1.2</v>
      </c>
      <c r="AA34" s="644"/>
      <c r="AB34" s="644"/>
      <c r="AC34" s="644"/>
      <c r="AD34" s="645">
        <v>
238</v>
      </c>
      <c r="AE34" s="645"/>
      <c r="AF34" s="645"/>
      <c r="AG34" s="645"/>
      <c r="AH34" s="645"/>
      <c r="AI34" s="645"/>
      <c r="AJ34" s="645"/>
      <c r="AK34" s="645"/>
      <c r="AL34" s="646">
        <v>
0</v>
      </c>
      <c r="AM34" s="647"/>
      <c r="AN34" s="647"/>
      <c r="AO34" s="648"/>
      <c r="AP34" s="234"/>
      <c r="AQ34" s="620" t="s">
        <v>
326</v>
      </c>
      <c r="AR34" s="621"/>
      <c r="AS34" s="621"/>
      <c r="AT34" s="621"/>
      <c r="AU34" s="621"/>
      <c r="AV34" s="621"/>
      <c r="AW34" s="621"/>
      <c r="AX34" s="621"/>
      <c r="AY34" s="621"/>
      <c r="AZ34" s="621"/>
      <c r="BA34" s="621"/>
      <c r="BB34" s="621"/>
      <c r="BC34" s="621"/>
      <c r="BD34" s="621"/>
      <c r="BE34" s="621"/>
      <c r="BF34" s="622"/>
      <c r="BG34" s="620" t="s">
        <v>
327</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
328</v>
      </c>
      <c r="CE34" s="657"/>
      <c r="CF34" s="657"/>
      <c r="CG34" s="657"/>
      <c r="CH34" s="657"/>
      <c r="CI34" s="657"/>
      <c r="CJ34" s="657"/>
      <c r="CK34" s="657"/>
      <c r="CL34" s="657"/>
      <c r="CM34" s="657"/>
      <c r="CN34" s="657"/>
      <c r="CO34" s="657"/>
      <c r="CP34" s="657"/>
      <c r="CQ34" s="658"/>
      <c r="CR34" s="641">
        <v>
33308836</v>
      </c>
      <c r="CS34" s="642"/>
      <c r="CT34" s="642"/>
      <c r="CU34" s="642"/>
      <c r="CV34" s="642"/>
      <c r="CW34" s="642"/>
      <c r="CX34" s="642"/>
      <c r="CY34" s="643"/>
      <c r="CZ34" s="646">
        <v>
17.600000000000001</v>
      </c>
      <c r="DA34" s="675"/>
      <c r="DB34" s="675"/>
      <c r="DC34" s="679"/>
      <c r="DD34" s="650">
        <v>
29725314</v>
      </c>
      <c r="DE34" s="642"/>
      <c r="DF34" s="642"/>
      <c r="DG34" s="642"/>
      <c r="DH34" s="642"/>
      <c r="DI34" s="642"/>
      <c r="DJ34" s="642"/>
      <c r="DK34" s="643"/>
      <c r="DL34" s="650">
        <v>
28012208</v>
      </c>
      <c r="DM34" s="642"/>
      <c r="DN34" s="642"/>
      <c r="DO34" s="642"/>
      <c r="DP34" s="642"/>
      <c r="DQ34" s="642"/>
      <c r="DR34" s="642"/>
      <c r="DS34" s="642"/>
      <c r="DT34" s="642"/>
      <c r="DU34" s="642"/>
      <c r="DV34" s="643"/>
      <c r="DW34" s="646">
        <v>
22.4</v>
      </c>
      <c r="DX34" s="675"/>
      <c r="DY34" s="675"/>
      <c r="DZ34" s="675"/>
      <c r="EA34" s="675"/>
      <c r="EB34" s="675"/>
      <c r="EC34" s="676"/>
    </row>
    <row r="35" spans="2:133" ht="11.25" customHeight="1" x14ac:dyDescent="0.2">
      <c r="B35" s="638" t="s">
        <v>
329</v>
      </c>
      <c r="C35" s="639"/>
      <c r="D35" s="639"/>
      <c r="E35" s="639"/>
      <c r="F35" s="639"/>
      <c r="G35" s="639"/>
      <c r="H35" s="639"/>
      <c r="I35" s="639"/>
      <c r="J35" s="639"/>
      <c r="K35" s="639"/>
      <c r="L35" s="639"/>
      <c r="M35" s="639"/>
      <c r="N35" s="639"/>
      <c r="O35" s="639"/>
      <c r="P35" s="639"/>
      <c r="Q35" s="640"/>
      <c r="R35" s="641">
        <v>
563600</v>
      </c>
      <c r="S35" s="642"/>
      <c r="T35" s="642"/>
      <c r="U35" s="642"/>
      <c r="V35" s="642"/>
      <c r="W35" s="642"/>
      <c r="X35" s="642"/>
      <c r="Y35" s="643"/>
      <c r="Z35" s="644">
        <v>
0.3</v>
      </c>
      <c r="AA35" s="644"/>
      <c r="AB35" s="644"/>
      <c r="AC35" s="644"/>
      <c r="AD35" s="645" t="s">
        <v>
232</v>
      </c>
      <c r="AE35" s="645"/>
      <c r="AF35" s="645"/>
      <c r="AG35" s="645"/>
      <c r="AH35" s="645"/>
      <c r="AI35" s="645"/>
      <c r="AJ35" s="645"/>
      <c r="AK35" s="645"/>
      <c r="AL35" s="646" t="s">
        <v>
131</v>
      </c>
      <c r="AM35" s="647"/>
      <c r="AN35" s="647"/>
      <c r="AO35" s="648"/>
      <c r="AP35" s="234"/>
      <c r="AQ35" s="714" t="s">
        <v>
330</v>
      </c>
      <c r="AR35" s="715"/>
      <c r="AS35" s="715"/>
      <c r="AT35" s="715"/>
      <c r="AU35" s="715"/>
      <c r="AV35" s="715"/>
      <c r="AW35" s="715"/>
      <c r="AX35" s="715"/>
      <c r="AY35" s="716"/>
      <c r="AZ35" s="630">
        <v>
12614163</v>
      </c>
      <c r="BA35" s="631"/>
      <c r="BB35" s="631"/>
      <c r="BC35" s="631"/>
      <c r="BD35" s="631"/>
      <c r="BE35" s="631"/>
      <c r="BF35" s="717"/>
      <c r="BG35" s="652" t="s">
        <v>
331</v>
      </c>
      <c r="BH35" s="653"/>
      <c r="BI35" s="653"/>
      <c r="BJ35" s="653"/>
      <c r="BK35" s="653"/>
      <c r="BL35" s="653"/>
      <c r="BM35" s="653"/>
      <c r="BN35" s="653"/>
      <c r="BO35" s="653"/>
      <c r="BP35" s="653"/>
      <c r="BQ35" s="653"/>
      <c r="BR35" s="653"/>
      <c r="BS35" s="653"/>
      <c r="BT35" s="653"/>
      <c r="BU35" s="654"/>
      <c r="BV35" s="630">
        <v>
1347424</v>
      </c>
      <c r="BW35" s="631"/>
      <c r="BX35" s="631"/>
      <c r="BY35" s="631"/>
      <c r="BZ35" s="631"/>
      <c r="CA35" s="631"/>
      <c r="CB35" s="717"/>
      <c r="CD35" s="656" t="s">
        <v>
332</v>
      </c>
      <c r="CE35" s="657"/>
      <c r="CF35" s="657"/>
      <c r="CG35" s="657"/>
      <c r="CH35" s="657"/>
      <c r="CI35" s="657"/>
      <c r="CJ35" s="657"/>
      <c r="CK35" s="657"/>
      <c r="CL35" s="657"/>
      <c r="CM35" s="657"/>
      <c r="CN35" s="657"/>
      <c r="CO35" s="657"/>
      <c r="CP35" s="657"/>
      <c r="CQ35" s="658"/>
      <c r="CR35" s="641">
        <v>
2121729</v>
      </c>
      <c r="CS35" s="677"/>
      <c r="CT35" s="677"/>
      <c r="CU35" s="677"/>
      <c r="CV35" s="677"/>
      <c r="CW35" s="677"/>
      <c r="CX35" s="677"/>
      <c r="CY35" s="678"/>
      <c r="CZ35" s="646">
        <v>
1.1000000000000001</v>
      </c>
      <c r="DA35" s="675"/>
      <c r="DB35" s="675"/>
      <c r="DC35" s="679"/>
      <c r="DD35" s="650">
        <v>
1974708</v>
      </c>
      <c r="DE35" s="677"/>
      <c r="DF35" s="677"/>
      <c r="DG35" s="677"/>
      <c r="DH35" s="677"/>
      <c r="DI35" s="677"/>
      <c r="DJ35" s="677"/>
      <c r="DK35" s="678"/>
      <c r="DL35" s="650">
        <v>
1974708</v>
      </c>
      <c r="DM35" s="677"/>
      <c r="DN35" s="677"/>
      <c r="DO35" s="677"/>
      <c r="DP35" s="677"/>
      <c r="DQ35" s="677"/>
      <c r="DR35" s="677"/>
      <c r="DS35" s="677"/>
      <c r="DT35" s="677"/>
      <c r="DU35" s="677"/>
      <c r="DV35" s="678"/>
      <c r="DW35" s="646">
        <v>
1.6</v>
      </c>
      <c r="DX35" s="675"/>
      <c r="DY35" s="675"/>
      <c r="DZ35" s="675"/>
      <c r="EA35" s="675"/>
      <c r="EB35" s="675"/>
      <c r="EC35" s="676"/>
    </row>
    <row r="36" spans="2:133" ht="11.25" customHeight="1" x14ac:dyDescent="0.2">
      <c r="B36" s="638" t="s">
        <v>
333</v>
      </c>
      <c r="C36" s="639"/>
      <c r="D36" s="639"/>
      <c r="E36" s="639"/>
      <c r="F36" s="639"/>
      <c r="G36" s="639"/>
      <c r="H36" s="639"/>
      <c r="I36" s="639"/>
      <c r="J36" s="639"/>
      <c r="K36" s="639"/>
      <c r="L36" s="639"/>
      <c r="M36" s="639"/>
      <c r="N36" s="639"/>
      <c r="O36" s="639"/>
      <c r="P36" s="639"/>
      <c r="Q36" s="640"/>
      <c r="R36" s="641" t="s">
        <v>
131</v>
      </c>
      <c r="S36" s="642"/>
      <c r="T36" s="642"/>
      <c r="U36" s="642"/>
      <c r="V36" s="642"/>
      <c r="W36" s="642"/>
      <c r="X36" s="642"/>
      <c r="Y36" s="643"/>
      <c r="Z36" s="644" t="s">
        <v>
131</v>
      </c>
      <c r="AA36" s="644"/>
      <c r="AB36" s="644"/>
      <c r="AC36" s="644"/>
      <c r="AD36" s="645" t="s">
        <v>
131</v>
      </c>
      <c r="AE36" s="645"/>
      <c r="AF36" s="645"/>
      <c r="AG36" s="645"/>
      <c r="AH36" s="645"/>
      <c r="AI36" s="645"/>
      <c r="AJ36" s="645"/>
      <c r="AK36" s="645"/>
      <c r="AL36" s="646" t="s">
        <v>
131</v>
      </c>
      <c r="AM36" s="647"/>
      <c r="AN36" s="647"/>
      <c r="AO36" s="648"/>
      <c r="AQ36" s="718" t="s">
        <v>
334</v>
      </c>
      <c r="AR36" s="719"/>
      <c r="AS36" s="719"/>
      <c r="AT36" s="719"/>
      <c r="AU36" s="719"/>
      <c r="AV36" s="719"/>
      <c r="AW36" s="719"/>
      <c r="AX36" s="719"/>
      <c r="AY36" s="720"/>
      <c r="AZ36" s="641">
        <v>
639</v>
      </c>
      <c r="BA36" s="642"/>
      <c r="BB36" s="642"/>
      <c r="BC36" s="642"/>
      <c r="BD36" s="677"/>
      <c r="BE36" s="677"/>
      <c r="BF36" s="700"/>
      <c r="BG36" s="656" t="s">
        <v>
335</v>
      </c>
      <c r="BH36" s="657"/>
      <c r="BI36" s="657"/>
      <c r="BJ36" s="657"/>
      <c r="BK36" s="657"/>
      <c r="BL36" s="657"/>
      <c r="BM36" s="657"/>
      <c r="BN36" s="657"/>
      <c r="BO36" s="657"/>
      <c r="BP36" s="657"/>
      <c r="BQ36" s="657"/>
      <c r="BR36" s="657"/>
      <c r="BS36" s="657"/>
      <c r="BT36" s="657"/>
      <c r="BU36" s="658"/>
      <c r="BV36" s="641">
        <v>
1347424</v>
      </c>
      <c r="BW36" s="642"/>
      <c r="BX36" s="642"/>
      <c r="BY36" s="642"/>
      <c r="BZ36" s="642"/>
      <c r="CA36" s="642"/>
      <c r="CB36" s="651"/>
      <c r="CD36" s="656" t="s">
        <v>
336</v>
      </c>
      <c r="CE36" s="657"/>
      <c r="CF36" s="657"/>
      <c r="CG36" s="657"/>
      <c r="CH36" s="657"/>
      <c r="CI36" s="657"/>
      <c r="CJ36" s="657"/>
      <c r="CK36" s="657"/>
      <c r="CL36" s="657"/>
      <c r="CM36" s="657"/>
      <c r="CN36" s="657"/>
      <c r="CO36" s="657"/>
      <c r="CP36" s="657"/>
      <c r="CQ36" s="658"/>
      <c r="CR36" s="641">
        <v>
10234733</v>
      </c>
      <c r="CS36" s="642"/>
      <c r="CT36" s="642"/>
      <c r="CU36" s="642"/>
      <c r="CV36" s="642"/>
      <c r="CW36" s="642"/>
      <c r="CX36" s="642"/>
      <c r="CY36" s="643"/>
      <c r="CZ36" s="646">
        <v>
5.4</v>
      </c>
      <c r="DA36" s="675"/>
      <c r="DB36" s="675"/>
      <c r="DC36" s="679"/>
      <c r="DD36" s="650">
        <v>
7914518</v>
      </c>
      <c r="DE36" s="642"/>
      <c r="DF36" s="642"/>
      <c r="DG36" s="642"/>
      <c r="DH36" s="642"/>
      <c r="DI36" s="642"/>
      <c r="DJ36" s="642"/>
      <c r="DK36" s="643"/>
      <c r="DL36" s="650">
        <v>
5647994</v>
      </c>
      <c r="DM36" s="642"/>
      <c r="DN36" s="642"/>
      <c r="DO36" s="642"/>
      <c r="DP36" s="642"/>
      <c r="DQ36" s="642"/>
      <c r="DR36" s="642"/>
      <c r="DS36" s="642"/>
      <c r="DT36" s="642"/>
      <c r="DU36" s="642"/>
      <c r="DV36" s="643"/>
      <c r="DW36" s="646">
        <v>
4.5</v>
      </c>
      <c r="DX36" s="675"/>
      <c r="DY36" s="675"/>
      <c r="DZ36" s="675"/>
      <c r="EA36" s="675"/>
      <c r="EB36" s="675"/>
      <c r="EC36" s="676"/>
    </row>
    <row r="37" spans="2:133" ht="11.25" customHeight="1" x14ac:dyDescent="0.2">
      <c r="B37" s="638" t="s">
        <v>
337</v>
      </c>
      <c r="C37" s="639"/>
      <c r="D37" s="639"/>
      <c r="E37" s="639"/>
      <c r="F37" s="639"/>
      <c r="G37" s="639"/>
      <c r="H37" s="639"/>
      <c r="I37" s="639"/>
      <c r="J37" s="639"/>
      <c r="K37" s="639"/>
      <c r="L37" s="639"/>
      <c r="M37" s="639"/>
      <c r="N37" s="639"/>
      <c r="O37" s="639"/>
      <c r="P37" s="639"/>
      <c r="Q37" s="640"/>
      <c r="R37" s="641" t="s">
        <v>
131</v>
      </c>
      <c r="S37" s="642"/>
      <c r="T37" s="642"/>
      <c r="U37" s="642"/>
      <c r="V37" s="642"/>
      <c r="W37" s="642"/>
      <c r="X37" s="642"/>
      <c r="Y37" s="643"/>
      <c r="Z37" s="644" t="s">
        <v>
131</v>
      </c>
      <c r="AA37" s="644"/>
      <c r="AB37" s="644"/>
      <c r="AC37" s="644"/>
      <c r="AD37" s="645" t="s">
        <v>
131</v>
      </c>
      <c r="AE37" s="645"/>
      <c r="AF37" s="645"/>
      <c r="AG37" s="645"/>
      <c r="AH37" s="645"/>
      <c r="AI37" s="645"/>
      <c r="AJ37" s="645"/>
      <c r="AK37" s="645"/>
      <c r="AL37" s="646" t="s">
        <v>
232</v>
      </c>
      <c r="AM37" s="647"/>
      <c r="AN37" s="647"/>
      <c r="AO37" s="648"/>
      <c r="AQ37" s="718" t="s">
        <v>
338</v>
      </c>
      <c r="AR37" s="719"/>
      <c r="AS37" s="719"/>
      <c r="AT37" s="719"/>
      <c r="AU37" s="719"/>
      <c r="AV37" s="719"/>
      <c r="AW37" s="719"/>
      <c r="AX37" s="719"/>
      <c r="AY37" s="720"/>
      <c r="AZ37" s="641" t="s">
        <v>
232</v>
      </c>
      <c r="BA37" s="642"/>
      <c r="BB37" s="642"/>
      <c r="BC37" s="642"/>
      <c r="BD37" s="677"/>
      <c r="BE37" s="677"/>
      <c r="BF37" s="700"/>
      <c r="BG37" s="656" t="s">
        <v>
339</v>
      </c>
      <c r="BH37" s="657"/>
      <c r="BI37" s="657"/>
      <c r="BJ37" s="657"/>
      <c r="BK37" s="657"/>
      <c r="BL37" s="657"/>
      <c r="BM37" s="657"/>
      <c r="BN37" s="657"/>
      <c r="BO37" s="657"/>
      <c r="BP37" s="657"/>
      <c r="BQ37" s="657"/>
      <c r="BR37" s="657"/>
      <c r="BS37" s="657"/>
      <c r="BT37" s="657"/>
      <c r="BU37" s="658"/>
      <c r="BV37" s="641">
        <v>
69942</v>
      </c>
      <c r="BW37" s="642"/>
      <c r="BX37" s="642"/>
      <c r="BY37" s="642"/>
      <c r="BZ37" s="642"/>
      <c r="CA37" s="642"/>
      <c r="CB37" s="651"/>
      <c r="CD37" s="656" t="s">
        <v>
340</v>
      </c>
      <c r="CE37" s="657"/>
      <c r="CF37" s="657"/>
      <c r="CG37" s="657"/>
      <c r="CH37" s="657"/>
      <c r="CI37" s="657"/>
      <c r="CJ37" s="657"/>
      <c r="CK37" s="657"/>
      <c r="CL37" s="657"/>
      <c r="CM37" s="657"/>
      <c r="CN37" s="657"/>
      <c r="CO37" s="657"/>
      <c r="CP37" s="657"/>
      <c r="CQ37" s="658"/>
      <c r="CR37" s="641">
        <v>
1580694</v>
      </c>
      <c r="CS37" s="677"/>
      <c r="CT37" s="677"/>
      <c r="CU37" s="677"/>
      <c r="CV37" s="677"/>
      <c r="CW37" s="677"/>
      <c r="CX37" s="677"/>
      <c r="CY37" s="678"/>
      <c r="CZ37" s="646">
        <v>
0.8</v>
      </c>
      <c r="DA37" s="675"/>
      <c r="DB37" s="675"/>
      <c r="DC37" s="679"/>
      <c r="DD37" s="650">
        <v>
1580694</v>
      </c>
      <c r="DE37" s="677"/>
      <c r="DF37" s="677"/>
      <c r="DG37" s="677"/>
      <c r="DH37" s="677"/>
      <c r="DI37" s="677"/>
      <c r="DJ37" s="677"/>
      <c r="DK37" s="678"/>
      <c r="DL37" s="650">
        <v>
1091368</v>
      </c>
      <c r="DM37" s="677"/>
      <c r="DN37" s="677"/>
      <c r="DO37" s="677"/>
      <c r="DP37" s="677"/>
      <c r="DQ37" s="677"/>
      <c r="DR37" s="677"/>
      <c r="DS37" s="677"/>
      <c r="DT37" s="677"/>
      <c r="DU37" s="677"/>
      <c r="DV37" s="678"/>
      <c r="DW37" s="646">
        <v>
0.9</v>
      </c>
      <c r="DX37" s="675"/>
      <c r="DY37" s="675"/>
      <c r="DZ37" s="675"/>
      <c r="EA37" s="675"/>
      <c r="EB37" s="675"/>
      <c r="EC37" s="676"/>
    </row>
    <row r="38" spans="2:133" ht="11.25" customHeight="1" x14ac:dyDescent="0.2">
      <c r="B38" s="686" t="s">
        <v>
341</v>
      </c>
      <c r="C38" s="687"/>
      <c r="D38" s="687"/>
      <c r="E38" s="687"/>
      <c r="F38" s="687"/>
      <c r="G38" s="687"/>
      <c r="H38" s="687"/>
      <c r="I38" s="687"/>
      <c r="J38" s="687"/>
      <c r="K38" s="687"/>
      <c r="L38" s="687"/>
      <c r="M38" s="687"/>
      <c r="N38" s="687"/>
      <c r="O38" s="687"/>
      <c r="P38" s="687"/>
      <c r="Q38" s="688"/>
      <c r="R38" s="721">
        <v>
193991713</v>
      </c>
      <c r="S38" s="722"/>
      <c r="T38" s="722"/>
      <c r="U38" s="722"/>
      <c r="V38" s="722"/>
      <c r="W38" s="722"/>
      <c r="X38" s="722"/>
      <c r="Y38" s="723"/>
      <c r="Z38" s="724">
        <v>
100</v>
      </c>
      <c r="AA38" s="724"/>
      <c r="AB38" s="724"/>
      <c r="AC38" s="724"/>
      <c r="AD38" s="725">
        <v>
125303342</v>
      </c>
      <c r="AE38" s="725"/>
      <c r="AF38" s="725"/>
      <c r="AG38" s="725"/>
      <c r="AH38" s="725"/>
      <c r="AI38" s="725"/>
      <c r="AJ38" s="725"/>
      <c r="AK38" s="725"/>
      <c r="AL38" s="726">
        <v>
100</v>
      </c>
      <c r="AM38" s="712"/>
      <c r="AN38" s="712"/>
      <c r="AO38" s="727"/>
      <c r="AQ38" s="718" t="s">
        <v>
342</v>
      </c>
      <c r="AR38" s="719"/>
      <c r="AS38" s="719"/>
      <c r="AT38" s="719"/>
      <c r="AU38" s="719"/>
      <c r="AV38" s="719"/>
      <c r="AW38" s="719"/>
      <c r="AX38" s="719"/>
      <c r="AY38" s="720"/>
      <c r="AZ38" s="641" t="s">
        <v>
131</v>
      </c>
      <c r="BA38" s="642"/>
      <c r="BB38" s="642"/>
      <c r="BC38" s="642"/>
      <c r="BD38" s="677"/>
      <c r="BE38" s="677"/>
      <c r="BF38" s="700"/>
      <c r="BG38" s="656" t="s">
        <v>
343</v>
      </c>
      <c r="BH38" s="657"/>
      <c r="BI38" s="657"/>
      <c r="BJ38" s="657"/>
      <c r="BK38" s="657"/>
      <c r="BL38" s="657"/>
      <c r="BM38" s="657"/>
      <c r="BN38" s="657"/>
      <c r="BO38" s="657"/>
      <c r="BP38" s="657"/>
      <c r="BQ38" s="657"/>
      <c r="BR38" s="657"/>
      <c r="BS38" s="657"/>
      <c r="BT38" s="657"/>
      <c r="BU38" s="658"/>
      <c r="BV38" s="641">
        <v>
100073</v>
      </c>
      <c r="BW38" s="642"/>
      <c r="BX38" s="642"/>
      <c r="BY38" s="642"/>
      <c r="BZ38" s="642"/>
      <c r="CA38" s="642"/>
      <c r="CB38" s="651"/>
      <c r="CD38" s="656" t="s">
        <v>
344</v>
      </c>
      <c r="CE38" s="657"/>
      <c r="CF38" s="657"/>
      <c r="CG38" s="657"/>
      <c r="CH38" s="657"/>
      <c r="CI38" s="657"/>
      <c r="CJ38" s="657"/>
      <c r="CK38" s="657"/>
      <c r="CL38" s="657"/>
      <c r="CM38" s="657"/>
      <c r="CN38" s="657"/>
      <c r="CO38" s="657"/>
      <c r="CP38" s="657"/>
      <c r="CQ38" s="658"/>
      <c r="CR38" s="641">
        <v>
12614163</v>
      </c>
      <c r="CS38" s="642"/>
      <c r="CT38" s="642"/>
      <c r="CU38" s="642"/>
      <c r="CV38" s="642"/>
      <c r="CW38" s="642"/>
      <c r="CX38" s="642"/>
      <c r="CY38" s="643"/>
      <c r="CZ38" s="646">
        <v>
6.7</v>
      </c>
      <c r="DA38" s="675"/>
      <c r="DB38" s="675"/>
      <c r="DC38" s="679"/>
      <c r="DD38" s="650">
        <v>
10198735</v>
      </c>
      <c r="DE38" s="642"/>
      <c r="DF38" s="642"/>
      <c r="DG38" s="642"/>
      <c r="DH38" s="642"/>
      <c r="DI38" s="642"/>
      <c r="DJ38" s="642"/>
      <c r="DK38" s="643"/>
      <c r="DL38" s="650">
        <v>
9674653</v>
      </c>
      <c r="DM38" s="642"/>
      <c r="DN38" s="642"/>
      <c r="DO38" s="642"/>
      <c r="DP38" s="642"/>
      <c r="DQ38" s="642"/>
      <c r="DR38" s="642"/>
      <c r="DS38" s="642"/>
      <c r="DT38" s="642"/>
      <c r="DU38" s="642"/>
      <c r="DV38" s="643"/>
      <c r="DW38" s="646">
        <v>
7.7</v>
      </c>
      <c r="DX38" s="675"/>
      <c r="DY38" s="675"/>
      <c r="DZ38" s="675"/>
      <c r="EA38" s="675"/>
      <c r="EB38" s="675"/>
      <c r="EC38" s="676"/>
    </row>
    <row r="39" spans="2:133" ht="11.25" customHeight="1" x14ac:dyDescent="0.2">
      <c r="AQ39" s="718" t="s">
        <v>
345</v>
      </c>
      <c r="AR39" s="719"/>
      <c r="AS39" s="719"/>
      <c r="AT39" s="719"/>
      <c r="AU39" s="719"/>
      <c r="AV39" s="719"/>
      <c r="AW39" s="719"/>
      <c r="AX39" s="719"/>
      <c r="AY39" s="720"/>
      <c r="AZ39" s="641" t="s">
        <v>
131</v>
      </c>
      <c r="BA39" s="642"/>
      <c r="BB39" s="642"/>
      <c r="BC39" s="642"/>
      <c r="BD39" s="677"/>
      <c r="BE39" s="677"/>
      <c r="BF39" s="700"/>
      <c r="BG39" s="732" t="s">
        <v>
346</v>
      </c>
      <c r="BH39" s="733"/>
      <c r="BI39" s="733"/>
      <c r="BJ39" s="733"/>
      <c r="BK39" s="733"/>
      <c r="BL39" s="235"/>
      <c r="BM39" s="657" t="s">
        <v>
347</v>
      </c>
      <c r="BN39" s="657"/>
      <c r="BO39" s="657"/>
      <c r="BP39" s="657"/>
      <c r="BQ39" s="657"/>
      <c r="BR39" s="657"/>
      <c r="BS39" s="657"/>
      <c r="BT39" s="657"/>
      <c r="BU39" s="658"/>
      <c r="BV39" s="641">
        <v>
113</v>
      </c>
      <c r="BW39" s="642"/>
      <c r="BX39" s="642"/>
      <c r="BY39" s="642"/>
      <c r="BZ39" s="642"/>
      <c r="CA39" s="642"/>
      <c r="CB39" s="651"/>
      <c r="CD39" s="656" t="s">
        <v>
348</v>
      </c>
      <c r="CE39" s="657"/>
      <c r="CF39" s="657"/>
      <c r="CG39" s="657"/>
      <c r="CH39" s="657"/>
      <c r="CI39" s="657"/>
      <c r="CJ39" s="657"/>
      <c r="CK39" s="657"/>
      <c r="CL39" s="657"/>
      <c r="CM39" s="657"/>
      <c r="CN39" s="657"/>
      <c r="CO39" s="657"/>
      <c r="CP39" s="657"/>
      <c r="CQ39" s="658"/>
      <c r="CR39" s="641">
        <v>
22387659</v>
      </c>
      <c r="CS39" s="677"/>
      <c r="CT39" s="677"/>
      <c r="CU39" s="677"/>
      <c r="CV39" s="677"/>
      <c r="CW39" s="677"/>
      <c r="CX39" s="677"/>
      <c r="CY39" s="678"/>
      <c r="CZ39" s="646">
        <v>
11.9</v>
      </c>
      <c r="DA39" s="675"/>
      <c r="DB39" s="675"/>
      <c r="DC39" s="679"/>
      <c r="DD39" s="650">
        <v>
22068532</v>
      </c>
      <c r="DE39" s="677"/>
      <c r="DF39" s="677"/>
      <c r="DG39" s="677"/>
      <c r="DH39" s="677"/>
      <c r="DI39" s="677"/>
      <c r="DJ39" s="677"/>
      <c r="DK39" s="678"/>
      <c r="DL39" s="650" t="s">
        <v>
131</v>
      </c>
      <c r="DM39" s="677"/>
      <c r="DN39" s="677"/>
      <c r="DO39" s="677"/>
      <c r="DP39" s="677"/>
      <c r="DQ39" s="677"/>
      <c r="DR39" s="677"/>
      <c r="DS39" s="677"/>
      <c r="DT39" s="677"/>
      <c r="DU39" s="677"/>
      <c r="DV39" s="678"/>
      <c r="DW39" s="646" t="s">
        <v>
232</v>
      </c>
      <c r="DX39" s="675"/>
      <c r="DY39" s="675"/>
      <c r="DZ39" s="675"/>
      <c r="EA39" s="675"/>
      <c r="EB39" s="675"/>
      <c r="EC39" s="676"/>
    </row>
    <row r="40" spans="2:133" ht="11.25" customHeight="1" x14ac:dyDescent="0.2">
      <c r="AQ40" s="718" t="s">
        <v>
349</v>
      </c>
      <c r="AR40" s="719"/>
      <c r="AS40" s="719"/>
      <c r="AT40" s="719"/>
      <c r="AU40" s="719"/>
      <c r="AV40" s="719"/>
      <c r="AW40" s="719"/>
      <c r="AX40" s="719"/>
      <c r="AY40" s="720"/>
      <c r="AZ40" s="641">
        <v>
3053288</v>
      </c>
      <c r="BA40" s="642"/>
      <c r="BB40" s="642"/>
      <c r="BC40" s="642"/>
      <c r="BD40" s="677"/>
      <c r="BE40" s="677"/>
      <c r="BF40" s="700"/>
      <c r="BG40" s="732"/>
      <c r="BH40" s="733"/>
      <c r="BI40" s="733"/>
      <c r="BJ40" s="733"/>
      <c r="BK40" s="733"/>
      <c r="BL40" s="235"/>
      <c r="BM40" s="657" t="s">
        <v>
350</v>
      </c>
      <c r="BN40" s="657"/>
      <c r="BO40" s="657"/>
      <c r="BP40" s="657"/>
      <c r="BQ40" s="657"/>
      <c r="BR40" s="657"/>
      <c r="BS40" s="657"/>
      <c r="BT40" s="657"/>
      <c r="BU40" s="658"/>
      <c r="BV40" s="641" t="s">
        <v>
131</v>
      </c>
      <c r="BW40" s="642"/>
      <c r="BX40" s="642"/>
      <c r="BY40" s="642"/>
      <c r="BZ40" s="642"/>
      <c r="CA40" s="642"/>
      <c r="CB40" s="651"/>
      <c r="CD40" s="656" t="s">
        <v>
351</v>
      </c>
      <c r="CE40" s="657"/>
      <c r="CF40" s="657"/>
      <c r="CG40" s="657"/>
      <c r="CH40" s="657"/>
      <c r="CI40" s="657"/>
      <c r="CJ40" s="657"/>
      <c r="CK40" s="657"/>
      <c r="CL40" s="657"/>
      <c r="CM40" s="657"/>
      <c r="CN40" s="657"/>
      <c r="CO40" s="657"/>
      <c r="CP40" s="657"/>
      <c r="CQ40" s="658"/>
      <c r="CR40" s="641">
        <v>
468196</v>
      </c>
      <c r="CS40" s="642"/>
      <c r="CT40" s="642"/>
      <c r="CU40" s="642"/>
      <c r="CV40" s="642"/>
      <c r="CW40" s="642"/>
      <c r="CX40" s="642"/>
      <c r="CY40" s="643"/>
      <c r="CZ40" s="646">
        <v>
0.2</v>
      </c>
      <c r="DA40" s="675"/>
      <c r="DB40" s="675"/>
      <c r="DC40" s="679"/>
      <c r="DD40" s="650" t="s">
        <v>
131</v>
      </c>
      <c r="DE40" s="642"/>
      <c r="DF40" s="642"/>
      <c r="DG40" s="642"/>
      <c r="DH40" s="642"/>
      <c r="DI40" s="642"/>
      <c r="DJ40" s="642"/>
      <c r="DK40" s="643"/>
      <c r="DL40" s="650" t="s">
        <v>
131</v>
      </c>
      <c r="DM40" s="642"/>
      <c r="DN40" s="642"/>
      <c r="DO40" s="642"/>
      <c r="DP40" s="642"/>
      <c r="DQ40" s="642"/>
      <c r="DR40" s="642"/>
      <c r="DS40" s="642"/>
      <c r="DT40" s="642"/>
      <c r="DU40" s="642"/>
      <c r="DV40" s="643"/>
      <c r="DW40" s="646" t="s">
        <v>
131</v>
      </c>
      <c r="DX40" s="675"/>
      <c r="DY40" s="675"/>
      <c r="DZ40" s="675"/>
      <c r="EA40" s="675"/>
      <c r="EB40" s="675"/>
      <c r="EC40" s="676"/>
    </row>
    <row r="41" spans="2:133" ht="11.25" customHeight="1" x14ac:dyDescent="0.2">
      <c r="AQ41" s="728" t="s">
        <v>
352</v>
      </c>
      <c r="AR41" s="729"/>
      <c r="AS41" s="729"/>
      <c r="AT41" s="729"/>
      <c r="AU41" s="729"/>
      <c r="AV41" s="729"/>
      <c r="AW41" s="729"/>
      <c r="AX41" s="729"/>
      <c r="AY41" s="730"/>
      <c r="AZ41" s="721">
        <v>
9560236</v>
      </c>
      <c r="BA41" s="722"/>
      <c r="BB41" s="722"/>
      <c r="BC41" s="722"/>
      <c r="BD41" s="711"/>
      <c r="BE41" s="711"/>
      <c r="BF41" s="713"/>
      <c r="BG41" s="734"/>
      <c r="BH41" s="735"/>
      <c r="BI41" s="735"/>
      <c r="BJ41" s="735"/>
      <c r="BK41" s="735"/>
      <c r="BL41" s="236"/>
      <c r="BM41" s="666" t="s">
        <v>
353</v>
      </c>
      <c r="BN41" s="666"/>
      <c r="BO41" s="666"/>
      <c r="BP41" s="666"/>
      <c r="BQ41" s="666"/>
      <c r="BR41" s="666"/>
      <c r="BS41" s="666"/>
      <c r="BT41" s="666"/>
      <c r="BU41" s="667"/>
      <c r="BV41" s="721">
        <v>
315</v>
      </c>
      <c r="BW41" s="722"/>
      <c r="BX41" s="722"/>
      <c r="BY41" s="722"/>
      <c r="BZ41" s="722"/>
      <c r="CA41" s="722"/>
      <c r="CB41" s="731"/>
      <c r="CD41" s="656" t="s">
        <v>
354</v>
      </c>
      <c r="CE41" s="657"/>
      <c r="CF41" s="657"/>
      <c r="CG41" s="657"/>
      <c r="CH41" s="657"/>
      <c r="CI41" s="657"/>
      <c r="CJ41" s="657"/>
      <c r="CK41" s="657"/>
      <c r="CL41" s="657"/>
      <c r="CM41" s="657"/>
      <c r="CN41" s="657"/>
      <c r="CO41" s="657"/>
      <c r="CP41" s="657"/>
      <c r="CQ41" s="658"/>
      <c r="CR41" s="641" t="s">
        <v>
131</v>
      </c>
      <c r="CS41" s="677"/>
      <c r="CT41" s="677"/>
      <c r="CU41" s="677"/>
      <c r="CV41" s="677"/>
      <c r="CW41" s="677"/>
      <c r="CX41" s="677"/>
      <c r="CY41" s="678"/>
      <c r="CZ41" s="646" t="s">
        <v>
131</v>
      </c>
      <c r="DA41" s="675"/>
      <c r="DB41" s="675"/>
      <c r="DC41" s="679"/>
      <c r="DD41" s="650" t="s">
        <v>
232</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
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
356</v>
      </c>
      <c r="CE42" s="639"/>
      <c r="CF42" s="639"/>
      <c r="CG42" s="639"/>
      <c r="CH42" s="639"/>
      <c r="CI42" s="639"/>
      <c r="CJ42" s="639"/>
      <c r="CK42" s="639"/>
      <c r="CL42" s="639"/>
      <c r="CM42" s="639"/>
      <c r="CN42" s="639"/>
      <c r="CO42" s="639"/>
      <c r="CP42" s="639"/>
      <c r="CQ42" s="640"/>
      <c r="CR42" s="641">
        <v>
16768552</v>
      </c>
      <c r="CS42" s="642"/>
      <c r="CT42" s="642"/>
      <c r="CU42" s="642"/>
      <c r="CV42" s="642"/>
      <c r="CW42" s="642"/>
      <c r="CX42" s="642"/>
      <c r="CY42" s="643"/>
      <c r="CZ42" s="646">
        <v>
8.9</v>
      </c>
      <c r="DA42" s="647"/>
      <c r="DB42" s="647"/>
      <c r="DC42" s="742"/>
      <c r="DD42" s="650">
        <v>
7967691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
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
358</v>
      </c>
      <c r="CE43" s="639"/>
      <c r="CF43" s="639"/>
      <c r="CG43" s="639"/>
      <c r="CH43" s="639"/>
      <c r="CI43" s="639"/>
      <c r="CJ43" s="639"/>
      <c r="CK43" s="639"/>
      <c r="CL43" s="639"/>
      <c r="CM43" s="639"/>
      <c r="CN43" s="639"/>
      <c r="CO43" s="639"/>
      <c r="CP43" s="639"/>
      <c r="CQ43" s="640"/>
      <c r="CR43" s="641">
        <v>
240996</v>
      </c>
      <c r="CS43" s="677"/>
      <c r="CT43" s="677"/>
      <c r="CU43" s="677"/>
      <c r="CV43" s="677"/>
      <c r="CW43" s="677"/>
      <c r="CX43" s="677"/>
      <c r="CY43" s="678"/>
      <c r="CZ43" s="646">
        <v>
0.1</v>
      </c>
      <c r="DA43" s="675"/>
      <c r="DB43" s="675"/>
      <c r="DC43" s="679"/>
      <c r="DD43" s="650">
        <v>
206435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
359</v>
      </c>
      <c r="CD44" s="753" t="s">
        <v>
311</v>
      </c>
      <c r="CE44" s="754"/>
      <c r="CF44" s="638" t="s">
        <v>
360</v>
      </c>
      <c r="CG44" s="639"/>
      <c r="CH44" s="639"/>
      <c r="CI44" s="639"/>
      <c r="CJ44" s="639"/>
      <c r="CK44" s="639"/>
      <c r="CL44" s="639"/>
      <c r="CM44" s="639"/>
      <c r="CN44" s="639"/>
      <c r="CO44" s="639"/>
      <c r="CP44" s="639"/>
      <c r="CQ44" s="640"/>
      <c r="CR44" s="641">
        <v>
16768552</v>
      </c>
      <c r="CS44" s="642"/>
      <c r="CT44" s="642"/>
      <c r="CU44" s="642"/>
      <c r="CV44" s="642"/>
      <c r="CW44" s="642"/>
      <c r="CX44" s="642"/>
      <c r="CY44" s="643"/>
      <c r="CZ44" s="646">
        <v>
8.9</v>
      </c>
      <c r="DA44" s="647"/>
      <c r="DB44" s="647"/>
      <c r="DC44" s="742"/>
      <c r="DD44" s="650">
        <v>
7967691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
361</v>
      </c>
      <c r="CG45" s="639"/>
      <c r="CH45" s="639"/>
      <c r="CI45" s="639"/>
      <c r="CJ45" s="639"/>
      <c r="CK45" s="639"/>
      <c r="CL45" s="639"/>
      <c r="CM45" s="639"/>
      <c r="CN45" s="639"/>
      <c r="CO45" s="639"/>
      <c r="CP45" s="639"/>
      <c r="CQ45" s="640"/>
      <c r="CR45" s="641">
        <v>
3515758</v>
      </c>
      <c r="CS45" s="677"/>
      <c r="CT45" s="677"/>
      <c r="CU45" s="677"/>
      <c r="CV45" s="677"/>
      <c r="CW45" s="677"/>
      <c r="CX45" s="677"/>
      <c r="CY45" s="678"/>
      <c r="CZ45" s="646">
        <v>
1.9</v>
      </c>
      <c r="DA45" s="675"/>
      <c r="DB45" s="675"/>
      <c r="DC45" s="679"/>
      <c r="DD45" s="650">
        <v>
887277</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
362</v>
      </c>
      <c r="CG46" s="639"/>
      <c r="CH46" s="639"/>
      <c r="CI46" s="639"/>
      <c r="CJ46" s="639"/>
      <c r="CK46" s="639"/>
      <c r="CL46" s="639"/>
      <c r="CM46" s="639"/>
      <c r="CN46" s="639"/>
      <c r="CO46" s="639"/>
      <c r="CP46" s="639"/>
      <c r="CQ46" s="640"/>
      <c r="CR46" s="641">
        <v>
13252794</v>
      </c>
      <c r="CS46" s="642"/>
      <c r="CT46" s="642"/>
      <c r="CU46" s="642"/>
      <c r="CV46" s="642"/>
      <c r="CW46" s="642"/>
      <c r="CX46" s="642"/>
      <c r="CY46" s="643"/>
      <c r="CZ46" s="646">
        <v>
7</v>
      </c>
      <c r="DA46" s="647"/>
      <c r="DB46" s="647"/>
      <c r="DC46" s="742"/>
      <c r="DD46" s="650">
        <v>
7080414</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
363</v>
      </c>
      <c r="CG47" s="639"/>
      <c r="CH47" s="639"/>
      <c r="CI47" s="639"/>
      <c r="CJ47" s="639"/>
      <c r="CK47" s="639"/>
      <c r="CL47" s="639"/>
      <c r="CM47" s="639"/>
      <c r="CN47" s="639"/>
      <c r="CO47" s="639"/>
      <c r="CP47" s="639"/>
      <c r="CQ47" s="640"/>
      <c r="CR47" s="641" t="s">
        <v>
261</v>
      </c>
      <c r="CS47" s="677"/>
      <c r="CT47" s="677"/>
      <c r="CU47" s="677"/>
      <c r="CV47" s="677"/>
      <c r="CW47" s="677"/>
      <c r="CX47" s="677"/>
      <c r="CY47" s="678"/>
      <c r="CZ47" s="646" t="s">
        <v>
261</v>
      </c>
      <c r="DA47" s="675"/>
      <c r="DB47" s="675"/>
      <c r="DC47" s="679"/>
      <c r="DD47" s="650" t="s">
        <v>
261</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0.8" x14ac:dyDescent="0.2">
      <c r="CD48" s="757"/>
      <c r="CE48" s="758"/>
      <c r="CF48" s="638" t="s">
        <v>
364</v>
      </c>
      <c r="CG48" s="639"/>
      <c r="CH48" s="639"/>
      <c r="CI48" s="639"/>
      <c r="CJ48" s="639"/>
      <c r="CK48" s="639"/>
      <c r="CL48" s="639"/>
      <c r="CM48" s="639"/>
      <c r="CN48" s="639"/>
      <c r="CO48" s="639"/>
      <c r="CP48" s="639"/>
      <c r="CQ48" s="640"/>
      <c r="CR48" s="641" t="s">
        <v>
261</v>
      </c>
      <c r="CS48" s="642"/>
      <c r="CT48" s="642"/>
      <c r="CU48" s="642"/>
      <c r="CV48" s="642"/>
      <c r="CW48" s="642"/>
      <c r="CX48" s="642"/>
      <c r="CY48" s="643"/>
      <c r="CZ48" s="646" t="s">
        <v>
131</v>
      </c>
      <c r="DA48" s="647"/>
      <c r="DB48" s="647"/>
      <c r="DC48" s="742"/>
      <c r="DD48" s="650" t="s">
        <v>
261</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
365</v>
      </c>
      <c r="CE49" s="687"/>
      <c r="CF49" s="687"/>
      <c r="CG49" s="687"/>
      <c r="CH49" s="687"/>
      <c r="CI49" s="687"/>
      <c r="CJ49" s="687"/>
      <c r="CK49" s="687"/>
      <c r="CL49" s="687"/>
      <c r="CM49" s="687"/>
      <c r="CN49" s="687"/>
      <c r="CO49" s="687"/>
      <c r="CP49" s="687"/>
      <c r="CQ49" s="688"/>
      <c r="CR49" s="721">
        <v>
188828925</v>
      </c>
      <c r="CS49" s="711"/>
      <c r="CT49" s="711"/>
      <c r="CU49" s="711"/>
      <c r="CV49" s="711"/>
      <c r="CW49" s="711"/>
      <c r="CX49" s="711"/>
      <c r="CY49" s="743"/>
      <c r="CZ49" s="726">
        <v>
100</v>
      </c>
      <c r="DA49" s="744"/>
      <c r="DB49" s="744"/>
      <c r="DC49" s="745"/>
      <c r="DD49" s="746">
        <v>
132381168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0.8" hidden="1" x14ac:dyDescent="0.2"/>
    <row r="51" spans="82:133" ht="10.8" hidden="1" x14ac:dyDescent="0.2"/>
    <row r="52" spans="82:133" ht="10.8" hidden="1" x14ac:dyDescent="0.2"/>
    <row r="53" spans="82:133" ht="10.8" hidden="1" x14ac:dyDescent="0.2"/>
  </sheetData>
  <sheetProtection algorithmName="SHA-512" hashValue="j8r2k/BSXiklUL55xBCMeZ4QUzED2FXZ+MMnA5ROac50Zh5Zhf9wkqBj9XEmh03DS/kgIQIYWHKScMRKgDtwJQ==" saltValue="OImjq0qhBBuwPvferqRfb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02" t="s">
        <v>
367</v>
      </c>
      <c r="DK2" s="803"/>
      <c r="DL2" s="803"/>
      <c r="DM2" s="803"/>
      <c r="DN2" s="803"/>
      <c r="DO2" s="804"/>
      <c r="DP2" s="249"/>
      <c r="DQ2" s="802" t="s">
        <v>
368</v>
      </c>
      <c r="DR2" s="803"/>
      <c r="DS2" s="803"/>
      <c r="DT2" s="803"/>
      <c r="DU2" s="803"/>
      <c r="DV2" s="803"/>
      <c r="DW2" s="803"/>
      <c r="DX2" s="803"/>
      <c r="DY2" s="803"/>
      <c r="DZ2" s="804"/>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05" t="s">
        <v>
369</v>
      </c>
      <c r="B4" s="805"/>
      <c r="C4" s="805"/>
      <c r="D4" s="805"/>
      <c r="E4" s="805"/>
      <c r="F4" s="805"/>
      <c r="G4" s="805"/>
      <c r="H4" s="805"/>
      <c r="I4" s="805"/>
      <c r="J4" s="805"/>
      <c r="K4" s="805"/>
      <c r="L4" s="805"/>
      <c r="M4" s="805"/>
      <c r="N4" s="805"/>
      <c r="O4" s="805"/>
      <c r="P4" s="805"/>
      <c r="Q4" s="805"/>
      <c r="R4" s="805"/>
      <c r="S4" s="805"/>
      <c r="T4" s="805"/>
      <c r="U4" s="805"/>
      <c r="V4" s="805"/>
      <c r="W4" s="805"/>
      <c r="X4" s="805"/>
      <c r="Y4" s="805"/>
      <c r="Z4" s="805"/>
      <c r="AA4" s="805"/>
      <c r="AB4" s="805"/>
      <c r="AC4" s="805"/>
      <c r="AD4" s="805"/>
      <c r="AE4" s="805"/>
      <c r="AF4" s="805"/>
      <c r="AG4" s="805"/>
      <c r="AH4" s="805"/>
      <c r="AI4" s="805"/>
      <c r="AJ4" s="805"/>
      <c r="AK4" s="805"/>
      <c r="AL4" s="805"/>
      <c r="AM4" s="805"/>
      <c r="AN4" s="805"/>
      <c r="AO4" s="805"/>
      <c r="AP4" s="805"/>
      <c r="AQ4" s="805"/>
      <c r="AR4" s="805"/>
      <c r="AS4" s="805"/>
      <c r="AT4" s="805"/>
      <c r="AU4" s="805"/>
      <c r="AV4" s="805"/>
      <c r="AW4" s="805"/>
      <c r="AX4" s="805"/>
      <c r="AY4" s="805"/>
      <c r="AZ4" s="252"/>
      <c r="BA4" s="252"/>
      <c r="BB4" s="252"/>
      <c r="BC4" s="252"/>
      <c r="BD4" s="252"/>
      <c r="BE4" s="253"/>
      <c r="BF4" s="253"/>
      <c r="BG4" s="253"/>
      <c r="BH4" s="253"/>
      <c r="BI4" s="253"/>
      <c r="BJ4" s="253"/>
      <c r="BK4" s="253"/>
      <c r="BL4" s="253"/>
      <c r="BM4" s="253"/>
      <c r="BN4" s="253"/>
      <c r="BO4" s="253"/>
      <c r="BP4" s="253"/>
      <c r="BQ4" s="252" t="s">
        <v>
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91" t="s">
        <v>
371</v>
      </c>
      <c r="B5" s="792"/>
      <c r="C5" s="792"/>
      <c r="D5" s="792"/>
      <c r="E5" s="792"/>
      <c r="F5" s="792"/>
      <c r="G5" s="792"/>
      <c r="H5" s="792"/>
      <c r="I5" s="792"/>
      <c r="J5" s="792"/>
      <c r="K5" s="792"/>
      <c r="L5" s="792"/>
      <c r="M5" s="792"/>
      <c r="N5" s="792"/>
      <c r="O5" s="792"/>
      <c r="P5" s="793"/>
      <c r="Q5" s="768" t="s">
        <v>
372</v>
      </c>
      <c r="R5" s="769"/>
      <c r="S5" s="769"/>
      <c r="T5" s="769"/>
      <c r="U5" s="770"/>
      <c r="V5" s="768" t="s">
        <v>
373</v>
      </c>
      <c r="W5" s="769"/>
      <c r="X5" s="769"/>
      <c r="Y5" s="769"/>
      <c r="Z5" s="770"/>
      <c r="AA5" s="768" t="s">
        <v>
374</v>
      </c>
      <c r="AB5" s="769"/>
      <c r="AC5" s="769"/>
      <c r="AD5" s="769"/>
      <c r="AE5" s="769"/>
      <c r="AF5" s="806" t="s">
        <v>
375</v>
      </c>
      <c r="AG5" s="769"/>
      <c r="AH5" s="769"/>
      <c r="AI5" s="769"/>
      <c r="AJ5" s="780"/>
      <c r="AK5" s="769" t="s">
        <v>
376</v>
      </c>
      <c r="AL5" s="769"/>
      <c r="AM5" s="769"/>
      <c r="AN5" s="769"/>
      <c r="AO5" s="770"/>
      <c r="AP5" s="768" t="s">
        <v>
377</v>
      </c>
      <c r="AQ5" s="769"/>
      <c r="AR5" s="769"/>
      <c r="AS5" s="769"/>
      <c r="AT5" s="770"/>
      <c r="AU5" s="768" t="s">
        <v>
378</v>
      </c>
      <c r="AV5" s="769"/>
      <c r="AW5" s="769"/>
      <c r="AX5" s="769"/>
      <c r="AY5" s="780"/>
      <c r="AZ5" s="256"/>
      <c r="BA5" s="256"/>
      <c r="BB5" s="256"/>
      <c r="BC5" s="256"/>
      <c r="BD5" s="256"/>
      <c r="BE5" s="257"/>
      <c r="BF5" s="257"/>
      <c r="BG5" s="257"/>
      <c r="BH5" s="257"/>
      <c r="BI5" s="257"/>
      <c r="BJ5" s="257"/>
      <c r="BK5" s="257"/>
      <c r="BL5" s="257"/>
      <c r="BM5" s="257"/>
      <c r="BN5" s="257"/>
      <c r="BO5" s="257"/>
      <c r="BP5" s="257"/>
      <c r="BQ5" s="791" t="s">
        <v>
379</v>
      </c>
      <c r="BR5" s="792"/>
      <c r="BS5" s="792"/>
      <c r="BT5" s="792"/>
      <c r="BU5" s="792"/>
      <c r="BV5" s="792"/>
      <c r="BW5" s="792"/>
      <c r="BX5" s="792"/>
      <c r="BY5" s="792"/>
      <c r="BZ5" s="792"/>
      <c r="CA5" s="792"/>
      <c r="CB5" s="792"/>
      <c r="CC5" s="792"/>
      <c r="CD5" s="792"/>
      <c r="CE5" s="792"/>
      <c r="CF5" s="792"/>
      <c r="CG5" s="793"/>
      <c r="CH5" s="768" t="s">
        <v>
380</v>
      </c>
      <c r="CI5" s="769"/>
      <c r="CJ5" s="769"/>
      <c r="CK5" s="769"/>
      <c r="CL5" s="770"/>
      <c r="CM5" s="768" t="s">
        <v>
381</v>
      </c>
      <c r="CN5" s="769"/>
      <c r="CO5" s="769"/>
      <c r="CP5" s="769"/>
      <c r="CQ5" s="770"/>
      <c r="CR5" s="768" t="s">
        <v>
382</v>
      </c>
      <c r="CS5" s="769"/>
      <c r="CT5" s="769"/>
      <c r="CU5" s="769"/>
      <c r="CV5" s="770"/>
      <c r="CW5" s="768" t="s">
        <v>
383</v>
      </c>
      <c r="CX5" s="769"/>
      <c r="CY5" s="769"/>
      <c r="CZ5" s="769"/>
      <c r="DA5" s="770"/>
      <c r="DB5" s="768" t="s">
        <v>
384</v>
      </c>
      <c r="DC5" s="769"/>
      <c r="DD5" s="769"/>
      <c r="DE5" s="769"/>
      <c r="DF5" s="770"/>
      <c r="DG5" s="774" t="s">
        <v>
385</v>
      </c>
      <c r="DH5" s="775"/>
      <c r="DI5" s="775"/>
      <c r="DJ5" s="775"/>
      <c r="DK5" s="776"/>
      <c r="DL5" s="774" t="s">
        <v>
386</v>
      </c>
      <c r="DM5" s="775"/>
      <c r="DN5" s="775"/>
      <c r="DO5" s="775"/>
      <c r="DP5" s="776"/>
      <c r="DQ5" s="768" t="s">
        <v>
387</v>
      </c>
      <c r="DR5" s="769"/>
      <c r="DS5" s="769"/>
      <c r="DT5" s="769"/>
      <c r="DU5" s="770"/>
      <c r="DV5" s="768" t="s">
        <v>
378</v>
      </c>
      <c r="DW5" s="769"/>
      <c r="DX5" s="769"/>
      <c r="DY5" s="769"/>
      <c r="DZ5" s="780"/>
      <c r="EA5" s="254"/>
    </row>
    <row r="6" spans="1:131" s="255" customFormat="1" ht="26.25" customHeight="1" thickBot="1" x14ac:dyDescent="0.25">
      <c r="A6" s="794"/>
      <c r="B6" s="795"/>
      <c r="C6" s="795"/>
      <c r="D6" s="795"/>
      <c r="E6" s="795"/>
      <c r="F6" s="795"/>
      <c r="G6" s="795"/>
      <c r="H6" s="795"/>
      <c r="I6" s="795"/>
      <c r="J6" s="795"/>
      <c r="K6" s="795"/>
      <c r="L6" s="795"/>
      <c r="M6" s="795"/>
      <c r="N6" s="795"/>
      <c r="O6" s="795"/>
      <c r="P6" s="796"/>
      <c r="Q6" s="771"/>
      <c r="R6" s="772"/>
      <c r="S6" s="772"/>
      <c r="T6" s="772"/>
      <c r="U6" s="773"/>
      <c r="V6" s="771"/>
      <c r="W6" s="772"/>
      <c r="X6" s="772"/>
      <c r="Y6" s="772"/>
      <c r="Z6" s="773"/>
      <c r="AA6" s="771"/>
      <c r="AB6" s="772"/>
      <c r="AC6" s="772"/>
      <c r="AD6" s="772"/>
      <c r="AE6" s="772"/>
      <c r="AF6" s="807"/>
      <c r="AG6" s="772"/>
      <c r="AH6" s="772"/>
      <c r="AI6" s="772"/>
      <c r="AJ6" s="781"/>
      <c r="AK6" s="772"/>
      <c r="AL6" s="772"/>
      <c r="AM6" s="772"/>
      <c r="AN6" s="772"/>
      <c r="AO6" s="773"/>
      <c r="AP6" s="771"/>
      <c r="AQ6" s="772"/>
      <c r="AR6" s="772"/>
      <c r="AS6" s="772"/>
      <c r="AT6" s="773"/>
      <c r="AU6" s="771"/>
      <c r="AV6" s="772"/>
      <c r="AW6" s="772"/>
      <c r="AX6" s="772"/>
      <c r="AY6" s="781"/>
      <c r="AZ6" s="252"/>
      <c r="BA6" s="252"/>
      <c r="BB6" s="252"/>
      <c r="BC6" s="252"/>
      <c r="BD6" s="252"/>
      <c r="BE6" s="253"/>
      <c r="BF6" s="253"/>
      <c r="BG6" s="253"/>
      <c r="BH6" s="253"/>
      <c r="BI6" s="253"/>
      <c r="BJ6" s="253"/>
      <c r="BK6" s="253"/>
      <c r="BL6" s="253"/>
      <c r="BM6" s="253"/>
      <c r="BN6" s="253"/>
      <c r="BO6" s="253"/>
      <c r="BP6" s="253"/>
      <c r="BQ6" s="794"/>
      <c r="BR6" s="795"/>
      <c r="BS6" s="795"/>
      <c r="BT6" s="795"/>
      <c r="BU6" s="795"/>
      <c r="BV6" s="795"/>
      <c r="BW6" s="795"/>
      <c r="BX6" s="795"/>
      <c r="BY6" s="795"/>
      <c r="BZ6" s="795"/>
      <c r="CA6" s="795"/>
      <c r="CB6" s="795"/>
      <c r="CC6" s="795"/>
      <c r="CD6" s="795"/>
      <c r="CE6" s="795"/>
      <c r="CF6" s="795"/>
      <c r="CG6" s="796"/>
      <c r="CH6" s="771"/>
      <c r="CI6" s="772"/>
      <c r="CJ6" s="772"/>
      <c r="CK6" s="772"/>
      <c r="CL6" s="773"/>
      <c r="CM6" s="771"/>
      <c r="CN6" s="772"/>
      <c r="CO6" s="772"/>
      <c r="CP6" s="772"/>
      <c r="CQ6" s="773"/>
      <c r="CR6" s="771"/>
      <c r="CS6" s="772"/>
      <c r="CT6" s="772"/>
      <c r="CU6" s="772"/>
      <c r="CV6" s="773"/>
      <c r="CW6" s="771"/>
      <c r="CX6" s="772"/>
      <c r="CY6" s="772"/>
      <c r="CZ6" s="772"/>
      <c r="DA6" s="773"/>
      <c r="DB6" s="771"/>
      <c r="DC6" s="772"/>
      <c r="DD6" s="772"/>
      <c r="DE6" s="772"/>
      <c r="DF6" s="773"/>
      <c r="DG6" s="777"/>
      <c r="DH6" s="778"/>
      <c r="DI6" s="778"/>
      <c r="DJ6" s="778"/>
      <c r="DK6" s="779"/>
      <c r="DL6" s="777"/>
      <c r="DM6" s="778"/>
      <c r="DN6" s="778"/>
      <c r="DO6" s="778"/>
      <c r="DP6" s="779"/>
      <c r="DQ6" s="771"/>
      <c r="DR6" s="772"/>
      <c r="DS6" s="772"/>
      <c r="DT6" s="772"/>
      <c r="DU6" s="773"/>
      <c r="DV6" s="771"/>
      <c r="DW6" s="772"/>
      <c r="DX6" s="772"/>
      <c r="DY6" s="772"/>
      <c r="DZ6" s="781"/>
      <c r="EA6" s="254"/>
    </row>
    <row r="7" spans="1:131" s="255" customFormat="1" ht="26.25" customHeight="1" thickTop="1" x14ac:dyDescent="0.2">
      <c r="A7" s="258">
        <v>
1</v>
      </c>
      <c r="B7" s="782" t="s">
        <v>
388</v>
      </c>
      <c r="C7" s="783"/>
      <c r="D7" s="783"/>
      <c r="E7" s="783"/>
      <c r="F7" s="783"/>
      <c r="G7" s="783"/>
      <c r="H7" s="783"/>
      <c r="I7" s="783"/>
      <c r="J7" s="783"/>
      <c r="K7" s="783"/>
      <c r="L7" s="783"/>
      <c r="M7" s="783"/>
      <c r="N7" s="783"/>
      <c r="O7" s="783"/>
      <c r="P7" s="784"/>
      <c r="Q7" s="785">
        <v>
194289</v>
      </c>
      <c r="R7" s="786"/>
      <c r="S7" s="786"/>
      <c r="T7" s="786"/>
      <c r="U7" s="786"/>
      <c r="V7" s="786">
        <v>
189126</v>
      </c>
      <c r="W7" s="786"/>
      <c r="X7" s="786"/>
      <c r="Y7" s="786"/>
      <c r="Z7" s="786"/>
      <c r="AA7" s="786">
        <v>
5163</v>
      </c>
      <c r="AB7" s="786"/>
      <c r="AC7" s="786"/>
      <c r="AD7" s="786"/>
      <c r="AE7" s="787"/>
      <c r="AF7" s="788">
        <v>
5021</v>
      </c>
      <c r="AG7" s="789"/>
      <c r="AH7" s="789"/>
      <c r="AI7" s="789"/>
      <c r="AJ7" s="790"/>
      <c r="AK7" s="822">
        <v>
8975</v>
      </c>
      <c r="AL7" s="823"/>
      <c r="AM7" s="823"/>
      <c r="AN7" s="823"/>
      <c r="AO7" s="823"/>
      <c r="AP7" s="823">
        <v>
28845</v>
      </c>
      <c r="AQ7" s="823"/>
      <c r="AR7" s="823"/>
      <c r="AS7" s="823"/>
      <c r="AT7" s="823"/>
      <c r="AU7" s="824"/>
      <c r="AV7" s="824"/>
      <c r="AW7" s="824"/>
      <c r="AX7" s="824"/>
      <c r="AY7" s="825"/>
      <c r="AZ7" s="252"/>
      <c r="BA7" s="252"/>
      <c r="BB7" s="252"/>
      <c r="BC7" s="252"/>
      <c r="BD7" s="252"/>
      <c r="BE7" s="253"/>
      <c r="BF7" s="253"/>
      <c r="BG7" s="253"/>
      <c r="BH7" s="253"/>
      <c r="BI7" s="253"/>
      <c r="BJ7" s="253"/>
      <c r="BK7" s="253"/>
      <c r="BL7" s="253"/>
      <c r="BM7" s="253"/>
      <c r="BN7" s="253"/>
      <c r="BO7" s="253"/>
      <c r="BP7" s="253"/>
      <c r="BQ7" s="259">
        <v>
1</v>
      </c>
      <c r="BR7" s="260"/>
      <c r="BS7" s="759" t="s">
        <v>
581</v>
      </c>
      <c r="BT7" s="760"/>
      <c r="BU7" s="760"/>
      <c r="BV7" s="760"/>
      <c r="BW7" s="760"/>
      <c r="BX7" s="760"/>
      <c r="BY7" s="760"/>
      <c r="BZ7" s="760"/>
      <c r="CA7" s="760"/>
      <c r="CB7" s="760"/>
      <c r="CC7" s="760"/>
      <c r="CD7" s="760"/>
      <c r="CE7" s="760"/>
      <c r="CF7" s="760"/>
      <c r="CG7" s="761"/>
      <c r="CH7" s="765">
        <v>
12</v>
      </c>
      <c r="CI7" s="766"/>
      <c r="CJ7" s="766"/>
      <c r="CK7" s="766"/>
      <c r="CL7" s="767"/>
      <c r="CM7" s="765">
        <v>
64</v>
      </c>
      <c r="CN7" s="766"/>
      <c r="CO7" s="766"/>
      <c r="CP7" s="766"/>
      <c r="CQ7" s="767"/>
      <c r="CR7" s="765">
        <v>
310</v>
      </c>
      <c r="CS7" s="766"/>
      <c r="CT7" s="766"/>
      <c r="CU7" s="766"/>
      <c r="CV7" s="767"/>
      <c r="CW7" s="765">
        <v>
1009</v>
      </c>
      <c r="CX7" s="766"/>
      <c r="CY7" s="766"/>
      <c r="CZ7" s="766"/>
      <c r="DA7" s="767"/>
      <c r="DB7" s="765" t="s">
        <v>
514</v>
      </c>
      <c r="DC7" s="766"/>
      <c r="DD7" s="766"/>
      <c r="DE7" s="766"/>
      <c r="DF7" s="767"/>
      <c r="DG7" s="765" t="s">
        <v>
514</v>
      </c>
      <c r="DH7" s="766"/>
      <c r="DI7" s="766"/>
      <c r="DJ7" s="766"/>
      <c r="DK7" s="767"/>
      <c r="DL7" s="765" t="s">
        <v>
514</v>
      </c>
      <c r="DM7" s="766"/>
      <c r="DN7" s="766"/>
      <c r="DO7" s="766"/>
      <c r="DP7" s="767"/>
      <c r="DQ7" s="765" t="s">
        <v>
514</v>
      </c>
      <c r="DR7" s="766"/>
      <c r="DS7" s="766"/>
      <c r="DT7" s="766"/>
      <c r="DU7" s="767"/>
      <c r="DV7" s="808"/>
      <c r="DW7" s="809"/>
      <c r="DX7" s="809"/>
      <c r="DY7" s="809"/>
      <c r="DZ7" s="810"/>
      <c r="EA7" s="254"/>
    </row>
    <row r="8" spans="1:131" s="255" customFormat="1" ht="26.25" customHeight="1" x14ac:dyDescent="0.2">
      <c r="A8" s="261">
        <v>
2</v>
      </c>
      <c r="B8" s="811"/>
      <c r="C8" s="812"/>
      <c r="D8" s="812"/>
      <c r="E8" s="812"/>
      <c r="F8" s="812"/>
      <c r="G8" s="812"/>
      <c r="H8" s="812"/>
      <c r="I8" s="812"/>
      <c r="J8" s="812"/>
      <c r="K8" s="812"/>
      <c r="L8" s="812"/>
      <c r="M8" s="812"/>
      <c r="N8" s="812"/>
      <c r="O8" s="812"/>
      <c r="P8" s="813"/>
      <c r="Q8" s="814"/>
      <c r="R8" s="815"/>
      <c r="S8" s="815"/>
      <c r="T8" s="815"/>
      <c r="U8" s="815"/>
      <c r="V8" s="815"/>
      <c r="W8" s="815"/>
      <c r="X8" s="815"/>
      <c r="Y8" s="815"/>
      <c r="Z8" s="815"/>
      <c r="AA8" s="815"/>
      <c r="AB8" s="815"/>
      <c r="AC8" s="815"/>
      <c r="AD8" s="815"/>
      <c r="AE8" s="816"/>
      <c r="AF8" s="817"/>
      <c r="AG8" s="818"/>
      <c r="AH8" s="818"/>
      <c r="AI8" s="818"/>
      <c r="AJ8" s="819"/>
      <c r="AK8" s="820"/>
      <c r="AL8" s="821"/>
      <c r="AM8" s="821"/>
      <c r="AN8" s="821"/>
      <c r="AO8" s="821"/>
      <c r="AP8" s="821"/>
      <c r="AQ8" s="821"/>
      <c r="AR8" s="821"/>
      <c r="AS8" s="821"/>
      <c r="AT8" s="821"/>
      <c r="AU8" s="800"/>
      <c r="AV8" s="800"/>
      <c r="AW8" s="800"/>
      <c r="AX8" s="800"/>
      <c r="AY8" s="801"/>
      <c r="AZ8" s="252"/>
      <c r="BA8" s="252"/>
      <c r="BB8" s="252"/>
      <c r="BC8" s="252"/>
      <c r="BD8" s="252"/>
      <c r="BE8" s="253"/>
      <c r="BF8" s="253"/>
      <c r="BG8" s="253"/>
      <c r="BH8" s="253"/>
      <c r="BI8" s="253"/>
      <c r="BJ8" s="253"/>
      <c r="BK8" s="253"/>
      <c r="BL8" s="253"/>
      <c r="BM8" s="253"/>
      <c r="BN8" s="253"/>
      <c r="BO8" s="253"/>
      <c r="BP8" s="253"/>
      <c r="BQ8" s="262">
        <v>
2</v>
      </c>
      <c r="BR8" s="263"/>
      <c r="BS8" s="826" t="s">
        <v>
582</v>
      </c>
      <c r="BT8" s="827"/>
      <c r="BU8" s="827"/>
      <c r="BV8" s="827"/>
      <c r="BW8" s="827"/>
      <c r="BX8" s="827"/>
      <c r="BY8" s="827"/>
      <c r="BZ8" s="827"/>
      <c r="CA8" s="827"/>
      <c r="CB8" s="827"/>
      <c r="CC8" s="827"/>
      <c r="CD8" s="827"/>
      <c r="CE8" s="827"/>
      <c r="CF8" s="827"/>
      <c r="CG8" s="828"/>
      <c r="CH8" s="762">
        <v>
-5</v>
      </c>
      <c r="CI8" s="763"/>
      <c r="CJ8" s="763"/>
      <c r="CK8" s="763"/>
      <c r="CL8" s="764"/>
      <c r="CM8" s="762">
        <v>
103</v>
      </c>
      <c r="CN8" s="763"/>
      <c r="CO8" s="763"/>
      <c r="CP8" s="763"/>
      <c r="CQ8" s="764"/>
      <c r="CR8" s="762">
        <v>
300</v>
      </c>
      <c r="CS8" s="763"/>
      <c r="CT8" s="763"/>
      <c r="CU8" s="763"/>
      <c r="CV8" s="764"/>
      <c r="CW8" s="762">
        <v>
856</v>
      </c>
      <c r="CX8" s="763"/>
      <c r="CY8" s="763"/>
      <c r="CZ8" s="763"/>
      <c r="DA8" s="764"/>
      <c r="DB8" s="762" t="s">
        <v>
514</v>
      </c>
      <c r="DC8" s="763"/>
      <c r="DD8" s="763"/>
      <c r="DE8" s="763"/>
      <c r="DF8" s="764"/>
      <c r="DG8" s="762" t="s">
        <v>
514</v>
      </c>
      <c r="DH8" s="763"/>
      <c r="DI8" s="763"/>
      <c r="DJ8" s="763"/>
      <c r="DK8" s="764"/>
      <c r="DL8" s="762" t="s">
        <v>
514</v>
      </c>
      <c r="DM8" s="763"/>
      <c r="DN8" s="763"/>
      <c r="DO8" s="763"/>
      <c r="DP8" s="764"/>
      <c r="DQ8" s="762" t="s">
        <v>
514</v>
      </c>
      <c r="DR8" s="763"/>
      <c r="DS8" s="763"/>
      <c r="DT8" s="763"/>
      <c r="DU8" s="764"/>
      <c r="DV8" s="797"/>
      <c r="DW8" s="798"/>
      <c r="DX8" s="798"/>
      <c r="DY8" s="798"/>
      <c r="DZ8" s="799"/>
      <c r="EA8" s="254"/>
    </row>
    <row r="9" spans="1:131" s="255" customFormat="1" ht="26.25" customHeight="1" x14ac:dyDescent="0.2">
      <c r="A9" s="261">
        <v>
3</v>
      </c>
      <c r="B9" s="811"/>
      <c r="C9" s="812"/>
      <c r="D9" s="812"/>
      <c r="E9" s="812"/>
      <c r="F9" s="812"/>
      <c r="G9" s="812"/>
      <c r="H9" s="812"/>
      <c r="I9" s="812"/>
      <c r="J9" s="812"/>
      <c r="K9" s="812"/>
      <c r="L9" s="812"/>
      <c r="M9" s="812"/>
      <c r="N9" s="812"/>
      <c r="O9" s="812"/>
      <c r="P9" s="813"/>
      <c r="Q9" s="814"/>
      <c r="R9" s="815"/>
      <c r="S9" s="815"/>
      <c r="T9" s="815"/>
      <c r="U9" s="815"/>
      <c r="V9" s="815"/>
      <c r="W9" s="815"/>
      <c r="X9" s="815"/>
      <c r="Y9" s="815"/>
      <c r="Z9" s="815"/>
      <c r="AA9" s="815"/>
      <c r="AB9" s="815"/>
      <c r="AC9" s="815"/>
      <c r="AD9" s="815"/>
      <c r="AE9" s="816"/>
      <c r="AF9" s="817"/>
      <c r="AG9" s="818"/>
      <c r="AH9" s="818"/>
      <c r="AI9" s="818"/>
      <c r="AJ9" s="819"/>
      <c r="AK9" s="820"/>
      <c r="AL9" s="821"/>
      <c r="AM9" s="821"/>
      <c r="AN9" s="821"/>
      <c r="AO9" s="821"/>
      <c r="AP9" s="821"/>
      <c r="AQ9" s="821"/>
      <c r="AR9" s="821"/>
      <c r="AS9" s="821"/>
      <c r="AT9" s="821"/>
      <c r="AU9" s="800"/>
      <c r="AV9" s="800"/>
      <c r="AW9" s="800"/>
      <c r="AX9" s="800"/>
      <c r="AY9" s="801"/>
      <c r="AZ9" s="252"/>
      <c r="BA9" s="252"/>
      <c r="BB9" s="252"/>
      <c r="BC9" s="252"/>
      <c r="BD9" s="252"/>
      <c r="BE9" s="253"/>
      <c r="BF9" s="253"/>
      <c r="BG9" s="253"/>
      <c r="BH9" s="253"/>
      <c r="BI9" s="253"/>
      <c r="BJ9" s="253"/>
      <c r="BK9" s="253"/>
      <c r="BL9" s="253"/>
      <c r="BM9" s="253"/>
      <c r="BN9" s="253"/>
      <c r="BO9" s="253"/>
      <c r="BP9" s="253"/>
      <c r="BQ9" s="262">
        <v>
3</v>
      </c>
      <c r="BR9" s="263" t="s">
        <v>
589</v>
      </c>
      <c r="BS9" s="826" t="s">
        <v>
583</v>
      </c>
      <c r="BT9" s="827"/>
      <c r="BU9" s="827"/>
      <c r="BV9" s="827"/>
      <c r="BW9" s="827"/>
      <c r="BX9" s="827"/>
      <c r="BY9" s="827"/>
      <c r="BZ9" s="827"/>
      <c r="CA9" s="827"/>
      <c r="CB9" s="827"/>
      <c r="CC9" s="827"/>
      <c r="CD9" s="827"/>
      <c r="CE9" s="827"/>
      <c r="CF9" s="827"/>
      <c r="CG9" s="828"/>
      <c r="CH9" s="762">
        <v>
0</v>
      </c>
      <c r="CI9" s="763"/>
      <c r="CJ9" s="763"/>
      <c r="CK9" s="763"/>
      <c r="CL9" s="764"/>
      <c r="CM9" s="762">
        <v>
10</v>
      </c>
      <c r="CN9" s="763"/>
      <c r="CO9" s="763"/>
      <c r="CP9" s="763"/>
      <c r="CQ9" s="764"/>
      <c r="CR9" s="762">
        <v>
10</v>
      </c>
      <c r="CS9" s="763"/>
      <c r="CT9" s="763"/>
      <c r="CU9" s="763"/>
      <c r="CV9" s="764"/>
      <c r="CW9" s="762">
        <v>
0</v>
      </c>
      <c r="CX9" s="763"/>
      <c r="CY9" s="763"/>
      <c r="CZ9" s="763"/>
      <c r="DA9" s="764"/>
      <c r="DB9" s="762" t="s">
        <v>
514</v>
      </c>
      <c r="DC9" s="763"/>
      <c r="DD9" s="763"/>
      <c r="DE9" s="763"/>
      <c r="DF9" s="764"/>
      <c r="DG9" s="762" t="s">
        <v>
514</v>
      </c>
      <c r="DH9" s="763"/>
      <c r="DI9" s="763"/>
      <c r="DJ9" s="763"/>
      <c r="DK9" s="764"/>
      <c r="DL9" s="762" t="s">
        <v>
514</v>
      </c>
      <c r="DM9" s="763"/>
      <c r="DN9" s="763"/>
      <c r="DO9" s="763"/>
      <c r="DP9" s="764"/>
      <c r="DQ9" s="762" t="s">
        <v>
514</v>
      </c>
      <c r="DR9" s="763"/>
      <c r="DS9" s="763"/>
      <c r="DT9" s="763"/>
      <c r="DU9" s="764"/>
      <c r="DV9" s="797"/>
      <c r="DW9" s="798"/>
      <c r="DX9" s="798"/>
      <c r="DY9" s="798"/>
      <c r="DZ9" s="799"/>
      <c r="EA9" s="254"/>
    </row>
    <row r="10" spans="1:131" s="255" customFormat="1" ht="26.25" customHeight="1" x14ac:dyDescent="0.2">
      <c r="A10" s="261">
        <v>
4</v>
      </c>
      <c r="B10" s="811"/>
      <c r="C10" s="812"/>
      <c r="D10" s="812"/>
      <c r="E10" s="812"/>
      <c r="F10" s="812"/>
      <c r="G10" s="812"/>
      <c r="H10" s="812"/>
      <c r="I10" s="812"/>
      <c r="J10" s="812"/>
      <c r="K10" s="812"/>
      <c r="L10" s="812"/>
      <c r="M10" s="812"/>
      <c r="N10" s="812"/>
      <c r="O10" s="812"/>
      <c r="P10" s="813"/>
      <c r="Q10" s="814"/>
      <c r="R10" s="815"/>
      <c r="S10" s="815"/>
      <c r="T10" s="815"/>
      <c r="U10" s="815"/>
      <c r="V10" s="815"/>
      <c r="W10" s="815"/>
      <c r="X10" s="815"/>
      <c r="Y10" s="815"/>
      <c r="Z10" s="815"/>
      <c r="AA10" s="815"/>
      <c r="AB10" s="815"/>
      <c r="AC10" s="815"/>
      <c r="AD10" s="815"/>
      <c r="AE10" s="816"/>
      <c r="AF10" s="817"/>
      <c r="AG10" s="818"/>
      <c r="AH10" s="818"/>
      <c r="AI10" s="818"/>
      <c r="AJ10" s="819"/>
      <c r="AK10" s="820"/>
      <c r="AL10" s="821"/>
      <c r="AM10" s="821"/>
      <c r="AN10" s="821"/>
      <c r="AO10" s="821"/>
      <c r="AP10" s="821"/>
      <c r="AQ10" s="821"/>
      <c r="AR10" s="821"/>
      <c r="AS10" s="821"/>
      <c r="AT10" s="821"/>
      <c r="AU10" s="800"/>
      <c r="AV10" s="800"/>
      <c r="AW10" s="800"/>
      <c r="AX10" s="800"/>
      <c r="AY10" s="801"/>
      <c r="AZ10" s="252"/>
      <c r="BA10" s="252"/>
      <c r="BB10" s="252"/>
      <c r="BC10" s="252"/>
      <c r="BD10" s="252"/>
      <c r="BE10" s="253"/>
      <c r="BF10" s="253"/>
      <c r="BG10" s="253"/>
      <c r="BH10" s="253"/>
      <c r="BI10" s="253"/>
      <c r="BJ10" s="253"/>
      <c r="BK10" s="253"/>
      <c r="BL10" s="253"/>
      <c r="BM10" s="253"/>
      <c r="BN10" s="253"/>
      <c r="BO10" s="253"/>
      <c r="BP10" s="253"/>
      <c r="BQ10" s="262">
        <v>
4</v>
      </c>
      <c r="BR10" s="263"/>
      <c r="BS10" s="826"/>
      <c r="BT10" s="827"/>
      <c r="BU10" s="827"/>
      <c r="BV10" s="827"/>
      <c r="BW10" s="827"/>
      <c r="BX10" s="827"/>
      <c r="BY10" s="827"/>
      <c r="BZ10" s="827"/>
      <c r="CA10" s="827"/>
      <c r="CB10" s="827"/>
      <c r="CC10" s="827"/>
      <c r="CD10" s="827"/>
      <c r="CE10" s="827"/>
      <c r="CF10" s="827"/>
      <c r="CG10" s="828"/>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97"/>
      <c r="DW10" s="798"/>
      <c r="DX10" s="798"/>
      <c r="DY10" s="798"/>
      <c r="DZ10" s="799"/>
      <c r="EA10" s="254"/>
    </row>
    <row r="11" spans="1:131" s="255" customFormat="1" ht="26.25" customHeight="1" x14ac:dyDescent="0.2">
      <c r="A11" s="261">
        <v>
5</v>
      </c>
      <c r="B11" s="811"/>
      <c r="C11" s="812"/>
      <c r="D11" s="812"/>
      <c r="E11" s="812"/>
      <c r="F11" s="812"/>
      <c r="G11" s="812"/>
      <c r="H11" s="812"/>
      <c r="I11" s="812"/>
      <c r="J11" s="812"/>
      <c r="K11" s="812"/>
      <c r="L11" s="812"/>
      <c r="M11" s="812"/>
      <c r="N11" s="812"/>
      <c r="O11" s="812"/>
      <c r="P11" s="813"/>
      <c r="Q11" s="814"/>
      <c r="R11" s="815"/>
      <c r="S11" s="815"/>
      <c r="T11" s="815"/>
      <c r="U11" s="815"/>
      <c r="V11" s="815"/>
      <c r="W11" s="815"/>
      <c r="X11" s="815"/>
      <c r="Y11" s="815"/>
      <c r="Z11" s="815"/>
      <c r="AA11" s="815"/>
      <c r="AB11" s="815"/>
      <c r="AC11" s="815"/>
      <c r="AD11" s="815"/>
      <c r="AE11" s="816"/>
      <c r="AF11" s="817"/>
      <c r="AG11" s="818"/>
      <c r="AH11" s="818"/>
      <c r="AI11" s="818"/>
      <c r="AJ11" s="819"/>
      <c r="AK11" s="820"/>
      <c r="AL11" s="821"/>
      <c r="AM11" s="821"/>
      <c r="AN11" s="821"/>
      <c r="AO11" s="821"/>
      <c r="AP11" s="821"/>
      <c r="AQ11" s="821"/>
      <c r="AR11" s="821"/>
      <c r="AS11" s="821"/>
      <c r="AT11" s="821"/>
      <c r="AU11" s="800"/>
      <c r="AV11" s="800"/>
      <c r="AW11" s="800"/>
      <c r="AX11" s="800"/>
      <c r="AY11" s="801"/>
      <c r="AZ11" s="252"/>
      <c r="BA11" s="252"/>
      <c r="BB11" s="252"/>
      <c r="BC11" s="252"/>
      <c r="BD11" s="252"/>
      <c r="BE11" s="253"/>
      <c r="BF11" s="253"/>
      <c r="BG11" s="253"/>
      <c r="BH11" s="253"/>
      <c r="BI11" s="253"/>
      <c r="BJ11" s="253"/>
      <c r="BK11" s="253"/>
      <c r="BL11" s="253"/>
      <c r="BM11" s="253"/>
      <c r="BN11" s="253"/>
      <c r="BO11" s="253"/>
      <c r="BP11" s="253"/>
      <c r="BQ11" s="262">
        <v>
5</v>
      </c>
      <c r="BR11" s="263"/>
      <c r="BS11" s="826"/>
      <c r="BT11" s="827"/>
      <c r="BU11" s="827"/>
      <c r="BV11" s="827"/>
      <c r="BW11" s="827"/>
      <c r="BX11" s="827"/>
      <c r="BY11" s="827"/>
      <c r="BZ11" s="827"/>
      <c r="CA11" s="827"/>
      <c r="CB11" s="827"/>
      <c r="CC11" s="827"/>
      <c r="CD11" s="827"/>
      <c r="CE11" s="827"/>
      <c r="CF11" s="827"/>
      <c r="CG11" s="828"/>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97"/>
      <c r="DW11" s="798"/>
      <c r="DX11" s="798"/>
      <c r="DY11" s="798"/>
      <c r="DZ11" s="799"/>
      <c r="EA11" s="254"/>
    </row>
    <row r="12" spans="1:131" s="255" customFormat="1" ht="26.25" customHeight="1" x14ac:dyDescent="0.2">
      <c r="A12" s="261">
        <v>
6</v>
      </c>
      <c r="B12" s="811"/>
      <c r="C12" s="812"/>
      <c r="D12" s="812"/>
      <c r="E12" s="812"/>
      <c r="F12" s="812"/>
      <c r="G12" s="812"/>
      <c r="H12" s="812"/>
      <c r="I12" s="812"/>
      <c r="J12" s="812"/>
      <c r="K12" s="812"/>
      <c r="L12" s="812"/>
      <c r="M12" s="812"/>
      <c r="N12" s="812"/>
      <c r="O12" s="812"/>
      <c r="P12" s="813"/>
      <c r="Q12" s="814"/>
      <c r="R12" s="815"/>
      <c r="S12" s="815"/>
      <c r="T12" s="815"/>
      <c r="U12" s="815"/>
      <c r="V12" s="815"/>
      <c r="W12" s="815"/>
      <c r="X12" s="815"/>
      <c r="Y12" s="815"/>
      <c r="Z12" s="815"/>
      <c r="AA12" s="815"/>
      <c r="AB12" s="815"/>
      <c r="AC12" s="815"/>
      <c r="AD12" s="815"/>
      <c r="AE12" s="816"/>
      <c r="AF12" s="817"/>
      <c r="AG12" s="818"/>
      <c r="AH12" s="818"/>
      <c r="AI12" s="818"/>
      <c r="AJ12" s="819"/>
      <c r="AK12" s="820"/>
      <c r="AL12" s="821"/>
      <c r="AM12" s="821"/>
      <c r="AN12" s="821"/>
      <c r="AO12" s="821"/>
      <c r="AP12" s="821"/>
      <c r="AQ12" s="821"/>
      <c r="AR12" s="821"/>
      <c r="AS12" s="821"/>
      <c r="AT12" s="821"/>
      <c r="AU12" s="800"/>
      <c r="AV12" s="800"/>
      <c r="AW12" s="800"/>
      <c r="AX12" s="800"/>
      <c r="AY12" s="801"/>
      <c r="AZ12" s="252"/>
      <c r="BA12" s="252"/>
      <c r="BB12" s="252"/>
      <c r="BC12" s="252"/>
      <c r="BD12" s="252"/>
      <c r="BE12" s="253"/>
      <c r="BF12" s="253"/>
      <c r="BG12" s="253"/>
      <c r="BH12" s="253"/>
      <c r="BI12" s="253"/>
      <c r="BJ12" s="253"/>
      <c r="BK12" s="253"/>
      <c r="BL12" s="253"/>
      <c r="BM12" s="253"/>
      <c r="BN12" s="253"/>
      <c r="BO12" s="253"/>
      <c r="BP12" s="253"/>
      <c r="BQ12" s="262">
        <v>
6</v>
      </c>
      <c r="BR12" s="263"/>
      <c r="BS12" s="826"/>
      <c r="BT12" s="827"/>
      <c r="BU12" s="827"/>
      <c r="BV12" s="827"/>
      <c r="BW12" s="827"/>
      <c r="BX12" s="827"/>
      <c r="BY12" s="827"/>
      <c r="BZ12" s="827"/>
      <c r="CA12" s="827"/>
      <c r="CB12" s="827"/>
      <c r="CC12" s="827"/>
      <c r="CD12" s="827"/>
      <c r="CE12" s="827"/>
      <c r="CF12" s="827"/>
      <c r="CG12" s="828"/>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97"/>
      <c r="DW12" s="798"/>
      <c r="DX12" s="798"/>
      <c r="DY12" s="798"/>
      <c r="DZ12" s="799"/>
      <c r="EA12" s="254"/>
    </row>
    <row r="13" spans="1:131" s="255" customFormat="1" ht="26.25" customHeight="1" x14ac:dyDescent="0.2">
      <c r="A13" s="261">
        <v>
7</v>
      </c>
      <c r="B13" s="811"/>
      <c r="C13" s="812"/>
      <c r="D13" s="812"/>
      <c r="E13" s="812"/>
      <c r="F13" s="812"/>
      <c r="G13" s="812"/>
      <c r="H13" s="812"/>
      <c r="I13" s="812"/>
      <c r="J13" s="812"/>
      <c r="K13" s="812"/>
      <c r="L13" s="812"/>
      <c r="M13" s="812"/>
      <c r="N13" s="812"/>
      <c r="O13" s="812"/>
      <c r="P13" s="813"/>
      <c r="Q13" s="814"/>
      <c r="R13" s="815"/>
      <c r="S13" s="815"/>
      <c r="T13" s="815"/>
      <c r="U13" s="815"/>
      <c r="V13" s="815"/>
      <c r="W13" s="815"/>
      <c r="X13" s="815"/>
      <c r="Y13" s="815"/>
      <c r="Z13" s="815"/>
      <c r="AA13" s="815"/>
      <c r="AB13" s="815"/>
      <c r="AC13" s="815"/>
      <c r="AD13" s="815"/>
      <c r="AE13" s="816"/>
      <c r="AF13" s="817"/>
      <c r="AG13" s="818"/>
      <c r="AH13" s="818"/>
      <c r="AI13" s="818"/>
      <c r="AJ13" s="819"/>
      <c r="AK13" s="820"/>
      <c r="AL13" s="821"/>
      <c r="AM13" s="821"/>
      <c r="AN13" s="821"/>
      <c r="AO13" s="821"/>
      <c r="AP13" s="821"/>
      <c r="AQ13" s="821"/>
      <c r="AR13" s="821"/>
      <c r="AS13" s="821"/>
      <c r="AT13" s="821"/>
      <c r="AU13" s="800"/>
      <c r="AV13" s="800"/>
      <c r="AW13" s="800"/>
      <c r="AX13" s="800"/>
      <c r="AY13" s="801"/>
      <c r="AZ13" s="252"/>
      <c r="BA13" s="252"/>
      <c r="BB13" s="252"/>
      <c r="BC13" s="252"/>
      <c r="BD13" s="252"/>
      <c r="BE13" s="253"/>
      <c r="BF13" s="253"/>
      <c r="BG13" s="253"/>
      <c r="BH13" s="253"/>
      <c r="BI13" s="253"/>
      <c r="BJ13" s="253"/>
      <c r="BK13" s="253"/>
      <c r="BL13" s="253"/>
      <c r="BM13" s="253"/>
      <c r="BN13" s="253"/>
      <c r="BO13" s="253"/>
      <c r="BP13" s="253"/>
      <c r="BQ13" s="262">
        <v>
7</v>
      </c>
      <c r="BR13" s="263"/>
      <c r="BS13" s="826"/>
      <c r="BT13" s="827"/>
      <c r="BU13" s="827"/>
      <c r="BV13" s="827"/>
      <c r="BW13" s="827"/>
      <c r="BX13" s="827"/>
      <c r="BY13" s="827"/>
      <c r="BZ13" s="827"/>
      <c r="CA13" s="827"/>
      <c r="CB13" s="827"/>
      <c r="CC13" s="827"/>
      <c r="CD13" s="827"/>
      <c r="CE13" s="827"/>
      <c r="CF13" s="827"/>
      <c r="CG13" s="828"/>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97"/>
      <c r="DW13" s="798"/>
      <c r="DX13" s="798"/>
      <c r="DY13" s="798"/>
      <c r="DZ13" s="799"/>
      <c r="EA13" s="254"/>
    </row>
    <row r="14" spans="1:131" s="255" customFormat="1" ht="26.25" customHeight="1" x14ac:dyDescent="0.2">
      <c r="A14" s="261">
        <v>
8</v>
      </c>
      <c r="B14" s="811"/>
      <c r="C14" s="812"/>
      <c r="D14" s="812"/>
      <c r="E14" s="812"/>
      <c r="F14" s="812"/>
      <c r="G14" s="812"/>
      <c r="H14" s="812"/>
      <c r="I14" s="812"/>
      <c r="J14" s="812"/>
      <c r="K14" s="812"/>
      <c r="L14" s="812"/>
      <c r="M14" s="812"/>
      <c r="N14" s="812"/>
      <c r="O14" s="812"/>
      <c r="P14" s="813"/>
      <c r="Q14" s="814"/>
      <c r="R14" s="815"/>
      <c r="S14" s="815"/>
      <c r="T14" s="815"/>
      <c r="U14" s="815"/>
      <c r="V14" s="815"/>
      <c r="W14" s="815"/>
      <c r="X14" s="815"/>
      <c r="Y14" s="815"/>
      <c r="Z14" s="815"/>
      <c r="AA14" s="815"/>
      <c r="AB14" s="815"/>
      <c r="AC14" s="815"/>
      <c r="AD14" s="815"/>
      <c r="AE14" s="816"/>
      <c r="AF14" s="817"/>
      <c r="AG14" s="818"/>
      <c r="AH14" s="818"/>
      <c r="AI14" s="818"/>
      <c r="AJ14" s="819"/>
      <c r="AK14" s="820"/>
      <c r="AL14" s="821"/>
      <c r="AM14" s="821"/>
      <c r="AN14" s="821"/>
      <c r="AO14" s="821"/>
      <c r="AP14" s="821"/>
      <c r="AQ14" s="821"/>
      <c r="AR14" s="821"/>
      <c r="AS14" s="821"/>
      <c r="AT14" s="821"/>
      <c r="AU14" s="800"/>
      <c r="AV14" s="800"/>
      <c r="AW14" s="800"/>
      <c r="AX14" s="800"/>
      <c r="AY14" s="801"/>
      <c r="AZ14" s="252"/>
      <c r="BA14" s="252"/>
      <c r="BB14" s="252"/>
      <c r="BC14" s="252"/>
      <c r="BD14" s="252"/>
      <c r="BE14" s="253"/>
      <c r="BF14" s="253"/>
      <c r="BG14" s="253"/>
      <c r="BH14" s="253"/>
      <c r="BI14" s="253"/>
      <c r="BJ14" s="253"/>
      <c r="BK14" s="253"/>
      <c r="BL14" s="253"/>
      <c r="BM14" s="253"/>
      <c r="BN14" s="253"/>
      <c r="BO14" s="253"/>
      <c r="BP14" s="253"/>
      <c r="BQ14" s="262">
        <v>
8</v>
      </c>
      <c r="BR14" s="263"/>
      <c r="BS14" s="826"/>
      <c r="BT14" s="827"/>
      <c r="BU14" s="827"/>
      <c r="BV14" s="827"/>
      <c r="BW14" s="827"/>
      <c r="BX14" s="827"/>
      <c r="BY14" s="827"/>
      <c r="BZ14" s="827"/>
      <c r="CA14" s="827"/>
      <c r="CB14" s="827"/>
      <c r="CC14" s="827"/>
      <c r="CD14" s="827"/>
      <c r="CE14" s="827"/>
      <c r="CF14" s="827"/>
      <c r="CG14" s="828"/>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97"/>
      <c r="DW14" s="798"/>
      <c r="DX14" s="798"/>
      <c r="DY14" s="798"/>
      <c r="DZ14" s="799"/>
      <c r="EA14" s="254"/>
    </row>
    <row r="15" spans="1:131" s="255" customFormat="1" ht="26.25" customHeight="1" x14ac:dyDescent="0.2">
      <c r="A15" s="261">
        <v>
9</v>
      </c>
      <c r="B15" s="811"/>
      <c r="C15" s="812"/>
      <c r="D15" s="812"/>
      <c r="E15" s="812"/>
      <c r="F15" s="812"/>
      <c r="G15" s="812"/>
      <c r="H15" s="812"/>
      <c r="I15" s="812"/>
      <c r="J15" s="812"/>
      <c r="K15" s="812"/>
      <c r="L15" s="812"/>
      <c r="M15" s="812"/>
      <c r="N15" s="812"/>
      <c r="O15" s="812"/>
      <c r="P15" s="813"/>
      <c r="Q15" s="814"/>
      <c r="R15" s="815"/>
      <c r="S15" s="815"/>
      <c r="T15" s="815"/>
      <c r="U15" s="815"/>
      <c r="V15" s="815"/>
      <c r="W15" s="815"/>
      <c r="X15" s="815"/>
      <c r="Y15" s="815"/>
      <c r="Z15" s="815"/>
      <c r="AA15" s="815"/>
      <c r="AB15" s="815"/>
      <c r="AC15" s="815"/>
      <c r="AD15" s="815"/>
      <c r="AE15" s="816"/>
      <c r="AF15" s="817"/>
      <c r="AG15" s="818"/>
      <c r="AH15" s="818"/>
      <c r="AI15" s="818"/>
      <c r="AJ15" s="819"/>
      <c r="AK15" s="820"/>
      <c r="AL15" s="821"/>
      <c r="AM15" s="821"/>
      <c r="AN15" s="821"/>
      <c r="AO15" s="821"/>
      <c r="AP15" s="821"/>
      <c r="AQ15" s="821"/>
      <c r="AR15" s="821"/>
      <c r="AS15" s="821"/>
      <c r="AT15" s="821"/>
      <c r="AU15" s="800"/>
      <c r="AV15" s="800"/>
      <c r="AW15" s="800"/>
      <c r="AX15" s="800"/>
      <c r="AY15" s="801"/>
      <c r="AZ15" s="252"/>
      <c r="BA15" s="252"/>
      <c r="BB15" s="252"/>
      <c r="BC15" s="252"/>
      <c r="BD15" s="252"/>
      <c r="BE15" s="253"/>
      <c r="BF15" s="253"/>
      <c r="BG15" s="253"/>
      <c r="BH15" s="253"/>
      <c r="BI15" s="253"/>
      <c r="BJ15" s="253"/>
      <c r="BK15" s="253"/>
      <c r="BL15" s="253"/>
      <c r="BM15" s="253"/>
      <c r="BN15" s="253"/>
      <c r="BO15" s="253"/>
      <c r="BP15" s="253"/>
      <c r="BQ15" s="262">
        <v>
9</v>
      </c>
      <c r="BR15" s="263"/>
      <c r="BS15" s="826"/>
      <c r="BT15" s="827"/>
      <c r="BU15" s="827"/>
      <c r="BV15" s="827"/>
      <c r="BW15" s="827"/>
      <c r="BX15" s="827"/>
      <c r="BY15" s="827"/>
      <c r="BZ15" s="827"/>
      <c r="CA15" s="827"/>
      <c r="CB15" s="827"/>
      <c r="CC15" s="827"/>
      <c r="CD15" s="827"/>
      <c r="CE15" s="827"/>
      <c r="CF15" s="827"/>
      <c r="CG15" s="828"/>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97"/>
      <c r="DW15" s="798"/>
      <c r="DX15" s="798"/>
      <c r="DY15" s="798"/>
      <c r="DZ15" s="799"/>
      <c r="EA15" s="254"/>
    </row>
    <row r="16" spans="1:131" s="255" customFormat="1" ht="26.25" customHeight="1" x14ac:dyDescent="0.2">
      <c r="A16" s="261">
        <v>
10</v>
      </c>
      <c r="B16" s="811"/>
      <c r="C16" s="812"/>
      <c r="D16" s="812"/>
      <c r="E16" s="812"/>
      <c r="F16" s="812"/>
      <c r="G16" s="812"/>
      <c r="H16" s="812"/>
      <c r="I16" s="812"/>
      <c r="J16" s="812"/>
      <c r="K16" s="812"/>
      <c r="L16" s="812"/>
      <c r="M16" s="812"/>
      <c r="N16" s="812"/>
      <c r="O16" s="812"/>
      <c r="P16" s="813"/>
      <c r="Q16" s="814"/>
      <c r="R16" s="815"/>
      <c r="S16" s="815"/>
      <c r="T16" s="815"/>
      <c r="U16" s="815"/>
      <c r="V16" s="815"/>
      <c r="W16" s="815"/>
      <c r="X16" s="815"/>
      <c r="Y16" s="815"/>
      <c r="Z16" s="815"/>
      <c r="AA16" s="815"/>
      <c r="AB16" s="815"/>
      <c r="AC16" s="815"/>
      <c r="AD16" s="815"/>
      <c r="AE16" s="816"/>
      <c r="AF16" s="817"/>
      <c r="AG16" s="818"/>
      <c r="AH16" s="818"/>
      <c r="AI16" s="818"/>
      <c r="AJ16" s="819"/>
      <c r="AK16" s="820"/>
      <c r="AL16" s="821"/>
      <c r="AM16" s="821"/>
      <c r="AN16" s="821"/>
      <c r="AO16" s="821"/>
      <c r="AP16" s="821"/>
      <c r="AQ16" s="821"/>
      <c r="AR16" s="821"/>
      <c r="AS16" s="821"/>
      <c r="AT16" s="821"/>
      <c r="AU16" s="800"/>
      <c r="AV16" s="800"/>
      <c r="AW16" s="800"/>
      <c r="AX16" s="800"/>
      <c r="AY16" s="801"/>
      <c r="AZ16" s="252"/>
      <c r="BA16" s="252"/>
      <c r="BB16" s="252"/>
      <c r="BC16" s="252"/>
      <c r="BD16" s="252"/>
      <c r="BE16" s="253"/>
      <c r="BF16" s="253"/>
      <c r="BG16" s="253"/>
      <c r="BH16" s="253"/>
      <c r="BI16" s="253"/>
      <c r="BJ16" s="253"/>
      <c r="BK16" s="253"/>
      <c r="BL16" s="253"/>
      <c r="BM16" s="253"/>
      <c r="BN16" s="253"/>
      <c r="BO16" s="253"/>
      <c r="BP16" s="253"/>
      <c r="BQ16" s="262">
        <v>
10</v>
      </c>
      <c r="BR16" s="263"/>
      <c r="BS16" s="826"/>
      <c r="BT16" s="827"/>
      <c r="BU16" s="827"/>
      <c r="BV16" s="827"/>
      <c r="BW16" s="827"/>
      <c r="BX16" s="827"/>
      <c r="BY16" s="827"/>
      <c r="BZ16" s="827"/>
      <c r="CA16" s="827"/>
      <c r="CB16" s="827"/>
      <c r="CC16" s="827"/>
      <c r="CD16" s="827"/>
      <c r="CE16" s="827"/>
      <c r="CF16" s="827"/>
      <c r="CG16" s="828"/>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97"/>
      <c r="DW16" s="798"/>
      <c r="DX16" s="798"/>
      <c r="DY16" s="798"/>
      <c r="DZ16" s="799"/>
      <c r="EA16" s="254"/>
    </row>
    <row r="17" spans="1:131" s="255" customFormat="1" ht="26.25" customHeight="1" x14ac:dyDescent="0.2">
      <c r="A17" s="261">
        <v>
11</v>
      </c>
      <c r="B17" s="811"/>
      <c r="C17" s="812"/>
      <c r="D17" s="812"/>
      <c r="E17" s="812"/>
      <c r="F17" s="812"/>
      <c r="G17" s="812"/>
      <c r="H17" s="812"/>
      <c r="I17" s="812"/>
      <c r="J17" s="812"/>
      <c r="K17" s="812"/>
      <c r="L17" s="812"/>
      <c r="M17" s="812"/>
      <c r="N17" s="812"/>
      <c r="O17" s="812"/>
      <c r="P17" s="813"/>
      <c r="Q17" s="814"/>
      <c r="R17" s="815"/>
      <c r="S17" s="815"/>
      <c r="T17" s="815"/>
      <c r="U17" s="815"/>
      <c r="V17" s="815"/>
      <c r="W17" s="815"/>
      <c r="X17" s="815"/>
      <c r="Y17" s="815"/>
      <c r="Z17" s="815"/>
      <c r="AA17" s="815"/>
      <c r="AB17" s="815"/>
      <c r="AC17" s="815"/>
      <c r="AD17" s="815"/>
      <c r="AE17" s="816"/>
      <c r="AF17" s="817"/>
      <c r="AG17" s="818"/>
      <c r="AH17" s="818"/>
      <c r="AI17" s="818"/>
      <c r="AJ17" s="819"/>
      <c r="AK17" s="820"/>
      <c r="AL17" s="821"/>
      <c r="AM17" s="821"/>
      <c r="AN17" s="821"/>
      <c r="AO17" s="821"/>
      <c r="AP17" s="821"/>
      <c r="AQ17" s="821"/>
      <c r="AR17" s="821"/>
      <c r="AS17" s="821"/>
      <c r="AT17" s="821"/>
      <c r="AU17" s="800"/>
      <c r="AV17" s="800"/>
      <c r="AW17" s="800"/>
      <c r="AX17" s="800"/>
      <c r="AY17" s="801"/>
      <c r="AZ17" s="252"/>
      <c r="BA17" s="252"/>
      <c r="BB17" s="252"/>
      <c r="BC17" s="252"/>
      <c r="BD17" s="252"/>
      <c r="BE17" s="253"/>
      <c r="BF17" s="253"/>
      <c r="BG17" s="253"/>
      <c r="BH17" s="253"/>
      <c r="BI17" s="253"/>
      <c r="BJ17" s="253"/>
      <c r="BK17" s="253"/>
      <c r="BL17" s="253"/>
      <c r="BM17" s="253"/>
      <c r="BN17" s="253"/>
      <c r="BO17" s="253"/>
      <c r="BP17" s="253"/>
      <c r="BQ17" s="262">
        <v>
11</v>
      </c>
      <c r="BR17" s="263"/>
      <c r="BS17" s="826"/>
      <c r="BT17" s="827"/>
      <c r="BU17" s="827"/>
      <c r="BV17" s="827"/>
      <c r="BW17" s="827"/>
      <c r="BX17" s="827"/>
      <c r="BY17" s="827"/>
      <c r="BZ17" s="827"/>
      <c r="CA17" s="827"/>
      <c r="CB17" s="827"/>
      <c r="CC17" s="827"/>
      <c r="CD17" s="827"/>
      <c r="CE17" s="827"/>
      <c r="CF17" s="827"/>
      <c r="CG17" s="828"/>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97"/>
      <c r="DW17" s="798"/>
      <c r="DX17" s="798"/>
      <c r="DY17" s="798"/>
      <c r="DZ17" s="799"/>
      <c r="EA17" s="254"/>
    </row>
    <row r="18" spans="1:131" s="255" customFormat="1" ht="26.25" customHeight="1" x14ac:dyDescent="0.2">
      <c r="A18" s="261">
        <v>
12</v>
      </c>
      <c r="B18" s="811"/>
      <c r="C18" s="812"/>
      <c r="D18" s="812"/>
      <c r="E18" s="812"/>
      <c r="F18" s="812"/>
      <c r="G18" s="812"/>
      <c r="H18" s="812"/>
      <c r="I18" s="812"/>
      <c r="J18" s="812"/>
      <c r="K18" s="812"/>
      <c r="L18" s="812"/>
      <c r="M18" s="812"/>
      <c r="N18" s="812"/>
      <c r="O18" s="812"/>
      <c r="P18" s="813"/>
      <c r="Q18" s="814"/>
      <c r="R18" s="815"/>
      <c r="S18" s="815"/>
      <c r="T18" s="815"/>
      <c r="U18" s="815"/>
      <c r="V18" s="815"/>
      <c r="W18" s="815"/>
      <c r="X18" s="815"/>
      <c r="Y18" s="815"/>
      <c r="Z18" s="815"/>
      <c r="AA18" s="815"/>
      <c r="AB18" s="815"/>
      <c r="AC18" s="815"/>
      <c r="AD18" s="815"/>
      <c r="AE18" s="816"/>
      <c r="AF18" s="817"/>
      <c r="AG18" s="818"/>
      <c r="AH18" s="818"/>
      <c r="AI18" s="818"/>
      <c r="AJ18" s="819"/>
      <c r="AK18" s="820"/>
      <c r="AL18" s="821"/>
      <c r="AM18" s="821"/>
      <c r="AN18" s="821"/>
      <c r="AO18" s="821"/>
      <c r="AP18" s="821"/>
      <c r="AQ18" s="821"/>
      <c r="AR18" s="821"/>
      <c r="AS18" s="821"/>
      <c r="AT18" s="821"/>
      <c r="AU18" s="800"/>
      <c r="AV18" s="800"/>
      <c r="AW18" s="800"/>
      <c r="AX18" s="800"/>
      <c r="AY18" s="801"/>
      <c r="AZ18" s="252"/>
      <c r="BA18" s="252"/>
      <c r="BB18" s="252"/>
      <c r="BC18" s="252"/>
      <c r="BD18" s="252"/>
      <c r="BE18" s="253"/>
      <c r="BF18" s="253"/>
      <c r="BG18" s="253"/>
      <c r="BH18" s="253"/>
      <c r="BI18" s="253"/>
      <c r="BJ18" s="253"/>
      <c r="BK18" s="253"/>
      <c r="BL18" s="253"/>
      <c r="BM18" s="253"/>
      <c r="BN18" s="253"/>
      <c r="BO18" s="253"/>
      <c r="BP18" s="253"/>
      <c r="BQ18" s="262">
        <v>
12</v>
      </c>
      <c r="BR18" s="263"/>
      <c r="BS18" s="826"/>
      <c r="BT18" s="827"/>
      <c r="BU18" s="827"/>
      <c r="BV18" s="827"/>
      <c r="BW18" s="827"/>
      <c r="BX18" s="827"/>
      <c r="BY18" s="827"/>
      <c r="BZ18" s="827"/>
      <c r="CA18" s="827"/>
      <c r="CB18" s="827"/>
      <c r="CC18" s="827"/>
      <c r="CD18" s="827"/>
      <c r="CE18" s="827"/>
      <c r="CF18" s="827"/>
      <c r="CG18" s="828"/>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97"/>
      <c r="DW18" s="798"/>
      <c r="DX18" s="798"/>
      <c r="DY18" s="798"/>
      <c r="DZ18" s="799"/>
      <c r="EA18" s="254"/>
    </row>
    <row r="19" spans="1:131" s="255" customFormat="1" ht="26.25" customHeight="1" x14ac:dyDescent="0.2">
      <c r="A19" s="261">
        <v>
13</v>
      </c>
      <c r="B19" s="811"/>
      <c r="C19" s="812"/>
      <c r="D19" s="812"/>
      <c r="E19" s="812"/>
      <c r="F19" s="812"/>
      <c r="G19" s="812"/>
      <c r="H19" s="812"/>
      <c r="I19" s="812"/>
      <c r="J19" s="812"/>
      <c r="K19" s="812"/>
      <c r="L19" s="812"/>
      <c r="M19" s="812"/>
      <c r="N19" s="812"/>
      <c r="O19" s="812"/>
      <c r="P19" s="813"/>
      <c r="Q19" s="814"/>
      <c r="R19" s="815"/>
      <c r="S19" s="815"/>
      <c r="T19" s="815"/>
      <c r="U19" s="815"/>
      <c r="V19" s="815"/>
      <c r="W19" s="815"/>
      <c r="X19" s="815"/>
      <c r="Y19" s="815"/>
      <c r="Z19" s="815"/>
      <c r="AA19" s="815"/>
      <c r="AB19" s="815"/>
      <c r="AC19" s="815"/>
      <c r="AD19" s="815"/>
      <c r="AE19" s="816"/>
      <c r="AF19" s="817"/>
      <c r="AG19" s="818"/>
      <c r="AH19" s="818"/>
      <c r="AI19" s="818"/>
      <c r="AJ19" s="819"/>
      <c r="AK19" s="820"/>
      <c r="AL19" s="821"/>
      <c r="AM19" s="821"/>
      <c r="AN19" s="821"/>
      <c r="AO19" s="821"/>
      <c r="AP19" s="821"/>
      <c r="AQ19" s="821"/>
      <c r="AR19" s="821"/>
      <c r="AS19" s="821"/>
      <c r="AT19" s="821"/>
      <c r="AU19" s="800"/>
      <c r="AV19" s="800"/>
      <c r="AW19" s="800"/>
      <c r="AX19" s="800"/>
      <c r="AY19" s="801"/>
      <c r="AZ19" s="252"/>
      <c r="BA19" s="252"/>
      <c r="BB19" s="252"/>
      <c r="BC19" s="252"/>
      <c r="BD19" s="252"/>
      <c r="BE19" s="253"/>
      <c r="BF19" s="253"/>
      <c r="BG19" s="253"/>
      <c r="BH19" s="253"/>
      <c r="BI19" s="253"/>
      <c r="BJ19" s="253"/>
      <c r="BK19" s="253"/>
      <c r="BL19" s="253"/>
      <c r="BM19" s="253"/>
      <c r="BN19" s="253"/>
      <c r="BO19" s="253"/>
      <c r="BP19" s="253"/>
      <c r="BQ19" s="262">
        <v>
13</v>
      </c>
      <c r="BR19" s="263"/>
      <c r="BS19" s="826"/>
      <c r="BT19" s="827"/>
      <c r="BU19" s="827"/>
      <c r="BV19" s="827"/>
      <c r="BW19" s="827"/>
      <c r="BX19" s="827"/>
      <c r="BY19" s="827"/>
      <c r="BZ19" s="827"/>
      <c r="CA19" s="827"/>
      <c r="CB19" s="827"/>
      <c r="CC19" s="827"/>
      <c r="CD19" s="827"/>
      <c r="CE19" s="827"/>
      <c r="CF19" s="827"/>
      <c r="CG19" s="828"/>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97"/>
      <c r="DW19" s="798"/>
      <c r="DX19" s="798"/>
      <c r="DY19" s="798"/>
      <c r="DZ19" s="799"/>
      <c r="EA19" s="254"/>
    </row>
    <row r="20" spans="1:131" s="255" customFormat="1" ht="26.25" customHeight="1" x14ac:dyDescent="0.2">
      <c r="A20" s="261">
        <v>
14</v>
      </c>
      <c r="B20" s="811"/>
      <c r="C20" s="812"/>
      <c r="D20" s="812"/>
      <c r="E20" s="812"/>
      <c r="F20" s="812"/>
      <c r="G20" s="812"/>
      <c r="H20" s="812"/>
      <c r="I20" s="812"/>
      <c r="J20" s="812"/>
      <c r="K20" s="812"/>
      <c r="L20" s="812"/>
      <c r="M20" s="812"/>
      <c r="N20" s="812"/>
      <c r="O20" s="812"/>
      <c r="P20" s="813"/>
      <c r="Q20" s="814"/>
      <c r="R20" s="815"/>
      <c r="S20" s="815"/>
      <c r="T20" s="815"/>
      <c r="U20" s="815"/>
      <c r="V20" s="815"/>
      <c r="W20" s="815"/>
      <c r="X20" s="815"/>
      <c r="Y20" s="815"/>
      <c r="Z20" s="815"/>
      <c r="AA20" s="815"/>
      <c r="AB20" s="815"/>
      <c r="AC20" s="815"/>
      <c r="AD20" s="815"/>
      <c r="AE20" s="816"/>
      <c r="AF20" s="817"/>
      <c r="AG20" s="818"/>
      <c r="AH20" s="818"/>
      <c r="AI20" s="818"/>
      <c r="AJ20" s="819"/>
      <c r="AK20" s="820"/>
      <c r="AL20" s="821"/>
      <c r="AM20" s="821"/>
      <c r="AN20" s="821"/>
      <c r="AO20" s="821"/>
      <c r="AP20" s="821"/>
      <c r="AQ20" s="821"/>
      <c r="AR20" s="821"/>
      <c r="AS20" s="821"/>
      <c r="AT20" s="821"/>
      <c r="AU20" s="800"/>
      <c r="AV20" s="800"/>
      <c r="AW20" s="800"/>
      <c r="AX20" s="800"/>
      <c r="AY20" s="801"/>
      <c r="AZ20" s="252"/>
      <c r="BA20" s="252"/>
      <c r="BB20" s="252"/>
      <c r="BC20" s="252"/>
      <c r="BD20" s="252"/>
      <c r="BE20" s="253"/>
      <c r="BF20" s="253"/>
      <c r="BG20" s="253"/>
      <c r="BH20" s="253"/>
      <c r="BI20" s="253"/>
      <c r="BJ20" s="253"/>
      <c r="BK20" s="253"/>
      <c r="BL20" s="253"/>
      <c r="BM20" s="253"/>
      <c r="BN20" s="253"/>
      <c r="BO20" s="253"/>
      <c r="BP20" s="253"/>
      <c r="BQ20" s="262">
        <v>
14</v>
      </c>
      <c r="BR20" s="263"/>
      <c r="BS20" s="826"/>
      <c r="BT20" s="827"/>
      <c r="BU20" s="827"/>
      <c r="BV20" s="827"/>
      <c r="BW20" s="827"/>
      <c r="BX20" s="827"/>
      <c r="BY20" s="827"/>
      <c r="BZ20" s="827"/>
      <c r="CA20" s="827"/>
      <c r="CB20" s="827"/>
      <c r="CC20" s="827"/>
      <c r="CD20" s="827"/>
      <c r="CE20" s="827"/>
      <c r="CF20" s="827"/>
      <c r="CG20" s="828"/>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97"/>
      <c r="DW20" s="798"/>
      <c r="DX20" s="798"/>
      <c r="DY20" s="798"/>
      <c r="DZ20" s="799"/>
      <c r="EA20" s="254"/>
    </row>
    <row r="21" spans="1:131" s="255" customFormat="1" ht="26.25" customHeight="1" thickBot="1" x14ac:dyDescent="0.25">
      <c r="A21" s="261">
        <v>
15</v>
      </c>
      <c r="B21" s="811"/>
      <c r="C21" s="812"/>
      <c r="D21" s="812"/>
      <c r="E21" s="812"/>
      <c r="F21" s="812"/>
      <c r="G21" s="812"/>
      <c r="H21" s="812"/>
      <c r="I21" s="812"/>
      <c r="J21" s="812"/>
      <c r="K21" s="812"/>
      <c r="L21" s="812"/>
      <c r="M21" s="812"/>
      <c r="N21" s="812"/>
      <c r="O21" s="812"/>
      <c r="P21" s="813"/>
      <c r="Q21" s="814"/>
      <c r="R21" s="815"/>
      <c r="S21" s="815"/>
      <c r="T21" s="815"/>
      <c r="U21" s="815"/>
      <c r="V21" s="815"/>
      <c r="W21" s="815"/>
      <c r="X21" s="815"/>
      <c r="Y21" s="815"/>
      <c r="Z21" s="815"/>
      <c r="AA21" s="815"/>
      <c r="AB21" s="815"/>
      <c r="AC21" s="815"/>
      <c r="AD21" s="815"/>
      <c r="AE21" s="816"/>
      <c r="AF21" s="817"/>
      <c r="AG21" s="818"/>
      <c r="AH21" s="818"/>
      <c r="AI21" s="818"/>
      <c r="AJ21" s="819"/>
      <c r="AK21" s="820"/>
      <c r="AL21" s="821"/>
      <c r="AM21" s="821"/>
      <c r="AN21" s="821"/>
      <c r="AO21" s="821"/>
      <c r="AP21" s="821"/>
      <c r="AQ21" s="821"/>
      <c r="AR21" s="821"/>
      <c r="AS21" s="821"/>
      <c r="AT21" s="821"/>
      <c r="AU21" s="800"/>
      <c r="AV21" s="800"/>
      <c r="AW21" s="800"/>
      <c r="AX21" s="800"/>
      <c r="AY21" s="801"/>
      <c r="AZ21" s="252"/>
      <c r="BA21" s="252"/>
      <c r="BB21" s="252"/>
      <c r="BC21" s="252"/>
      <c r="BD21" s="252"/>
      <c r="BE21" s="253"/>
      <c r="BF21" s="253"/>
      <c r="BG21" s="253"/>
      <c r="BH21" s="253"/>
      <c r="BI21" s="253"/>
      <c r="BJ21" s="253"/>
      <c r="BK21" s="253"/>
      <c r="BL21" s="253"/>
      <c r="BM21" s="253"/>
      <c r="BN21" s="253"/>
      <c r="BO21" s="253"/>
      <c r="BP21" s="253"/>
      <c r="BQ21" s="262">
        <v>
15</v>
      </c>
      <c r="BR21" s="263"/>
      <c r="BS21" s="826"/>
      <c r="BT21" s="827"/>
      <c r="BU21" s="827"/>
      <c r="BV21" s="827"/>
      <c r="BW21" s="827"/>
      <c r="BX21" s="827"/>
      <c r="BY21" s="827"/>
      <c r="BZ21" s="827"/>
      <c r="CA21" s="827"/>
      <c r="CB21" s="827"/>
      <c r="CC21" s="827"/>
      <c r="CD21" s="827"/>
      <c r="CE21" s="827"/>
      <c r="CF21" s="827"/>
      <c r="CG21" s="828"/>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97"/>
      <c r="DW21" s="798"/>
      <c r="DX21" s="798"/>
      <c r="DY21" s="798"/>
      <c r="DZ21" s="799"/>
      <c r="EA21" s="254"/>
    </row>
    <row r="22" spans="1:131" s="255" customFormat="1" ht="26.25" customHeight="1" x14ac:dyDescent="0.2">
      <c r="A22" s="261">
        <v>
16</v>
      </c>
      <c r="B22" s="811"/>
      <c r="C22" s="812"/>
      <c r="D22" s="812"/>
      <c r="E22" s="812"/>
      <c r="F22" s="812"/>
      <c r="G22" s="812"/>
      <c r="H22" s="812"/>
      <c r="I22" s="812"/>
      <c r="J22" s="812"/>
      <c r="K22" s="812"/>
      <c r="L22" s="812"/>
      <c r="M22" s="812"/>
      <c r="N22" s="812"/>
      <c r="O22" s="812"/>
      <c r="P22" s="813"/>
      <c r="Q22" s="829"/>
      <c r="R22" s="830"/>
      <c r="S22" s="830"/>
      <c r="T22" s="830"/>
      <c r="U22" s="830"/>
      <c r="V22" s="830"/>
      <c r="W22" s="830"/>
      <c r="X22" s="830"/>
      <c r="Y22" s="830"/>
      <c r="Z22" s="830"/>
      <c r="AA22" s="830"/>
      <c r="AB22" s="830"/>
      <c r="AC22" s="830"/>
      <c r="AD22" s="830"/>
      <c r="AE22" s="831"/>
      <c r="AF22" s="817"/>
      <c r="AG22" s="818"/>
      <c r="AH22" s="818"/>
      <c r="AI22" s="818"/>
      <c r="AJ22" s="819"/>
      <c r="AK22" s="844"/>
      <c r="AL22" s="845"/>
      <c r="AM22" s="845"/>
      <c r="AN22" s="845"/>
      <c r="AO22" s="845"/>
      <c r="AP22" s="845"/>
      <c r="AQ22" s="845"/>
      <c r="AR22" s="845"/>
      <c r="AS22" s="845"/>
      <c r="AT22" s="845"/>
      <c r="AU22" s="846"/>
      <c r="AV22" s="846"/>
      <c r="AW22" s="846"/>
      <c r="AX22" s="846"/>
      <c r="AY22" s="847"/>
      <c r="AZ22" s="848" t="s">
        <v>
389</v>
      </c>
      <c r="BA22" s="848"/>
      <c r="BB22" s="848"/>
      <c r="BC22" s="848"/>
      <c r="BD22" s="849"/>
      <c r="BE22" s="253"/>
      <c r="BF22" s="253"/>
      <c r="BG22" s="253"/>
      <c r="BH22" s="253"/>
      <c r="BI22" s="253"/>
      <c r="BJ22" s="253"/>
      <c r="BK22" s="253"/>
      <c r="BL22" s="253"/>
      <c r="BM22" s="253"/>
      <c r="BN22" s="253"/>
      <c r="BO22" s="253"/>
      <c r="BP22" s="253"/>
      <c r="BQ22" s="262">
        <v>
16</v>
      </c>
      <c r="BR22" s="263"/>
      <c r="BS22" s="826"/>
      <c r="BT22" s="827"/>
      <c r="BU22" s="827"/>
      <c r="BV22" s="827"/>
      <c r="BW22" s="827"/>
      <c r="BX22" s="827"/>
      <c r="BY22" s="827"/>
      <c r="BZ22" s="827"/>
      <c r="CA22" s="827"/>
      <c r="CB22" s="827"/>
      <c r="CC22" s="827"/>
      <c r="CD22" s="827"/>
      <c r="CE22" s="827"/>
      <c r="CF22" s="827"/>
      <c r="CG22" s="828"/>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97"/>
      <c r="DW22" s="798"/>
      <c r="DX22" s="798"/>
      <c r="DY22" s="798"/>
      <c r="DZ22" s="799"/>
      <c r="EA22" s="254"/>
    </row>
    <row r="23" spans="1:131" s="255" customFormat="1" ht="26.25" customHeight="1" thickBot="1" x14ac:dyDescent="0.25">
      <c r="A23" s="264" t="s">
        <v>
390</v>
      </c>
      <c r="B23" s="832" t="s">
        <v>
391</v>
      </c>
      <c r="C23" s="833"/>
      <c r="D23" s="833"/>
      <c r="E23" s="833"/>
      <c r="F23" s="833"/>
      <c r="G23" s="833"/>
      <c r="H23" s="833"/>
      <c r="I23" s="833"/>
      <c r="J23" s="833"/>
      <c r="K23" s="833"/>
      <c r="L23" s="833"/>
      <c r="M23" s="833"/>
      <c r="N23" s="833"/>
      <c r="O23" s="833"/>
      <c r="P23" s="834"/>
      <c r="Q23" s="835">
        <v>
194289</v>
      </c>
      <c r="R23" s="836"/>
      <c r="S23" s="836"/>
      <c r="T23" s="836"/>
      <c r="U23" s="836"/>
      <c r="V23" s="836">
        <v>
189126</v>
      </c>
      <c r="W23" s="836"/>
      <c r="X23" s="836"/>
      <c r="Y23" s="836"/>
      <c r="Z23" s="836"/>
      <c r="AA23" s="836">
        <v>
5163</v>
      </c>
      <c r="AB23" s="836"/>
      <c r="AC23" s="836"/>
      <c r="AD23" s="836"/>
      <c r="AE23" s="837"/>
      <c r="AF23" s="838">
        <v>
5021</v>
      </c>
      <c r="AG23" s="836"/>
      <c r="AH23" s="836"/>
      <c r="AI23" s="836"/>
      <c r="AJ23" s="839"/>
      <c r="AK23" s="840"/>
      <c r="AL23" s="841"/>
      <c r="AM23" s="841"/>
      <c r="AN23" s="841"/>
      <c r="AO23" s="841"/>
      <c r="AP23" s="836">
        <v>
28845</v>
      </c>
      <c r="AQ23" s="836"/>
      <c r="AR23" s="836"/>
      <c r="AS23" s="836"/>
      <c r="AT23" s="836"/>
      <c r="AU23" s="842"/>
      <c r="AV23" s="842"/>
      <c r="AW23" s="842"/>
      <c r="AX23" s="842"/>
      <c r="AY23" s="843"/>
      <c r="AZ23" s="851" t="s">
        <v>
131</v>
      </c>
      <c r="BA23" s="852"/>
      <c r="BB23" s="852"/>
      <c r="BC23" s="852"/>
      <c r="BD23" s="853"/>
      <c r="BE23" s="253"/>
      <c r="BF23" s="253"/>
      <c r="BG23" s="253"/>
      <c r="BH23" s="253"/>
      <c r="BI23" s="253"/>
      <c r="BJ23" s="253"/>
      <c r="BK23" s="253"/>
      <c r="BL23" s="253"/>
      <c r="BM23" s="253"/>
      <c r="BN23" s="253"/>
      <c r="BO23" s="253"/>
      <c r="BP23" s="253"/>
      <c r="BQ23" s="262">
        <v>
17</v>
      </c>
      <c r="BR23" s="263"/>
      <c r="BS23" s="826"/>
      <c r="BT23" s="827"/>
      <c r="BU23" s="827"/>
      <c r="BV23" s="827"/>
      <c r="BW23" s="827"/>
      <c r="BX23" s="827"/>
      <c r="BY23" s="827"/>
      <c r="BZ23" s="827"/>
      <c r="CA23" s="827"/>
      <c r="CB23" s="827"/>
      <c r="CC23" s="827"/>
      <c r="CD23" s="827"/>
      <c r="CE23" s="827"/>
      <c r="CF23" s="827"/>
      <c r="CG23" s="828"/>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97"/>
      <c r="DW23" s="798"/>
      <c r="DX23" s="798"/>
      <c r="DY23" s="798"/>
      <c r="DZ23" s="799"/>
      <c r="EA23" s="254"/>
    </row>
    <row r="24" spans="1:131" s="255" customFormat="1" ht="26.25" customHeight="1" x14ac:dyDescent="0.2">
      <c r="A24" s="850" t="s">
        <v>
392</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
18</v>
      </c>
      <c r="BR24" s="263"/>
      <c r="BS24" s="826"/>
      <c r="BT24" s="827"/>
      <c r="BU24" s="827"/>
      <c r="BV24" s="827"/>
      <c r="BW24" s="827"/>
      <c r="BX24" s="827"/>
      <c r="BY24" s="827"/>
      <c r="BZ24" s="827"/>
      <c r="CA24" s="827"/>
      <c r="CB24" s="827"/>
      <c r="CC24" s="827"/>
      <c r="CD24" s="827"/>
      <c r="CE24" s="827"/>
      <c r="CF24" s="827"/>
      <c r="CG24" s="828"/>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97"/>
      <c r="DW24" s="798"/>
      <c r="DX24" s="798"/>
      <c r="DY24" s="798"/>
      <c r="DZ24" s="799"/>
      <c r="EA24" s="254"/>
    </row>
    <row r="25" spans="1:131" s="247" customFormat="1" ht="26.25" customHeight="1" thickBot="1" x14ac:dyDescent="0.25">
      <c r="A25" s="805" t="s">
        <v>
393</v>
      </c>
      <c r="B25" s="805"/>
      <c r="C25" s="805"/>
      <c r="D25" s="805"/>
      <c r="E25" s="805"/>
      <c r="F25" s="805"/>
      <c r="G25" s="805"/>
      <c r="H25" s="805"/>
      <c r="I25" s="805"/>
      <c r="J25" s="805"/>
      <c r="K25" s="805"/>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5"/>
      <c r="AI25" s="805"/>
      <c r="AJ25" s="805"/>
      <c r="AK25" s="805"/>
      <c r="AL25" s="805"/>
      <c r="AM25" s="805"/>
      <c r="AN25" s="805"/>
      <c r="AO25" s="805"/>
      <c r="AP25" s="805"/>
      <c r="AQ25" s="805"/>
      <c r="AR25" s="805"/>
      <c r="AS25" s="805"/>
      <c r="AT25" s="805"/>
      <c r="AU25" s="805"/>
      <c r="AV25" s="805"/>
      <c r="AW25" s="805"/>
      <c r="AX25" s="805"/>
      <c r="AY25" s="805"/>
      <c r="AZ25" s="805"/>
      <c r="BA25" s="805"/>
      <c r="BB25" s="805"/>
      <c r="BC25" s="805"/>
      <c r="BD25" s="805"/>
      <c r="BE25" s="805"/>
      <c r="BF25" s="805"/>
      <c r="BG25" s="805"/>
      <c r="BH25" s="805"/>
      <c r="BI25" s="805"/>
      <c r="BJ25" s="252"/>
      <c r="BK25" s="252"/>
      <c r="BL25" s="252"/>
      <c r="BM25" s="252"/>
      <c r="BN25" s="252"/>
      <c r="BO25" s="265"/>
      <c r="BP25" s="265"/>
      <c r="BQ25" s="262">
        <v>
19</v>
      </c>
      <c r="BR25" s="263"/>
      <c r="BS25" s="826"/>
      <c r="BT25" s="827"/>
      <c r="BU25" s="827"/>
      <c r="BV25" s="827"/>
      <c r="BW25" s="827"/>
      <c r="BX25" s="827"/>
      <c r="BY25" s="827"/>
      <c r="BZ25" s="827"/>
      <c r="CA25" s="827"/>
      <c r="CB25" s="827"/>
      <c r="CC25" s="827"/>
      <c r="CD25" s="827"/>
      <c r="CE25" s="827"/>
      <c r="CF25" s="827"/>
      <c r="CG25" s="828"/>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97"/>
      <c r="DW25" s="798"/>
      <c r="DX25" s="798"/>
      <c r="DY25" s="798"/>
      <c r="DZ25" s="799"/>
      <c r="EA25" s="246"/>
    </row>
    <row r="26" spans="1:131" s="247" customFormat="1" ht="26.25" customHeight="1" x14ac:dyDescent="0.2">
      <c r="A26" s="791" t="s">
        <v>
371</v>
      </c>
      <c r="B26" s="792"/>
      <c r="C26" s="792"/>
      <c r="D26" s="792"/>
      <c r="E26" s="792"/>
      <c r="F26" s="792"/>
      <c r="G26" s="792"/>
      <c r="H26" s="792"/>
      <c r="I26" s="792"/>
      <c r="J26" s="792"/>
      <c r="K26" s="792"/>
      <c r="L26" s="792"/>
      <c r="M26" s="792"/>
      <c r="N26" s="792"/>
      <c r="O26" s="792"/>
      <c r="P26" s="793"/>
      <c r="Q26" s="768" t="s">
        <v>
394</v>
      </c>
      <c r="R26" s="769"/>
      <c r="S26" s="769"/>
      <c r="T26" s="769"/>
      <c r="U26" s="770"/>
      <c r="V26" s="768" t="s">
        <v>
395</v>
      </c>
      <c r="W26" s="769"/>
      <c r="X26" s="769"/>
      <c r="Y26" s="769"/>
      <c r="Z26" s="770"/>
      <c r="AA26" s="768" t="s">
        <v>
396</v>
      </c>
      <c r="AB26" s="769"/>
      <c r="AC26" s="769"/>
      <c r="AD26" s="769"/>
      <c r="AE26" s="769"/>
      <c r="AF26" s="854" t="s">
        <v>
397</v>
      </c>
      <c r="AG26" s="855"/>
      <c r="AH26" s="855"/>
      <c r="AI26" s="855"/>
      <c r="AJ26" s="856"/>
      <c r="AK26" s="769" t="s">
        <v>
398</v>
      </c>
      <c r="AL26" s="769"/>
      <c r="AM26" s="769"/>
      <c r="AN26" s="769"/>
      <c r="AO26" s="770"/>
      <c r="AP26" s="768" t="s">
        <v>
399</v>
      </c>
      <c r="AQ26" s="769"/>
      <c r="AR26" s="769"/>
      <c r="AS26" s="769"/>
      <c r="AT26" s="770"/>
      <c r="AU26" s="768" t="s">
        <v>
400</v>
      </c>
      <c r="AV26" s="769"/>
      <c r="AW26" s="769"/>
      <c r="AX26" s="769"/>
      <c r="AY26" s="770"/>
      <c r="AZ26" s="768" t="s">
        <v>
401</v>
      </c>
      <c r="BA26" s="769"/>
      <c r="BB26" s="769"/>
      <c r="BC26" s="769"/>
      <c r="BD26" s="770"/>
      <c r="BE26" s="768" t="s">
        <v>
378</v>
      </c>
      <c r="BF26" s="769"/>
      <c r="BG26" s="769"/>
      <c r="BH26" s="769"/>
      <c r="BI26" s="780"/>
      <c r="BJ26" s="252"/>
      <c r="BK26" s="252"/>
      <c r="BL26" s="252"/>
      <c r="BM26" s="252"/>
      <c r="BN26" s="252"/>
      <c r="BO26" s="265"/>
      <c r="BP26" s="265"/>
      <c r="BQ26" s="262">
        <v>
20</v>
      </c>
      <c r="BR26" s="263"/>
      <c r="BS26" s="826"/>
      <c r="BT26" s="827"/>
      <c r="BU26" s="827"/>
      <c r="BV26" s="827"/>
      <c r="BW26" s="827"/>
      <c r="BX26" s="827"/>
      <c r="BY26" s="827"/>
      <c r="BZ26" s="827"/>
      <c r="CA26" s="827"/>
      <c r="CB26" s="827"/>
      <c r="CC26" s="827"/>
      <c r="CD26" s="827"/>
      <c r="CE26" s="827"/>
      <c r="CF26" s="827"/>
      <c r="CG26" s="828"/>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97"/>
      <c r="DW26" s="798"/>
      <c r="DX26" s="798"/>
      <c r="DY26" s="798"/>
      <c r="DZ26" s="799"/>
      <c r="EA26" s="246"/>
    </row>
    <row r="27" spans="1:131" s="247" customFormat="1" ht="26.25" customHeight="1" thickBot="1" x14ac:dyDescent="0.25">
      <c r="A27" s="794"/>
      <c r="B27" s="795"/>
      <c r="C27" s="795"/>
      <c r="D27" s="795"/>
      <c r="E27" s="795"/>
      <c r="F27" s="795"/>
      <c r="G27" s="795"/>
      <c r="H27" s="795"/>
      <c r="I27" s="795"/>
      <c r="J27" s="795"/>
      <c r="K27" s="795"/>
      <c r="L27" s="795"/>
      <c r="M27" s="795"/>
      <c r="N27" s="795"/>
      <c r="O27" s="795"/>
      <c r="P27" s="796"/>
      <c r="Q27" s="771"/>
      <c r="R27" s="772"/>
      <c r="S27" s="772"/>
      <c r="T27" s="772"/>
      <c r="U27" s="773"/>
      <c r="V27" s="771"/>
      <c r="W27" s="772"/>
      <c r="X27" s="772"/>
      <c r="Y27" s="772"/>
      <c r="Z27" s="773"/>
      <c r="AA27" s="771"/>
      <c r="AB27" s="772"/>
      <c r="AC27" s="772"/>
      <c r="AD27" s="772"/>
      <c r="AE27" s="772"/>
      <c r="AF27" s="857"/>
      <c r="AG27" s="858"/>
      <c r="AH27" s="858"/>
      <c r="AI27" s="858"/>
      <c r="AJ27" s="859"/>
      <c r="AK27" s="772"/>
      <c r="AL27" s="772"/>
      <c r="AM27" s="772"/>
      <c r="AN27" s="772"/>
      <c r="AO27" s="773"/>
      <c r="AP27" s="771"/>
      <c r="AQ27" s="772"/>
      <c r="AR27" s="772"/>
      <c r="AS27" s="772"/>
      <c r="AT27" s="773"/>
      <c r="AU27" s="771"/>
      <c r="AV27" s="772"/>
      <c r="AW27" s="772"/>
      <c r="AX27" s="772"/>
      <c r="AY27" s="773"/>
      <c r="AZ27" s="771"/>
      <c r="BA27" s="772"/>
      <c r="BB27" s="772"/>
      <c r="BC27" s="772"/>
      <c r="BD27" s="773"/>
      <c r="BE27" s="771"/>
      <c r="BF27" s="772"/>
      <c r="BG27" s="772"/>
      <c r="BH27" s="772"/>
      <c r="BI27" s="781"/>
      <c r="BJ27" s="252"/>
      <c r="BK27" s="252"/>
      <c r="BL27" s="252"/>
      <c r="BM27" s="252"/>
      <c r="BN27" s="252"/>
      <c r="BO27" s="265"/>
      <c r="BP27" s="265"/>
      <c r="BQ27" s="262">
        <v>
21</v>
      </c>
      <c r="BR27" s="263"/>
      <c r="BS27" s="826"/>
      <c r="BT27" s="827"/>
      <c r="BU27" s="827"/>
      <c r="BV27" s="827"/>
      <c r="BW27" s="827"/>
      <c r="BX27" s="827"/>
      <c r="BY27" s="827"/>
      <c r="BZ27" s="827"/>
      <c r="CA27" s="827"/>
      <c r="CB27" s="827"/>
      <c r="CC27" s="827"/>
      <c r="CD27" s="827"/>
      <c r="CE27" s="827"/>
      <c r="CF27" s="827"/>
      <c r="CG27" s="828"/>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97"/>
      <c r="DW27" s="798"/>
      <c r="DX27" s="798"/>
      <c r="DY27" s="798"/>
      <c r="DZ27" s="799"/>
      <c r="EA27" s="246"/>
    </row>
    <row r="28" spans="1:131" s="247" customFormat="1" ht="26.25" customHeight="1" thickTop="1" x14ac:dyDescent="0.2">
      <c r="A28" s="266">
        <v>
1</v>
      </c>
      <c r="B28" s="782" t="s">
        <v>
402</v>
      </c>
      <c r="C28" s="783"/>
      <c r="D28" s="783"/>
      <c r="E28" s="783"/>
      <c r="F28" s="783"/>
      <c r="G28" s="783"/>
      <c r="H28" s="783"/>
      <c r="I28" s="783"/>
      <c r="J28" s="783"/>
      <c r="K28" s="783"/>
      <c r="L28" s="783"/>
      <c r="M28" s="783"/>
      <c r="N28" s="783"/>
      <c r="O28" s="783"/>
      <c r="P28" s="784"/>
      <c r="Q28" s="864">
        <v>
50305</v>
      </c>
      <c r="R28" s="865"/>
      <c r="S28" s="865"/>
      <c r="T28" s="865"/>
      <c r="U28" s="865"/>
      <c r="V28" s="865">
        <v>
48958</v>
      </c>
      <c r="W28" s="865"/>
      <c r="X28" s="865"/>
      <c r="Y28" s="865"/>
      <c r="Z28" s="865"/>
      <c r="AA28" s="865">
        <v>
1347</v>
      </c>
      <c r="AB28" s="865"/>
      <c r="AC28" s="865"/>
      <c r="AD28" s="865"/>
      <c r="AE28" s="866"/>
      <c r="AF28" s="867">
        <v>
1347</v>
      </c>
      <c r="AG28" s="865"/>
      <c r="AH28" s="865"/>
      <c r="AI28" s="865"/>
      <c r="AJ28" s="868"/>
      <c r="AK28" s="869">
        <v>
3033</v>
      </c>
      <c r="AL28" s="860"/>
      <c r="AM28" s="860"/>
      <c r="AN28" s="860"/>
      <c r="AO28" s="860"/>
      <c r="AP28" s="860"/>
      <c r="AQ28" s="860"/>
      <c r="AR28" s="860"/>
      <c r="AS28" s="860"/>
      <c r="AT28" s="860"/>
      <c r="AU28" s="860"/>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
22</v>
      </c>
      <c r="BR28" s="263"/>
      <c r="BS28" s="826"/>
      <c r="BT28" s="827"/>
      <c r="BU28" s="827"/>
      <c r="BV28" s="827"/>
      <c r="BW28" s="827"/>
      <c r="BX28" s="827"/>
      <c r="BY28" s="827"/>
      <c r="BZ28" s="827"/>
      <c r="CA28" s="827"/>
      <c r="CB28" s="827"/>
      <c r="CC28" s="827"/>
      <c r="CD28" s="827"/>
      <c r="CE28" s="827"/>
      <c r="CF28" s="827"/>
      <c r="CG28" s="828"/>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97"/>
      <c r="DW28" s="798"/>
      <c r="DX28" s="798"/>
      <c r="DY28" s="798"/>
      <c r="DZ28" s="799"/>
      <c r="EA28" s="246"/>
    </row>
    <row r="29" spans="1:131" s="247" customFormat="1" ht="26.25" customHeight="1" x14ac:dyDescent="0.2">
      <c r="A29" s="266">
        <v>
2</v>
      </c>
      <c r="B29" s="811" t="s">
        <v>
403</v>
      </c>
      <c r="C29" s="812"/>
      <c r="D29" s="812"/>
      <c r="E29" s="812"/>
      <c r="F29" s="812"/>
      <c r="G29" s="812"/>
      <c r="H29" s="812"/>
      <c r="I29" s="812"/>
      <c r="J29" s="812"/>
      <c r="K29" s="812"/>
      <c r="L29" s="812"/>
      <c r="M29" s="812"/>
      <c r="N29" s="812"/>
      <c r="O29" s="812"/>
      <c r="P29" s="813"/>
      <c r="Q29" s="814">
        <v>
32420</v>
      </c>
      <c r="R29" s="815"/>
      <c r="S29" s="815"/>
      <c r="T29" s="815"/>
      <c r="U29" s="815"/>
      <c r="V29" s="815">
        <v>
31315</v>
      </c>
      <c r="W29" s="815"/>
      <c r="X29" s="815"/>
      <c r="Y29" s="815"/>
      <c r="Z29" s="815"/>
      <c r="AA29" s="815">
        <v>
1105</v>
      </c>
      <c r="AB29" s="815"/>
      <c r="AC29" s="815"/>
      <c r="AD29" s="815"/>
      <c r="AE29" s="816"/>
      <c r="AF29" s="817">
        <v>
1105</v>
      </c>
      <c r="AG29" s="818"/>
      <c r="AH29" s="818"/>
      <c r="AI29" s="818"/>
      <c r="AJ29" s="819"/>
      <c r="AK29" s="872">
        <v>
4731</v>
      </c>
      <c r="AL29" s="873"/>
      <c r="AM29" s="873"/>
      <c r="AN29" s="873"/>
      <c r="AO29" s="873"/>
      <c r="AP29" s="873"/>
      <c r="AQ29" s="873"/>
      <c r="AR29" s="873"/>
      <c r="AS29" s="873"/>
      <c r="AT29" s="873"/>
      <c r="AU29" s="873"/>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
23</v>
      </c>
      <c r="BR29" s="263"/>
      <c r="BS29" s="826"/>
      <c r="BT29" s="827"/>
      <c r="BU29" s="827"/>
      <c r="BV29" s="827"/>
      <c r="BW29" s="827"/>
      <c r="BX29" s="827"/>
      <c r="BY29" s="827"/>
      <c r="BZ29" s="827"/>
      <c r="CA29" s="827"/>
      <c r="CB29" s="827"/>
      <c r="CC29" s="827"/>
      <c r="CD29" s="827"/>
      <c r="CE29" s="827"/>
      <c r="CF29" s="827"/>
      <c r="CG29" s="828"/>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97"/>
      <c r="DW29" s="798"/>
      <c r="DX29" s="798"/>
      <c r="DY29" s="798"/>
      <c r="DZ29" s="799"/>
      <c r="EA29" s="246"/>
    </row>
    <row r="30" spans="1:131" s="247" customFormat="1" ht="26.25" customHeight="1" x14ac:dyDescent="0.2">
      <c r="A30" s="266">
        <v>
3</v>
      </c>
      <c r="B30" s="811" t="s">
        <v>
404</v>
      </c>
      <c r="C30" s="812"/>
      <c r="D30" s="812"/>
      <c r="E30" s="812"/>
      <c r="F30" s="812"/>
      <c r="G30" s="812"/>
      <c r="H30" s="812"/>
      <c r="I30" s="812"/>
      <c r="J30" s="812"/>
      <c r="K30" s="812"/>
      <c r="L30" s="812"/>
      <c r="M30" s="812"/>
      <c r="N30" s="812"/>
      <c r="O30" s="812"/>
      <c r="P30" s="813"/>
      <c r="Q30" s="814">
        <v>
9687</v>
      </c>
      <c r="R30" s="815"/>
      <c r="S30" s="815"/>
      <c r="T30" s="815"/>
      <c r="U30" s="815"/>
      <c r="V30" s="815">
        <v>
9589</v>
      </c>
      <c r="W30" s="815"/>
      <c r="X30" s="815"/>
      <c r="Y30" s="815"/>
      <c r="Z30" s="815"/>
      <c r="AA30" s="815">
        <v>
98</v>
      </c>
      <c r="AB30" s="815"/>
      <c r="AC30" s="815"/>
      <c r="AD30" s="815"/>
      <c r="AE30" s="816"/>
      <c r="AF30" s="817">
        <v>
98</v>
      </c>
      <c r="AG30" s="818"/>
      <c r="AH30" s="818"/>
      <c r="AI30" s="818"/>
      <c r="AJ30" s="819"/>
      <c r="AK30" s="872">
        <v>
5076</v>
      </c>
      <c r="AL30" s="873"/>
      <c r="AM30" s="873"/>
      <c r="AN30" s="873"/>
      <c r="AO30" s="873"/>
      <c r="AP30" s="873"/>
      <c r="AQ30" s="873"/>
      <c r="AR30" s="873"/>
      <c r="AS30" s="873"/>
      <c r="AT30" s="873"/>
      <c r="AU30" s="873"/>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
24</v>
      </c>
      <c r="BR30" s="263"/>
      <c r="BS30" s="826"/>
      <c r="BT30" s="827"/>
      <c r="BU30" s="827"/>
      <c r="BV30" s="827"/>
      <c r="BW30" s="827"/>
      <c r="BX30" s="827"/>
      <c r="BY30" s="827"/>
      <c r="BZ30" s="827"/>
      <c r="CA30" s="827"/>
      <c r="CB30" s="827"/>
      <c r="CC30" s="827"/>
      <c r="CD30" s="827"/>
      <c r="CE30" s="827"/>
      <c r="CF30" s="827"/>
      <c r="CG30" s="828"/>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97"/>
      <c r="DW30" s="798"/>
      <c r="DX30" s="798"/>
      <c r="DY30" s="798"/>
      <c r="DZ30" s="799"/>
      <c r="EA30" s="246"/>
    </row>
    <row r="31" spans="1:131" s="247" customFormat="1" ht="26.25" customHeight="1" x14ac:dyDescent="0.2">
      <c r="A31" s="266">
        <v>
4</v>
      </c>
      <c r="B31" s="811"/>
      <c r="C31" s="812"/>
      <c r="D31" s="812"/>
      <c r="E31" s="812"/>
      <c r="F31" s="812"/>
      <c r="G31" s="812"/>
      <c r="H31" s="812"/>
      <c r="I31" s="812"/>
      <c r="J31" s="812"/>
      <c r="K31" s="812"/>
      <c r="L31" s="812"/>
      <c r="M31" s="812"/>
      <c r="N31" s="812"/>
      <c r="O31" s="812"/>
      <c r="P31" s="813"/>
      <c r="Q31" s="814"/>
      <c r="R31" s="815"/>
      <c r="S31" s="815"/>
      <c r="T31" s="815"/>
      <c r="U31" s="815"/>
      <c r="V31" s="815"/>
      <c r="W31" s="815"/>
      <c r="X31" s="815"/>
      <c r="Y31" s="815"/>
      <c r="Z31" s="815"/>
      <c r="AA31" s="815"/>
      <c r="AB31" s="815"/>
      <c r="AC31" s="815"/>
      <c r="AD31" s="815"/>
      <c r="AE31" s="816"/>
      <c r="AF31" s="817"/>
      <c r="AG31" s="818"/>
      <c r="AH31" s="818"/>
      <c r="AI31" s="818"/>
      <c r="AJ31" s="819"/>
      <c r="AK31" s="872"/>
      <c r="AL31" s="873"/>
      <c r="AM31" s="873"/>
      <c r="AN31" s="873"/>
      <c r="AO31" s="873"/>
      <c r="AP31" s="873"/>
      <c r="AQ31" s="873"/>
      <c r="AR31" s="873"/>
      <c r="AS31" s="873"/>
      <c r="AT31" s="873"/>
      <c r="AU31" s="873"/>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
25</v>
      </c>
      <c r="BR31" s="263"/>
      <c r="BS31" s="826"/>
      <c r="BT31" s="827"/>
      <c r="BU31" s="827"/>
      <c r="BV31" s="827"/>
      <c r="BW31" s="827"/>
      <c r="BX31" s="827"/>
      <c r="BY31" s="827"/>
      <c r="BZ31" s="827"/>
      <c r="CA31" s="827"/>
      <c r="CB31" s="827"/>
      <c r="CC31" s="827"/>
      <c r="CD31" s="827"/>
      <c r="CE31" s="827"/>
      <c r="CF31" s="827"/>
      <c r="CG31" s="828"/>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97"/>
      <c r="DW31" s="798"/>
      <c r="DX31" s="798"/>
      <c r="DY31" s="798"/>
      <c r="DZ31" s="799"/>
      <c r="EA31" s="246"/>
    </row>
    <row r="32" spans="1:131" s="247" customFormat="1" ht="26.25" customHeight="1" x14ac:dyDescent="0.2">
      <c r="A32" s="266">
        <v>
5</v>
      </c>
      <c r="B32" s="811"/>
      <c r="C32" s="812"/>
      <c r="D32" s="812"/>
      <c r="E32" s="812"/>
      <c r="F32" s="812"/>
      <c r="G32" s="812"/>
      <c r="H32" s="812"/>
      <c r="I32" s="812"/>
      <c r="J32" s="812"/>
      <c r="K32" s="812"/>
      <c r="L32" s="812"/>
      <c r="M32" s="812"/>
      <c r="N32" s="812"/>
      <c r="O32" s="812"/>
      <c r="P32" s="813"/>
      <c r="Q32" s="814"/>
      <c r="R32" s="815"/>
      <c r="S32" s="815"/>
      <c r="T32" s="815"/>
      <c r="U32" s="815"/>
      <c r="V32" s="815"/>
      <c r="W32" s="815"/>
      <c r="X32" s="815"/>
      <c r="Y32" s="815"/>
      <c r="Z32" s="815"/>
      <c r="AA32" s="815"/>
      <c r="AB32" s="815"/>
      <c r="AC32" s="815"/>
      <c r="AD32" s="815"/>
      <c r="AE32" s="816"/>
      <c r="AF32" s="817"/>
      <c r="AG32" s="818"/>
      <c r="AH32" s="818"/>
      <c r="AI32" s="818"/>
      <c r="AJ32" s="819"/>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
26</v>
      </c>
      <c r="BR32" s="263"/>
      <c r="BS32" s="826"/>
      <c r="BT32" s="827"/>
      <c r="BU32" s="827"/>
      <c r="BV32" s="827"/>
      <c r="BW32" s="827"/>
      <c r="BX32" s="827"/>
      <c r="BY32" s="827"/>
      <c r="BZ32" s="827"/>
      <c r="CA32" s="827"/>
      <c r="CB32" s="827"/>
      <c r="CC32" s="827"/>
      <c r="CD32" s="827"/>
      <c r="CE32" s="827"/>
      <c r="CF32" s="827"/>
      <c r="CG32" s="828"/>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97"/>
      <c r="DW32" s="798"/>
      <c r="DX32" s="798"/>
      <c r="DY32" s="798"/>
      <c r="DZ32" s="799"/>
      <c r="EA32" s="246"/>
    </row>
    <row r="33" spans="1:131" s="247" customFormat="1" ht="26.25" customHeight="1" x14ac:dyDescent="0.2">
      <c r="A33" s="266">
        <v>
6</v>
      </c>
      <c r="B33" s="811"/>
      <c r="C33" s="812"/>
      <c r="D33" s="812"/>
      <c r="E33" s="812"/>
      <c r="F33" s="812"/>
      <c r="G33" s="812"/>
      <c r="H33" s="812"/>
      <c r="I33" s="812"/>
      <c r="J33" s="812"/>
      <c r="K33" s="812"/>
      <c r="L33" s="812"/>
      <c r="M33" s="812"/>
      <c r="N33" s="812"/>
      <c r="O33" s="812"/>
      <c r="P33" s="813"/>
      <c r="Q33" s="814"/>
      <c r="R33" s="815"/>
      <c r="S33" s="815"/>
      <c r="T33" s="815"/>
      <c r="U33" s="815"/>
      <c r="V33" s="815"/>
      <c r="W33" s="815"/>
      <c r="X33" s="815"/>
      <c r="Y33" s="815"/>
      <c r="Z33" s="815"/>
      <c r="AA33" s="815"/>
      <c r="AB33" s="815"/>
      <c r="AC33" s="815"/>
      <c r="AD33" s="815"/>
      <c r="AE33" s="816"/>
      <c r="AF33" s="817"/>
      <c r="AG33" s="818"/>
      <c r="AH33" s="818"/>
      <c r="AI33" s="818"/>
      <c r="AJ33" s="819"/>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
27</v>
      </c>
      <c r="BR33" s="263"/>
      <c r="BS33" s="826"/>
      <c r="BT33" s="827"/>
      <c r="BU33" s="827"/>
      <c r="BV33" s="827"/>
      <c r="BW33" s="827"/>
      <c r="BX33" s="827"/>
      <c r="BY33" s="827"/>
      <c r="BZ33" s="827"/>
      <c r="CA33" s="827"/>
      <c r="CB33" s="827"/>
      <c r="CC33" s="827"/>
      <c r="CD33" s="827"/>
      <c r="CE33" s="827"/>
      <c r="CF33" s="827"/>
      <c r="CG33" s="828"/>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97"/>
      <c r="DW33" s="798"/>
      <c r="DX33" s="798"/>
      <c r="DY33" s="798"/>
      <c r="DZ33" s="799"/>
      <c r="EA33" s="246"/>
    </row>
    <row r="34" spans="1:131" s="247" customFormat="1" ht="26.25" customHeight="1" x14ac:dyDescent="0.2">
      <c r="A34" s="266">
        <v>
7</v>
      </c>
      <c r="B34" s="811"/>
      <c r="C34" s="812"/>
      <c r="D34" s="812"/>
      <c r="E34" s="812"/>
      <c r="F34" s="812"/>
      <c r="G34" s="812"/>
      <c r="H34" s="812"/>
      <c r="I34" s="812"/>
      <c r="J34" s="812"/>
      <c r="K34" s="812"/>
      <c r="L34" s="812"/>
      <c r="M34" s="812"/>
      <c r="N34" s="812"/>
      <c r="O34" s="812"/>
      <c r="P34" s="813"/>
      <c r="Q34" s="814"/>
      <c r="R34" s="815"/>
      <c r="S34" s="815"/>
      <c r="T34" s="815"/>
      <c r="U34" s="815"/>
      <c r="V34" s="815"/>
      <c r="W34" s="815"/>
      <c r="X34" s="815"/>
      <c r="Y34" s="815"/>
      <c r="Z34" s="815"/>
      <c r="AA34" s="815"/>
      <c r="AB34" s="815"/>
      <c r="AC34" s="815"/>
      <c r="AD34" s="815"/>
      <c r="AE34" s="816"/>
      <c r="AF34" s="817"/>
      <c r="AG34" s="818"/>
      <c r="AH34" s="818"/>
      <c r="AI34" s="818"/>
      <c r="AJ34" s="819"/>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
28</v>
      </c>
      <c r="BR34" s="263"/>
      <c r="BS34" s="826"/>
      <c r="BT34" s="827"/>
      <c r="BU34" s="827"/>
      <c r="BV34" s="827"/>
      <c r="BW34" s="827"/>
      <c r="BX34" s="827"/>
      <c r="BY34" s="827"/>
      <c r="BZ34" s="827"/>
      <c r="CA34" s="827"/>
      <c r="CB34" s="827"/>
      <c r="CC34" s="827"/>
      <c r="CD34" s="827"/>
      <c r="CE34" s="827"/>
      <c r="CF34" s="827"/>
      <c r="CG34" s="828"/>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97"/>
      <c r="DW34" s="798"/>
      <c r="DX34" s="798"/>
      <c r="DY34" s="798"/>
      <c r="DZ34" s="799"/>
      <c r="EA34" s="246"/>
    </row>
    <row r="35" spans="1:131" s="247" customFormat="1" ht="26.25" customHeight="1" x14ac:dyDescent="0.2">
      <c r="A35" s="266">
        <v>
8</v>
      </c>
      <c r="B35" s="811"/>
      <c r="C35" s="812"/>
      <c r="D35" s="812"/>
      <c r="E35" s="812"/>
      <c r="F35" s="812"/>
      <c r="G35" s="812"/>
      <c r="H35" s="812"/>
      <c r="I35" s="812"/>
      <c r="J35" s="812"/>
      <c r="K35" s="812"/>
      <c r="L35" s="812"/>
      <c r="M35" s="812"/>
      <c r="N35" s="812"/>
      <c r="O35" s="812"/>
      <c r="P35" s="813"/>
      <c r="Q35" s="814"/>
      <c r="R35" s="815"/>
      <c r="S35" s="815"/>
      <c r="T35" s="815"/>
      <c r="U35" s="815"/>
      <c r="V35" s="815"/>
      <c r="W35" s="815"/>
      <c r="X35" s="815"/>
      <c r="Y35" s="815"/>
      <c r="Z35" s="815"/>
      <c r="AA35" s="815"/>
      <c r="AB35" s="815"/>
      <c r="AC35" s="815"/>
      <c r="AD35" s="815"/>
      <c r="AE35" s="816"/>
      <c r="AF35" s="817"/>
      <c r="AG35" s="818"/>
      <c r="AH35" s="818"/>
      <c r="AI35" s="818"/>
      <c r="AJ35" s="819"/>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
29</v>
      </c>
      <c r="BR35" s="263"/>
      <c r="BS35" s="826"/>
      <c r="BT35" s="827"/>
      <c r="BU35" s="827"/>
      <c r="BV35" s="827"/>
      <c r="BW35" s="827"/>
      <c r="BX35" s="827"/>
      <c r="BY35" s="827"/>
      <c r="BZ35" s="827"/>
      <c r="CA35" s="827"/>
      <c r="CB35" s="827"/>
      <c r="CC35" s="827"/>
      <c r="CD35" s="827"/>
      <c r="CE35" s="827"/>
      <c r="CF35" s="827"/>
      <c r="CG35" s="828"/>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97"/>
      <c r="DW35" s="798"/>
      <c r="DX35" s="798"/>
      <c r="DY35" s="798"/>
      <c r="DZ35" s="799"/>
      <c r="EA35" s="246"/>
    </row>
    <row r="36" spans="1:131" s="247" customFormat="1" ht="26.25" customHeight="1" x14ac:dyDescent="0.2">
      <c r="A36" s="266">
        <v>
9</v>
      </c>
      <c r="B36" s="811"/>
      <c r="C36" s="812"/>
      <c r="D36" s="812"/>
      <c r="E36" s="812"/>
      <c r="F36" s="812"/>
      <c r="G36" s="812"/>
      <c r="H36" s="812"/>
      <c r="I36" s="812"/>
      <c r="J36" s="812"/>
      <c r="K36" s="812"/>
      <c r="L36" s="812"/>
      <c r="M36" s="812"/>
      <c r="N36" s="812"/>
      <c r="O36" s="812"/>
      <c r="P36" s="813"/>
      <c r="Q36" s="814"/>
      <c r="R36" s="815"/>
      <c r="S36" s="815"/>
      <c r="T36" s="815"/>
      <c r="U36" s="815"/>
      <c r="V36" s="815"/>
      <c r="W36" s="815"/>
      <c r="X36" s="815"/>
      <c r="Y36" s="815"/>
      <c r="Z36" s="815"/>
      <c r="AA36" s="815"/>
      <c r="AB36" s="815"/>
      <c r="AC36" s="815"/>
      <c r="AD36" s="815"/>
      <c r="AE36" s="816"/>
      <c r="AF36" s="817"/>
      <c r="AG36" s="818"/>
      <c r="AH36" s="818"/>
      <c r="AI36" s="818"/>
      <c r="AJ36" s="819"/>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
30</v>
      </c>
      <c r="BR36" s="263"/>
      <c r="BS36" s="826"/>
      <c r="BT36" s="827"/>
      <c r="BU36" s="827"/>
      <c r="BV36" s="827"/>
      <c r="BW36" s="827"/>
      <c r="BX36" s="827"/>
      <c r="BY36" s="827"/>
      <c r="BZ36" s="827"/>
      <c r="CA36" s="827"/>
      <c r="CB36" s="827"/>
      <c r="CC36" s="827"/>
      <c r="CD36" s="827"/>
      <c r="CE36" s="827"/>
      <c r="CF36" s="827"/>
      <c r="CG36" s="828"/>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97"/>
      <c r="DW36" s="798"/>
      <c r="DX36" s="798"/>
      <c r="DY36" s="798"/>
      <c r="DZ36" s="799"/>
      <c r="EA36" s="246"/>
    </row>
    <row r="37" spans="1:131" s="247" customFormat="1" ht="26.25" customHeight="1" x14ac:dyDescent="0.2">
      <c r="A37" s="266">
        <v>
10</v>
      </c>
      <c r="B37" s="811"/>
      <c r="C37" s="812"/>
      <c r="D37" s="812"/>
      <c r="E37" s="812"/>
      <c r="F37" s="812"/>
      <c r="G37" s="812"/>
      <c r="H37" s="812"/>
      <c r="I37" s="812"/>
      <c r="J37" s="812"/>
      <c r="K37" s="812"/>
      <c r="L37" s="812"/>
      <c r="M37" s="812"/>
      <c r="N37" s="812"/>
      <c r="O37" s="812"/>
      <c r="P37" s="813"/>
      <c r="Q37" s="814"/>
      <c r="R37" s="815"/>
      <c r="S37" s="815"/>
      <c r="T37" s="815"/>
      <c r="U37" s="815"/>
      <c r="V37" s="815"/>
      <c r="W37" s="815"/>
      <c r="X37" s="815"/>
      <c r="Y37" s="815"/>
      <c r="Z37" s="815"/>
      <c r="AA37" s="815"/>
      <c r="AB37" s="815"/>
      <c r="AC37" s="815"/>
      <c r="AD37" s="815"/>
      <c r="AE37" s="816"/>
      <c r="AF37" s="817"/>
      <c r="AG37" s="818"/>
      <c r="AH37" s="818"/>
      <c r="AI37" s="818"/>
      <c r="AJ37" s="819"/>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
31</v>
      </c>
      <c r="BR37" s="263"/>
      <c r="BS37" s="826"/>
      <c r="BT37" s="827"/>
      <c r="BU37" s="827"/>
      <c r="BV37" s="827"/>
      <c r="BW37" s="827"/>
      <c r="BX37" s="827"/>
      <c r="BY37" s="827"/>
      <c r="BZ37" s="827"/>
      <c r="CA37" s="827"/>
      <c r="CB37" s="827"/>
      <c r="CC37" s="827"/>
      <c r="CD37" s="827"/>
      <c r="CE37" s="827"/>
      <c r="CF37" s="827"/>
      <c r="CG37" s="828"/>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97"/>
      <c r="DW37" s="798"/>
      <c r="DX37" s="798"/>
      <c r="DY37" s="798"/>
      <c r="DZ37" s="799"/>
      <c r="EA37" s="246"/>
    </row>
    <row r="38" spans="1:131" s="247" customFormat="1" ht="26.25" customHeight="1" x14ac:dyDescent="0.2">
      <c r="A38" s="266">
        <v>
11</v>
      </c>
      <c r="B38" s="811"/>
      <c r="C38" s="812"/>
      <c r="D38" s="812"/>
      <c r="E38" s="812"/>
      <c r="F38" s="812"/>
      <c r="G38" s="812"/>
      <c r="H38" s="812"/>
      <c r="I38" s="812"/>
      <c r="J38" s="812"/>
      <c r="K38" s="812"/>
      <c r="L38" s="812"/>
      <c r="M38" s="812"/>
      <c r="N38" s="812"/>
      <c r="O38" s="812"/>
      <c r="P38" s="813"/>
      <c r="Q38" s="814"/>
      <c r="R38" s="815"/>
      <c r="S38" s="815"/>
      <c r="T38" s="815"/>
      <c r="U38" s="815"/>
      <c r="V38" s="815"/>
      <c r="W38" s="815"/>
      <c r="X38" s="815"/>
      <c r="Y38" s="815"/>
      <c r="Z38" s="815"/>
      <c r="AA38" s="815"/>
      <c r="AB38" s="815"/>
      <c r="AC38" s="815"/>
      <c r="AD38" s="815"/>
      <c r="AE38" s="816"/>
      <c r="AF38" s="817"/>
      <c r="AG38" s="818"/>
      <c r="AH38" s="818"/>
      <c r="AI38" s="818"/>
      <c r="AJ38" s="819"/>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
32</v>
      </c>
      <c r="BR38" s="263"/>
      <c r="BS38" s="826"/>
      <c r="BT38" s="827"/>
      <c r="BU38" s="827"/>
      <c r="BV38" s="827"/>
      <c r="BW38" s="827"/>
      <c r="BX38" s="827"/>
      <c r="BY38" s="827"/>
      <c r="BZ38" s="827"/>
      <c r="CA38" s="827"/>
      <c r="CB38" s="827"/>
      <c r="CC38" s="827"/>
      <c r="CD38" s="827"/>
      <c r="CE38" s="827"/>
      <c r="CF38" s="827"/>
      <c r="CG38" s="828"/>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97"/>
      <c r="DW38" s="798"/>
      <c r="DX38" s="798"/>
      <c r="DY38" s="798"/>
      <c r="DZ38" s="799"/>
      <c r="EA38" s="246"/>
    </row>
    <row r="39" spans="1:131" s="247" customFormat="1" ht="26.25" customHeight="1" x14ac:dyDescent="0.2">
      <c r="A39" s="266">
        <v>
12</v>
      </c>
      <c r="B39" s="811"/>
      <c r="C39" s="812"/>
      <c r="D39" s="812"/>
      <c r="E39" s="812"/>
      <c r="F39" s="812"/>
      <c r="G39" s="812"/>
      <c r="H39" s="812"/>
      <c r="I39" s="812"/>
      <c r="J39" s="812"/>
      <c r="K39" s="812"/>
      <c r="L39" s="812"/>
      <c r="M39" s="812"/>
      <c r="N39" s="812"/>
      <c r="O39" s="812"/>
      <c r="P39" s="813"/>
      <c r="Q39" s="814"/>
      <c r="R39" s="815"/>
      <c r="S39" s="815"/>
      <c r="T39" s="815"/>
      <c r="U39" s="815"/>
      <c r="V39" s="815"/>
      <c r="W39" s="815"/>
      <c r="X39" s="815"/>
      <c r="Y39" s="815"/>
      <c r="Z39" s="815"/>
      <c r="AA39" s="815"/>
      <c r="AB39" s="815"/>
      <c r="AC39" s="815"/>
      <c r="AD39" s="815"/>
      <c r="AE39" s="816"/>
      <c r="AF39" s="817"/>
      <c r="AG39" s="818"/>
      <c r="AH39" s="818"/>
      <c r="AI39" s="818"/>
      <c r="AJ39" s="819"/>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
33</v>
      </c>
      <c r="BR39" s="263"/>
      <c r="BS39" s="826"/>
      <c r="BT39" s="827"/>
      <c r="BU39" s="827"/>
      <c r="BV39" s="827"/>
      <c r="BW39" s="827"/>
      <c r="BX39" s="827"/>
      <c r="BY39" s="827"/>
      <c r="BZ39" s="827"/>
      <c r="CA39" s="827"/>
      <c r="CB39" s="827"/>
      <c r="CC39" s="827"/>
      <c r="CD39" s="827"/>
      <c r="CE39" s="827"/>
      <c r="CF39" s="827"/>
      <c r="CG39" s="828"/>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97"/>
      <c r="DW39" s="798"/>
      <c r="DX39" s="798"/>
      <c r="DY39" s="798"/>
      <c r="DZ39" s="799"/>
      <c r="EA39" s="246"/>
    </row>
    <row r="40" spans="1:131" s="247" customFormat="1" ht="26.25" customHeight="1" x14ac:dyDescent="0.2">
      <c r="A40" s="261">
        <v>
13</v>
      </c>
      <c r="B40" s="811"/>
      <c r="C40" s="812"/>
      <c r="D40" s="812"/>
      <c r="E40" s="812"/>
      <c r="F40" s="812"/>
      <c r="G40" s="812"/>
      <c r="H40" s="812"/>
      <c r="I40" s="812"/>
      <c r="J40" s="812"/>
      <c r="K40" s="812"/>
      <c r="L40" s="812"/>
      <c r="M40" s="812"/>
      <c r="N40" s="812"/>
      <c r="O40" s="812"/>
      <c r="P40" s="813"/>
      <c r="Q40" s="814"/>
      <c r="R40" s="815"/>
      <c r="S40" s="815"/>
      <c r="T40" s="815"/>
      <c r="U40" s="815"/>
      <c r="V40" s="815"/>
      <c r="W40" s="815"/>
      <c r="X40" s="815"/>
      <c r="Y40" s="815"/>
      <c r="Z40" s="815"/>
      <c r="AA40" s="815"/>
      <c r="AB40" s="815"/>
      <c r="AC40" s="815"/>
      <c r="AD40" s="815"/>
      <c r="AE40" s="816"/>
      <c r="AF40" s="817"/>
      <c r="AG40" s="818"/>
      <c r="AH40" s="818"/>
      <c r="AI40" s="818"/>
      <c r="AJ40" s="819"/>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
34</v>
      </c>
      <c r="BR40" s="263"/>
      <c r="BS40" s="826"/>
      <c r="BT40" s="827"/>
      <c r="BU40" s="827"/>
      <c r="BV40" s="827"/>
      <c r="BW40" s="827"/>
      <c r="BX40" s="827"/>
      <c r="BY40" s="827"/>
      <c r="BZ40" s="827"/>
      <c r="CA40" s="827"/>
      <c r="CB40" s="827"/>
      <c r="CC40" s="827"/>
      <c r="CD40" s="827"/>
      <c r="CE40" s="827"/>
      <c r="CF40" s="827"/>
      <c r="CG40" s="828"/>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97"/>
      <c r="DW40" s="798"/>
      <c r="DX40" s="798"/>
      <c r="DY40" s="798"/>
      <c r="DZ40" s="799"/>
      <c r="EA40" s="246"/>
    </row>
    <row r="41" spans="1:131" s="247" customFormat="1" ht="26.25" customHeight="1" x14ac:dyDescent="0.2">
      <c r="A41" s="261">
        <v>
14</v>
      </c>
      <c r="B41" s="811"/>
      <c r="C41" s="812"/>
      <c r="D41" s="812"/>
      <c r="E41" s="812"/>
      <c r="F41" s="812"/>
      <c r="G41" s="812"/>
      <c r="H41" s="812"/>
      <c r="I41" s="812"/>
      <c r="J41" s="812"/>
      <c r="K41" s="812"/>
      <c r="L41" s="812"/>
      <c r="M41" s="812"/>
      <c r="N41" s="812"/>
      <c r="O41" s="812"/>
      <c r="P41" s="813"/>
      <c r="Q41" s="814"/>
      <c r="R41" s="815"/>
      <c r="S41" s="815"/>
      <c r="T41" s="815"/>
      <c r="U41" s="815"/>
      <c r="V41" s="815"/>
      <c r="W41" s="815"/>
      <c r="X41" s="815"/>
      <c r="Y41" s="815"/>
      <c r="Z41" s="815"/>
      <c r="AA41" s="815"/>
      <c r="AB41" s="815"/>
      <c r="AC41" s="815"/>
      <c r="AD41" s="815"/>
      <c r="AE41" s="816"/>
      <c r="AF41" s="817"/>
      <c r="AG41" s="818"/>
      <c r="AH41" s="818"/>
      <c r="AI41" s="818"/>
      <c r="AJ41" s="819"/>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
35</v>
      </c>
      <c r="BR41" s="263"/>
      <c r="BS41" s="826"/>
      <c r="BT41" s="827"/>
      <c r="BU41" s="827"/>
      <c r="BV41" s="827"/>
      <c r="BW41" s="827"/>
      <c r="BX41" s="827"/>
      <c r="BY41" s="827"/>
      <c r="BZ41" s="827"/>
      <c r="CA41" s="827"/>
      <c r="CB41" s="827"/>
      <c r="CC41" s="827"/>
      <c r="CD41" s="827"/>
      <c r="CE41" s="827"/>
      <c r="CF41" s="827"/>
      <c r="CG41" s="828"/>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97"/>
      <c r="DW41" s="798"/>
      <c r="DX41" s="798"/>
      <c r="DY41" s="798"/>
      <c r="DZ41" s="799"/>
      <c r="EA41" s="246"/>
    </row>
    <row r="42" spans="1:131" s="247" customFormat="1" ht="26.25" customHeight="1" x14ac:dyDescent="0.2">
      <c r="A42" s="261">
        <v>
15</v>
      </c>
      <c r="B42" s="811"/>
      <c r="C42" s="812"/>
      <c r="D42" s="812"/>
      <c r="E42" s="812"/>
      <c r="F42" s="812"/>
      <c r="G42" s="812"/>
      <c r="H42" s="812"/>
      <c r="I42" s="812"/>
      <c r="J42" s="812"/>
      <c r="K42" s="812"/>
      <c r="L42" s="812"/>
      <c r="M42" s="812"/>
      <c r="N42" s="812"/>
      <c r="O42" s="812"/>
      <c r="P42" s="813"/>
      <c r="Q42" s="814"/>
      <c r="R42" s="815"/>
      <c r="S42" s="815"/>
      <c r="T42" s="815"/>
      <c r="U42" s="815"/>
      <c r="V42" s="815"/>
      <c r="W42" s="815"/>
      <c r="X42" s="815"/>
      <c r="Y42" s="815"/>
      <c r="Z42" s="815"/>
      <c r="AA42" s="815"/>
      <c r="AB42" s="815"/>
      <c r="AC42" s="815"/>
      <c r="AD42" s="815"/>
      <c r="AE42" s="816"/>
      <c r="AF42" s="817"/>
      <c r="AG42" s="818"/>
      <c r="AH42" s="818"/>
      <c r="AI42" s="818"/>
      <c r="AJ42" s="819"/>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
36</v>
      </c>
      <c r="BR42" s="263"/>
      <c r="BS42" s="826"/>
      <c r="BT42" s="827"/>
      <c r="BU42" s="827"/>
      <c r="BV42" s="827"/>
      <c r="BW42" s="827"/>
      <c r="BX42" s="827"/>
      <c r="BY42" s="827"/>
      <c r="BZ42" s="827"/>
      <c r="CA42" s="827"/>
      <c r="CB42" s="827"/>
      <c r="CC42" s="827"/>
      <c r="CD42" s="827"/>
      <c r="CE42" s="827"/>
      <c r="CF42" s="827"/>
      <c r="CG42" s="828"/>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97"/>
      <c r="DW42" s="798"/>
      <c r="DX42" s="798"/>
      <c r="DY42" s="798"/>
      <c r="DZ42" s="799"/>
      <c r="EA42" s="246"/>
    </row>
    <row r="43" spans="1:131" s="247" customFormat="1" ht="26.25" customHeight="1" x14ac:dyDescent="0.2">
      <c r="A43" s="261">
        <v>
16</v>
      </c>
      <c r="B43" s="811"/>
      <c r="C43" s="812"/>
      <c r="D43" s="812"/>
      <c r="E43" s="812"/>
      <c r="F43" s="812"/>
      <c r="G43" s="812"/>
      <c r="H43" s="812"/>
      <c r="I43" s="812"/>
      <c r="J43" s="812"/>
      <c r="K43" s="812"/>
      <c r="L43" s="812"/>
      <c r="M43" s="812"/>
      <c r="N43" s="812"/>
      <c r="O43" s="812"/>
      <c r="P43" s="813"/>
      <c r="Q43" s="814"/>
      <c r="R43" s="815"/>
      <c r="S43" s="815"/>
      <c r="T43" s="815"/>
      <c r="U43" s="815"/>
      <c r="V43" s="815"/>
      <c r="W43" s="815"/>
      <c r="X43" s="815"/>
      <c r="Y43" s="815"/>
      <c r="Z43" s="815"/>
      <c r="AA43" s="815"/>
      <c r="AB43" s="815"/>
      <c r="AC43" s="815"/>
      <c r="AD43" s="815"/>
      <c r="AE43" s="816"/>
      <c r="AF43" s="817"/>
      <c r="AG43" s="818"/>
      <c r="AH43" s="818"/>
      <c r="AI43" s="818"/>
      <c r="AJ43" s="819"/>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
37</v>
      </c>
      <c r="BR43" s="263"/>
      <c r="BS43" s="826"/>
      <c r="BT43" s="827"/>
      <c r="BU43" s="827"/>
      <c r="BV43" s="827"/>
      <c r="BW43" s="827"/>
      <c r="BX43" s="827"/>
      <c r="BY43" s="827"/>
      <c r="BZ43" s="827"/>
      <c r="CA43" s="827"/>
      <c r="CB43" s="827"/>
      <c r="CC43" s="827"/>
      <c r="CD43" s="827"/>
      <c r="CE43" s="827"/>
      <c r="CF43" s="827"/>
      <c r="CG43" s="828"/>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97"/>
      <c r="DW43" s="798"/>
      <c r="DX43" s="798"/>
      <c r="DY43" s="798"/>
      <c r="DZ43" s="799"/>
      <c r="EA43" s="246"/>
    </row>
    <row r="44" spans="1:131" s="247" customFormat="1" ht="26.25" customHeight="1" x14ac:dyDescent="0.2">
      <c r="A44" s="261">
        <v>
17</v>
      </c>
      <c r="B44" s="811"/>
      <c r="C44" s="812"/>
      <c r="D44" s="812"/>
      <c r="E44" s="812"/>
      <c r="F44" s="812"/>
      <c r="G44" s="812"/>
      <c r="H44" s="812"/>
      <c r="I44" s="812"/>
      <c r="J44" s="812"/>
      <c r="K44" s="812"/>
      <c r="L44" s="812"/>
      <c r="M44" s="812"/>
      <c r="N44" s="812"/>
      <c r="O44" s="812"/>
      <c r="P44" s="813"/>
      <c r="Q44" s="814"/>
      <c r="R44" s="815"/>
      <c r="S44" s="815"/>
      <c r="T44" s="815"/>
      <c r="U44" s="815"/>
      <c r="V44" s="815"/>
      <c r="W44" s="815"/>
      <c r="X44" s="815"/>
      <c r="Y44" s="815"/>
      <c r="Z44" s="815"/>
      <c r="AA44" s="815"/>
      <c r="AB44" s="815"/>
      <c r="AC44" s="815"/>
      <c r="AD44" s="815"/>
      <c r="AE44" s="816"/>
      <c r="AF44" s="817"/>
      <c r="AG44" s="818"/>
      <c r="AH44" s="818"/>
      <c r="AI44" s="818"/>
      <c r="AJ44" s="819"/>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
38</v>
      </c>
      <c r="BR44" s="263"/>
      <c r="BS44" s="826"/>
      <c r="BT44" s="827"/>
      <c r="BU44" s="827"/>
      <c r="BV44" s="827"/>
      <c r="BW44" s="827"/>
      <c r="BX44" s="827"/>
      <c r="BY44" s="827"/>
      <c r="BZ44" s="827"/>
      <c r="CA44" s="827"/>
      <c r="CB44" s="827"/>
      <c r="CC44" s="827"/>
      <c r="CD44" s="827"/>
      <c r="CE44" s="827"/>
      <c r="CF44" s="827"/>
      <c r="CG44" s="828"/>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97"/>
      <c r="DW44" s="798"/>
      <c r="DX44" s="798"/>
      <c r="DY44" s="798"/>
      <c r="DZ44" s="799"/>
      <c r="EA44" s="246"/>
    </row>
    <row r="45" spans="1:131" s="247" customFormat="1" ht="26.25" customHeight="1" x14ac:dyDescent="0.2">
      <c r="A45" s="261">
        <v>
18</v>
      </c>
      <c r="B45" s="811"/>
      <c r="C45" s="812"/>
      <c r="D45" s="812"/>
      <c r="E45" s="812"/>
      <c r="F45" s="812"/>
      <c r="G45" s="812"/>
      <c r="H45" s="812"/>
      <c r="I45" s="812"/>
      <c r="J45" s="812"/>
      <c r="K45" s="812"/>
      <c r="L45" s="812"/>
      <c r="M45" s="812"/>
      <c r="N45" s="812"/>
      <c r="O45" s="812"/>
      <c r="P45" s="813"/>
      <c r="Q45" s="814"/>
      <c r="R45" s="815"/>
      <c r="S45" s="815"/>
      <c r="T45" s="815"/>
      <c r="U45" s="815"/>
      <c r="V45" s="815"/>
      <c r="W45" s="815"/>
      <c r="X45" s="815"/>
      <c r="Y45" s="815"/>
      <c r="Z45" s="815"/>
      <c r="AA45" s="815"/>
      <c r="AB45" s="815"/>
      <c r="AC45" s="815"/>
      <c r="AD45" s="815"/>
      <c r="AE45" s="816"/>
      <c r="AF45" s="817"/>
      <c r="AG45" s="818"/>
      <c r="AH45" s="818"/>
      <c r="AI45" s="818"/>
      <c r="AJ45" s="819"/>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
39</v>
      </c>
      <c r="BR45" s="263"/>
      <c r="BS45" s="826"/>
      <c r="BT45" s="827"/>
      <c r="BU45" s="827"/>
      <c r="BV45" s="827"/>
      <c r="BW45" s="827"/>
      <c r="BX45" s="827"/>
      <c r="BY45" s="827"/>
      <c r="BZ45" s="827"/>
      <c r="CA45" s="827"/>
      <c r="CB45" s="827"/>
      <c r="CC45" s="827"/>
      <c r="CD45" s="827"/>
      <c r="CE45" s="827"/>
      <c r="CF45" s="827"/>
      <c r="CG45" s="828"/>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97"/>
      <c r="DW45" s="798"/>
      <c r="DX45" s="798"/>
      <c r="DY45" s="798"/>
      <c r="DZ45" s="799"/>
      <c r="EA45" s="246"/>
    </row>
    <row r="46" spans="1:131" s="247" customFormat="1" ht="26.25" customHeight="1" x14ac:dyDescent="0.2">
      <c r="A46" s="261">
        <v>
19</v>
      </c>
      <c r="B46" s="811"/>
      <c r="C46" s="812"/>
      <c r="D46" s="812"/>
      <c r="E46" s="812"/>
      <c r="F46" s="812"/>
      <c r="G46" s="812"/>
      <c r="H46" s="812"/>
      <c r="I46" s="812"/>
      <c r="J46" s="812"/>
      <c r="K46" s="812"/>
      <c r="L46" s="812"/>
      <c r="M46" s="812"/>
      <c r="N46" s="812"/>
      <c r="O46" s="812"/>
      <c r="P46" s="813"/>
      <c r="Q46" s="814"/>
      <c r="R46" s="815"/>
      <c r="S46" s="815"/>
      <c r="T46" s="815"/>
      <c r="U46" s="815"/>
      <c r="V46" s="815"/>
      <c r="W46" s="815"/>
      <c r="X46" s="815"/>
      <c r="Y46" s="815"/>
      <c r="Z46" s="815"/>
      <c r="AA46" s="815"/>
      <c r="AB46" s="815"/>
      <c r="AC46" s="815"/>
      <c r="AD46" s="815"/>
      <c r="AE46" s="816"/>
      <c r="AF46" s="817"/>
      <c r="AG46" s="818"/>
      <c r="AH46" s="818"/>
      <c r="AI46" s="818"/>
      <c r="AJ46" s="819"/>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
40</v>
      </c>
      <c r="BR46" s="263"/>
      <c r="BS46" s="826"/>
      <c r="BT46" s="827"/>
      <c r="BU46" s="827"/>
      <c r="BV46" s="827"/>
      <c r="BW46" s="827"/>
      <c r="BX46" s="827"/>
      <c r="BY46" s="827"/>
      <c r="BZ46" s="827"/>
      <c r="CA46" s="827"/>
      <c r="CB46" s="827"/>
      <c r="CC46" s="827"/>
      <c r="CD46" s="827"/>
      <c r="CE46" s="827"/>
      <c r="CF46" s="827"/>
      <c r="CG46" s="828"/>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97"/>
      <c r="DW46" s="798"/>
      <c r="DX46" s="798"/>
      <c r="DY46" s="798"/>
      <c r="DZ46" s="799"/>
      <c r="EA46" s="246"/>
    </row>
    <row r="47" spans="1:131" s="247" customFormat="1" ht="26.25" customHeight="1" x14ac:dyDescent="0.2">
      <c r="A47" s="261">
        <v>
20</v>
      </c>
      <c r="B47" s="811"/>
      <c r="C47" s="812"/>
      <c r="D47" s="812"/>
      <c r="E47" s="812"/>
      <c r="F47" s="812"/>
      <c r="G47" s="812"/>
      <c r="H47" s="812"/>
      <c r="I47" s="812"/>
      <c r="J47" s="812"/>
      <c r="K47" s="812"/>
      <c r="L47" s="812"/>
      <c r="M47" s="812"/>
      <c r="N47" s="812"/>
      <c r="O47" s="812"/>
      <c r="P47" s="813"/>
      <c r="Q47" s="814"/>
      <c r="R47" s="815"/>
      <c r="S47" s="815"/>
      <c r="T47" s="815"/>
      <c r="U47" s="815"/>
      <c r="V47" s="815"/>
      <c r="W47" s="815"/>
      <c r="X47" s="815"/>
      <c r="Y47" s="815"/>
      <c r="Z47" s="815"/>
      <c r="AA47" s="815"/>
      <c r="AB47" s="815"/>
      <c r="AC47" s="815"/>
      <c r="AD47" s="815"/>
      <c r="AE47" s="816"/>
      <c r="AF47" s="817"/>
      <c r="AG47" s="818"/>
      <c r="AH47" s="818"/>
      <c r="AI47" s="818"/>
      <c r="AJ47" s="819"/>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
41</v>
      </c>
      <c r="BR47" s="263"/>
      <c r="BS47" s="826"/>
      <c r="BT47" s="827"/>
      <c r="BU47" s="827"/>
      <c r="BV47" s="827"/>
      <c r="BW47" s="827"/>
      <c r="BX47" s="827"/>
      <c r="BY47" s="827"/>
      <c r="BZ47" s="827"/>
      <c r="CA47" s="827"/>
      <c r="CB47" s="827"/>
      <c r="CC47" s="827"/>
      <c r="CD47" s="827"/>
      <c r="CE47" s="827"/>
      <c r="CF47" s="827"/>
      <c r="CG47" s="828"/>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97"/>
      <c r="DW47" s="798"/>
      <c r="DX47" s="798"/>
      <c r="DY47" s="798"/>
      <c r="DZ47" s="799"/>
      <c r="EA47" s="246"/>
    </row>
    <row r="48" spans="1:131" s="247" customFormat="1" ht="26.25" customHeight="1" x14ac:dyDescent="0.2">
      <c r="A48" s="261">
        <v>
21</v>
      </c>
      <c r="B48" s="811"/>
      <c r="C48" s="812"/>
      <c r="D48" s="812"/>
      <c r="E48" s="812"/>
      <c r="F48" s="812"/>
      <c r="G48" s="812"/>
      <c r="H48" s="812"/>
      <c r="I48" s="812"/>
      <c r="J48" s="812"/>
      <c r="K48" s="812"/>
      <c r="L48" s="812"/>
      <c r="M48" s="812"/>
      <c r="N48" s="812"/>
      <c r="O48" s="812"/>
      <c r="P48" s="813"/>
      <c r="Q48" s="814"/>
      <c r="R48" s="815"/>
      <c r="S48" s="815"/>
      <c r="T48" s="815"/>
      <c r="U48" s="815"/>
      <c r="V48" s="815"/>
      <c r="W48" s="815"/>
      <c r="X48" s="815"/>
      <c r="Y48" s="815"/>
      <c r="Z48" s="815"/>
      <c r="AA48" s="815"/>
      <c r="AB48" s="815"/>
      <c r="AC48" s="815"/>
      <c r="AD48" s="815"/>
      <c r="AE48" s="816"/>
      <c r="AF48" s="817"/>
      <c r="AG48" s="818"/>
      <c r="AH48" s="818"/>
      <c r="AI48" s="818"/>
      <c r="AJ48" s="819"/>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
42</v>
      </c>
      <c r="BR48" s="263"/>
      <c r="BS48" s="826"/>
      <c r="BT48" s="827"/>
      <c r="BU48" s="827"/>
      <c r="BV48" s="827"/>
      <c r="BW48" s="827"/>
      <c r="BX48" s="827"/>
      <c r="BY48" s="827"/>
      <c r="BZ48" s="827"/>
      <c r="CA48" s="827"/>
      <c r="CB48" s="827"/>
      <c r="CC48" s="827"/>
      <c r="CD48" s="827"/>
      <c r="CE48" s="827"/>
      <c r="CF48" s="827"/>
      <c r="CG48" s="828"/>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97"/>
      <c r="DW48" s="798"/>
      <c r="DX48" s="798"/>
      <c r="DY48" s="798"/>
      <c r="DZ48" s="799"/>
      <c r="EA48" s="246"/>
    </row>
    <row r="49" spans="1:131" s="247" customFormat="1" ht="26.25" customHeight="1" x14ac:dyDescent="0.2">
      <c r="A49" s="261">
        <v>
22</v>
      </c>
      <c r="B49" s="811"/>
      <c r="C49" s="812"/>
      <c r="D49" s="812"/>
      <c r="E49" s="812"/>
      <c r="F49" s="812"/>
      <c r="G49" s="812"/>
      <c r="H49" s="812"/>
      <c r="I49" s="812"/>
      <c r="J49" s="812"/>
      <c r="K49" s="812"/>
      <c r="L49" s="812"/>
      <c r="M49" s="812"/>
      <c r="N49" s="812"/>
      <c r="O49" s="812"/>
      <c r="P49" s="813"/>
      <c r="Q49" s="814"/>
      <c r="R49" s="815"/>
      <c r="S49" s="815"/>
      <c r="T49" s="815"/>
      <c r="U49" s="815"/>
      <c r="V49" s="815"/>
      <c r="W49" s="815"/>
      <c r="X49" s="815"/>
      <c r="Y49" s="815"/>
      <c r="Z49" s="815"/>
      <c r="AA49" s="815"/>
      <c r="AB49" s="815"/>
      <c r="AC49" s="815"/>
      <c r="AD49" s="815"/>
      <c r="AE49" s="816"/>
      <c r="AF49" s="817"/>
      <c r="AG49" s="818"/>
      <c r="AH49" s="818"/>
      <c r="AI49" s="818"/>
      <c r="AJ49" s="819"/>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
43</v>
      </c>
      <c r="BR49" s="263"/>
      <c r="BS49" s="826"/>
      <c r="BT49" s="827"/>
      <c r="BU49" s="827"/>
      <c r="BV49" s="827"/>
      <c r="BW49" s="827"/>
      <c r="BX49" s="827"/>
      <c r="BY49" s="827"/>
      <c r="BZ49" s="827"/>
      <c r="CA49" s="827"/>
      <c r="CB49" s="827"/>
      <c r="CC49" s="827"/>
      <c r="CD49" s="827"/>
      <c r="CE49" s="827"/>
      <c r="CF49" s="827"/>
      <c r="CG49" s="828"/>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97"/>
      <c r="DW49" s="798"/>
      <c r="DX49" s="798"/>
      <c r="DY49" s="798"/>
      <c r="DZ49" s="799"/>
      <c r="EA49" s="246"/>
    </row>
    <row r="50" spans="1:131" s="247" customFormat="1" ht="26.25" customHeight="1" x14ac:dyDescent="0.2">
      <c r="A50" s="261">
        <v>
23</v>
      </c>
      <c r="B50" s="811"/>
      <c r="C50" s="812"/>
      <c r="D50" s="812"/>
      <c r="E50" s="812"/>
      <c r="F50" s="812"/>
      <c r="G50" s="812"/>
      <c r="H50" s="812"/>
      <c r="I50" s="812"/>
      <c r="J50" s="812"/>
      <c r="K50" s="812"/>
      <c r="L50" s="812"/>
      <c r="M50" s="812"/>
      <c r="N50" s="812"/>
      <c r="O50" s="812"/>
      <c r="P50" s="813"/>
      <c r="Q50" s="875"/>
      <c r="R50" s="876"/>
      <c r="S50" s="876"/>
      <c r="T50" s="876"/>
      <c r="U50" s="876"/>
      <c r="V50" s="876"/>
      <c r="W50" s="876"/>
      <c r="X50" s="876"/>
      <c r="Y50" s="876"/>
      <c r="Z50" s="876"/>
      <c r="AA50" s="876"/>
      <c r="AB50" s="876"/>
      <c r="AC50" s="876"/>
      <c r="AD50" s="876"/>
      <c r="AE50" s="877"/>
      <c r="AF50" s="817"/>
      <c r="AG50" s="818"/>
      <c r="AH50" s="818"/>
      <c r="AI50" s="818"/>
      <c r="AJ50" s="819"/>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
44</v>
      </c>
      <c r="BR50" s="263"/>
      <c r="BS50" s="826"/>
      <c r="BT50" s="827"/>
      <c r="BU50" s="827"/>
      <c r="BV50" s="827"/>
      <c r="BW50" s="827"/>
      <c r="BX50" s="827"/>
      <c r="BY50" s="827"/>
      <c r="BZ50" s="827"/>
      <c r="CA50" s="827"/>
      <c r="CB50" s="827"/>
      <c r="CC50" s="827"/>
      <c r="CD50" s="827"/>
      <c r="CE50" s="827"/>
      <c r="CF50" s="827"/>
      <c r="CG50" s="828"/>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97"/>
      <c r="DW50" s="798"/>
      <c r="DX50" s="798"/>
      <c r="DY50" s="798"/>
      <c r="DZ50" s="799"/>
      <c r="EA50" s="246"/>
    </row>
    <row r="51" spans="1:131" s="247" customFormat="1" ht="26.25" customHeight="1" x14ac:dyDescent="0.2">
      <c r="A51" s="261">
        <v>
24</v>
      </c>
      <c r="B51" s="811"/>
      <c r="C51" s="812"/>
      <c r="D51" s="812"/>
      <c r="E51" s="812"/>
      <c r="F51" s="812"/>
      <c r="G51" s="812"/>
      <c r="H51" s="812"/>
      <c r="I51" s="812"/>
      <c r="J51" s="812"/>
      <c r="K51" s="812"/>
      <c r="L51" s="812"/>
      <c r="M51" s="812"/>
      <c r="N51" s="812"/>
      <c r="O51" s="812"/>
      <c r="P51" s="813"/>
      <c r="Q51" s="875"/>
      <c r="R51" s="876"/>
      <c r="S51" s="876"/>
      <c r="T51" s="876"/>
      <c r="U51" s="876"/>
      <c r="V51" s="876"/>
      <c r="W51" s="876"/>
      <c r="X51" s="876"/>
      <c r="Y51" s="876"/>
      <c r="Z51" s="876"/>
      <c r="AA51" s="876"/>
      <c r="AB51" s="876"/>
      <c r="AC51" s="876"/>
      <c r="AD51" s="876"/>
      <c r="AE51" s="877"/>
      <c r="AF51" s="817"/>
      <c r="AG51" s="818"/>
      <c r="AH51" s="818"/>
      <c r="AI51" s="818"/>
      <c r="AJ51" s="819"/>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
45</v>
      </c>
      <c r="BR51" s="263"/>
      <c r="BS51" s="826"/>
      <c r="BT51" s="827"/>
      <c r="BU51" s="827"/>
      <c r="BV51" s="827"/>
      <c r="BW51" s="827"/>
      <c r="BX51" s="827"/>
      <c r="BY51" s="827"/>
      <c r="BZ51" s="827"/>
      <c r="CA51" s="827"/>
      <c r="CB51" s="827"/>
      <c r="CC51" s="827"/>
      <c r="CD51" s="827"/>
      <c r="CE51" s="827"/>
      <c r="CF51" s="827"/>
      <c r="CG51" s="828"/>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97"/>
      <c r="DW51" s="798"/>
      <c r="DX51" s="798"/>
      <c r="DY51" s="798"/>
      <c r="DZ51" s="799"/>
      <c r="EA51" s="246"/>
    </row>
    <row r="52" spans="1:131" s="247" customFormat="1" ht="26.25" customHeight="1" x14ac:dyDescent="0.2">
      <c r="A52" s="261">
        <v>
25</v>
      </c>
      <c r="B52" s="811"/>
      <c r="C52" s="812"/>
      <c r="D52" s="812"/>
      <c r="E52" s="812"/>
      <c r="F52" s="812"/>
      <c r="G52" s="812"/>
      <c r="H52" s="812"/>
      <c r="I52" s="812"/>
      <c r="J52" s="812"/>
      <c r="K52" s="812"/>
      <c r="L52" s="812"/>
      <c r="M52" s="812"/>
      <c r="N52" s="812"/>
      <c r="O52" s="812"/>
      <c r="P52" s="813"/>
      <c r="Q52" s="875"/>
      <c r="R52" s="876"/>
      <c r="S52" s="876"/>
      <c r="T52" s="876"/>
      <c r="U52" s="876"/>
      <c r="V52" s="876"/>
      <c r="W52" s="876"/>
      <c r="X52" s="876"/>
      <c r="Y52" s="876"/>
      <c r="Z52" s="876"/>
      <c r="AA52" s="876"/>
      <c r="AB52" s="876"/>
      <c r="AC52" s="876"/>
      <c r="AD52" s="876"/>
      <c r="AE52" s="877"/>
      <c r="AF52" s="817"/>
      <c r="AG52" s="818"/>
      <c r="AH52" s="818"/>
      <c r="AI52" s="818"/>
      <c r="AJ52" s="819"/>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
46</v>
      </c>
      <c r="BR52" s="263"/>
      <c r="BS52" s="826"/>
      <c r="BT52" s="827"/>
      <c r="BU52" s="827"/>
      <c r="BV52" s="827"/>
      <c r="BW52" s="827"/>
      <c r="BX52" s="827"/>
      <c r="BY52" s="827"/>
      <c r="BZ52" s="827"/>
      <c r="CA52" s="827"/>
      <c r="CB52" s="827"/>
      <c r="CC52" s="827"/>
      <c r="CD52" s="827"/>
      <c r="CE52" s="827"/>
      <c r="CF52" s="827"/>
      <c r="CG52" s="828"/>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97"/>
      <c r="DW52" s="798"/>
      <c r="DX52" s="798"/>
      <c r="DY52" s="798"/>
      <c r="DZ52" s="799"/>
      <c r="EA52" s="246"/>
    </row>
    <row r="53" spans="1:131" s="247" customFormat="1" ht="26.25" customHeight="1" x14ac:dyDescent="0.2">
      <c r="A53" s="261">
        <v>
26</v>
      </c>
      <c r="B53" s="811"/>
      <c r="C53" s="812"/>
      <c r="D53" s="812"/>
      <c r="E53" s="812"/>
      <c r="F53" s="812"/>
      <c r="G53" s="812"/>
      <c r="H53" s="812"/>
      <c r="I53" s="812"/>
      <c r="J53" s="812"/>
      <c r="K53" s="812"/>
      <c r="L53" s="812"/>
      <c r="M53" s="812"/>
      <c r="N53" s="812"/>
      <c r="O53" s="812"/>
      <c r="P53" s="813"/>
      <c r="Q53" s="875"/>
      <c r="R53" s="876"/>
      <c r="S53" s="876"/>
      <c r="T53" s="876"/>
      <c r="U53" s="876"/>
      <c r="V53" s="876"/>
      <c r="W53" s="876"/>
      <c r="X53" s="876"/>
      <c r="Y53" s="876"/>
      <c r="Z53" s="876"/>
      <c r="AA53" s="876"/>
      <c r="AB53" s="876"/>
      <c r="AC53" s="876"/>
      <c r="AD53" s="876"/>
      <c r="AE53" s="877"/>
      <c r="AF53" s="817"/>
      <c r="AG53" s="818"/>
      <c r="AH53" s="818"/>
      <c r="AI53" s="818"/>
      <c r="AJ53" s="819"/>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
47</v>
      </c>
      <c r="BR53" s="263"/>
      <c r="BS53" s="826"/>
      <c r="BT53" s="827"/>
      <c r="BU53" s="827"/>
      <c r="BV53" s="827"/>
      <c r="BW53" s="827"/>
      <c r="BX53" s="827"/>
      <c r="BY53" s="827"/>
      <c r="BZ53" s="827"/>
      <c r="CA53" s="827"/>
      <c r="CB53" s="827"/>
      <c r="CC53" s="827"/>
      <c r="CD53" s="827"/>
      <c r="CE53" s="827"/>
      <c r="CF53" s="827"/>
      <c r="CG53" s="828"/>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97"/>
      <c r="DW53" s="798"/>
      <c r="DX53" s="798"/>
      <c r="DY53" s="798"/>
      <c r="DZ53" s="799"/>
      <c r="EA53" s="246"/>
    </row>
    <row r="54" spans="1:131" s="247" customFormat="1" ht="26.25" customHeight="1" x14ac:dyDescent="0.2">
      <c r="A54" s="261">
        <v>
27</v>
      </c>
      <c r="B54" s="811"/>
      <c r="C54" s="812"/>
      <c r="D54" s="812"/>
      <c r="E54" s="812"/>
      <c r="F54" s="812"/>
      <c r="G54" s="812"/>
      <c r="H54" s="812"/>
      <c r="I54" s="812"/>
      <c r="J54" s="812"/>
      <c r="K54" s="812"/>
      <c r="L54" s="812"/>
      <c r="M54" s="812"/>
      <c r="N54" s="812"/>
      <c r="O54" s="812"/>
      <c r="P54" s="813"/>
      <c r="Q54" s="875"/>
      <c r="R54" s="876"/>
      <c r="S54" s="876"/>
      <c r="T54" s="876"/>
      <c r="U54" s="876"/>
      <c r="V54" s="876"/>
      <c r="W54" s="876"/>
      <c r="X54" s="876"/>
      <c r="Y54" s="876"/>
      <c r="Z54" s="876"/>
      <c r="AA54" s="876"/>
      <c r="AB54" s="876"/>
      <c r="AC54" s="876"/>
      <c r="AD54" s="876"/>
      <c r="AE54" s="877"/>
      <c r="AF54" s="817"/>
      <c r="AG54" s="818"/>
      <c r="AH54" s="818"/>
      <c r="AI54" s="818"/>
      <c r="AJ54" s="819"/>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
48</v>
      </c>
      <c r="BR54" s="263"/>
      <c r="BS54" s="826"/>
      <c r="BT54" s="827"/>
      <c r="BU54" s="827"/>
      <c r="BV54" s="827"/>
      <c r="BW54" s="827"/>
      <c r="BX54" s="827"/>
      <c r="BY54" s="827"/>
      <c r="BZ54" s="827"/>
      <c r="CA54" s="827"/>
      <c r="CB54" s="827"/>
      <c r="CC54" s="827"/>
      <c r="CD54" s="827"/>
      <c r="CE54" s="827"/>
      <c r="CF54" s="827"/>
      <c r="CG54" s="828"/>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97"/>
      <c r="DW54" s="798"/>
      <c r="DX54" s="798"/>
      <c r="DY54" s="798"/>
      <c r="DZ54" s="799"/>
      <c r="EA54" s="246"/>
    </row>
    <row r="55" spans="1:131" s="247" customFormat="1" ht="26.25" customHeight="1" x14ac:dyDescent="0.2">
      <c r="A55" s="261">
        <v>
28</v>
      </c>
      <c r="B55" s="811"/>
      <c r="C55" s="812"/>
      <c r="D55" s="812"/>
      <c r="E55" s="812"/>
      <c r="F55" s="812"/>
      <c r="G55" s="812"/>
      <c r="H55" s="812"/>
      <c r="I55" s="812"/>
      <c r="J55" s="812"/>
      <c r="K55" s="812"/>
      <c r="L55" s="812"/>
      <c r="M55" s="812"/>
      <c r="N55" s="812"/>
      <c r="O55" s="812"/>
      <c r="P55" s="813"/>
      <c r="Q55" s="875"/>
      <c r="R55" s="876"/>
      <c r="S55" s="876"/>
      <c r="T55" s="876"/>
      <c r="U55" s="876"/>
      <c r="V55" s="876"/>
      <c r="W55" s="876"/>
      <c r="X55" s="876"/>
      <c r="Y55" s="876"/>
      <c r="Z55" s="876"/>
      <c r="AA55" s="876"/>
      <c r="AB55" s="876"/>
      <c r="AC55" s="876"/>
      <c r="AD55" s="876"/>
      <c r="AE55" s="877"/>
      <c r="AF55" s="817"/>
      <c r="AG55" s="818"/>
      <c r="AH55" s="818"/>
      <c r="AI55" s="818"/>
      <c r="AJ55" s="819"/>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
49</v>
      </c>
      <c r="BR55" s="263"/>
      <c r="BS55" s="826"/>
      <c r="BT55" s="827"/>
      <c r="BU55" s="827"/>
      <c r="BV55" s="827"/>
      <c r="BW55" s="827"/>
      <c r="BX55" s="827"/>
      <c r="BY55" s="827"/>
      <c r="BZ55" s="827"/>
      <c r="CA55" s="827"/>
      <c r="CB55" s="827"/>
      <c r="CC55" s="827"/>
      <c r="CD55" s="827"/>
      <c r="CE55" s="827"/>
      <c r="CF55" s="827"/>
      <c r="CG55" s="828"/>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97"/>
      <c r="DW55" s="798"/>
      <c r="DX55" s="798"/>
      <c r="DY55" s="798"/>
      <c r="DZ55" s="799"/>
      <c r="EA55" s="246"/>
    </row>
    <row r="56" spans="1:131" s="247" customFormat="1" ht="26.25" customHeight="1" x14ac:dyDescent="0.2">
      <c r="A56" s="261">
        <v>
29</v>
      </c>
      <c r="B56" s="811"/>
      <c r="C56" s="812"/>
      <c r="D56" s="812"/>
      <c r="E56" s="812"/>
      <c r="F56" s="812"/>
      <c r="G56" s="812"/>
      <c r="H56" s="812"/>
      <c r="I56" s="812"/>
      <c r="J56" s="812"/>
      <c r="K56" s="812"/>
      <c r="L56" s="812"/>
      <c r="M56" s="812"/>
      <c r="N56" s="812"/>
      <c r="O56" s="812"/>
      <c r="P56" s="813"/>
      <c r="Q56" s="875"/>
      <c r="R56" s="876"/>
      <c r="S56" s="876"/>
      <c r="T56" s="876"/>
      <c r="U56" s="876"/>
      <c r="V56" s="876"/>
      <c r="W56" s="876"/>
      <c r="X56" s="876"/>
      <c r="Y56" s="876"/>
      <c r="Z56" s="876"/>
      <c r="AA56" s="876"/>
      <c r="AB56" s="876"/>
      <c r="AC56" s="876"/>
      <c r="AD56" s="876"/>
      <c r="AE56" s="877"/>
      <c r="AF56" s="817"/>
      <c r="AG56" s="818"/>
      <c r="AH56" s="818"/>
      <c r="AI56" s="818"/>
      <c r="AJ56" s="819"/>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
50</v>
      </c>
      <c r="BR56" s="263"/>
      <c r="BS56" s="826"/>
      <c r="BT56" s="827"/>
      <c r="BU56" s="827"/>
      <c r="BV56" s="827"/>
      <c r="BW56" s="827"/>
      <c r="BX56" s="827"/>
      <c r="BY56" s="827"/>
      <c r="BZ56" s="827"/>
      <c r="CA56" s="827"/>
      <c r="CB56" s="827"/>
      <c r="CC56" s="827"/>
      <c r="CD56" s="827"/>
      <c r="CE56" s="827"/>
      <c r="CF56" s="827"/>
      <c r="CG56" s="828"/>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97"/>
      <c r="DW56" s="798"/>
      <c r="DX56" s="798"/>
      <c r="DY56" s="798"/>
      <c r="DZ56" s="799"/>
      <c r="EA56" s="246"/>
    </row>
    <row r="57" spans="1:131" s="247" customFormat="1" ht="26.25" customHeight="1" x14ac:dyDescent="0.2">
      <c r="A57" s="261">
        <v>
30</v>
      </c>
      <c r="B57" s="811"/>
      <c r="C57" s="812"/>
      <c r="D57" s="812"/>
      <c r="E57" s="812"/>
      <c r="F57" s="812"/>
      <c r="G57" s="812"/>
      <c r="H57" s="812"/>
      <c r="I57" s="812"/>
      <c r="J57" s="812"/>
      <c r="K57" s="812"/>
      <c r="L57" s="812"/>
      <c r="M57" s="812"/>
      <c r="N57" s="812"/>
      <c r="O57" s="812"/>
      <c r="P57" s="813"/>
      <c r="Q57" s="875"/>
      <c r="R57" s="876"/>
      <c r="S57" s="876"/>
      <c r="T57" s="876"/>
      <c r="U57" s="876"/>
      <c r="V57" s="876"/>
      <c r="W57" s="876"/>
      <c r="X57" s="876"/>
      <c r="Y57" s="876"/>
      <c r="Z57" s="876"/>
      <c r="AA57" s="876"/>
      <c r="AB57" s="876"/>
      <c r="AC57" s="876"/>
      <c r="AD57" s="876"/>
      <c r="AE57" s="877"/>
      <c r="AF57" s="817"/>
      <c r="AG57" s="818"/>
      <c r="AH57" s="818"/>
      <c r="AI57" s="818"/>
      <c r="AJ57" s="819"/>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
51</v>
      </c>
      <c r="BR57" s="263"/>
      <c r="BS57" s="826"/>
      <c r="BT57" s="827"/>
      <c r="BU57" s="827"/>
      <c r="BV57" s="827"/>
      <c r="BW57" s="827"/>
      <c r="BX57" s="827"/>
      <c r="BY57" s="827"/>
      <c r="BZ57" s="827"/>
      <c r="CA57" s="827"/>
      <c r="CB57" s="827"/>
      <c r="CC57" s="827"/>
      <c r="CD57" s="827"/>
      <c r="CE57" s="827"/>
      <c r="CF57" s="827"/>
      <c r="CG57" s="828"/>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97"/>
      <c r="DW57" s="798"/>
      <c r="DX57" s="798"/>
      <c r="DY57" s="798"/>
      <c r="DZ57" s="799"/>
      <c r="EA57" s="246"/>
    </row>
    <row r="58" spans="1:131" s="247" customFormat="1" ht="26.25" customHeight="1" x14ac:dyDescent="0.2">
      <c r="A58" s="261">
        <v>
31</v>
      </c>
      <c r="B58" s="811"/>
      <c r="C58" s="812"/>
      <c r="D58" s="812"/>
      <c r="E58" s="812"/>
      <c r="F58" s="812"/>
      <c r="G58" s="812"/>
      <c r="H58" s="812"/>
      <c r="I58" s="812"/>
      <c r="J58" s="812"/>
      <c r="K58" s="812"/>
      <c r="L58" s="812"/>
      <c r="M58" s="812"/>
      <c r="N58" s="812"/>
      <c r="O58" s="812"/>
      <c r="P58" s="813"/>
      <c r="Q58" s="875"/>
      <c r="R58" s="876"/>
      <c r="S58" s="876"/>
      <c r="T58" s="876"/>
      <c r="U58" s="876"/>
      <c r="V58" s="876"/>
      <c r="W58" s="876"/>
      <c r="X58" s="876"/>
      <c r="Y58" s="876"/>
      <c r="Z58" s="876"/>
      <c r="AA58" s="876"/>
      <c r="AB58" s="876"/>
      <c r="AC58" s="876"/>
      <c r="AD58" s="876"/>
      <c r="AE58" s="877"/>
      <c r="AF58" s="817"/>
      <c r="AG58" s="818"/>
      <c r="AH58" s="818"/>
      <c r="AI58" s="818"/>
      <c r="AJ58" s="819"/>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
52</v>
      </c>
      <c r="BR58" s="263"/>
      <c r="BS58" s="826"/>
      <c r="BT58" s="827"/>
      <c r="BU58" s="827"/>
      <c r="BV58" s="827"/>
      <c r="BW58" s="827"/>
      <c r="BX58" s="827"/>
      <c r="BY58" s="827"/>
      <c r="BZ58" s="827"/>
      <c r="CA58" s="827"/>
      <c r="CB58" s="827"/>
      <c r="CC58" s="827"/>
      <c r="CD58" s="827"/>
      <c r="CE58" s="827"/>
      <c r="CF58" s="827"/>
      <c r="CG58" s="828"/>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97"/>
      <c r="DW58" s="798"/>
      <c r="DX58" s="798"/>
      <c r="DY58" s="798"/>
      <c r="DZ58" s="799"/>
      <c r="EA58" s="246"/>
    </row>
    <row r="59" spans="1:131" s="247" customFormat="1" ht="26.25" customHeight="1" x14ac:dyDescent="0.2">
      <c r="A59" s="261">
        <v>
32</v>
      </c>
      <c r="B59" s="811"/>
      <c r="C59" s="812"/>
      <c r="D59" s="812"/>
      <c r="E59" s="812"/>
      <c r="F59" s="812"/>
      <c r="G59" s="812"/>
      <c r="H59" s="812"/>
      <c r="I59" s="812"/>
      <c r="J59" s="812"/>
      <c r="K59" s="812"/>
      <c r="L59" s="812"/>
      <c r="M59" s="812"/>
      <c r="N59" s="812"/>
      <c r="O59" s="812"/>
      <c r="P59" s="813"/>
      <c r="Q59" s="875"/>
      <c r="R59" s="876"/>
      <c r="S59" s="876"/>
      <c r="T59" s="876"/>
      <c r="U59" s="876"/>
      <c r="V59" s="876"/>
      <c r="W59" s="876"/>
      <c r="X59" s="876"/>
      <c r="Y59" s="876"/>
      <c r="Z59" s="876"/>
      <c r="AA59" s="876"/>
      <c r="AB59" s="876"/>
      <c r="AC59" s="876"/>
      <c r="AD59" s="876"/>
      <c r="AE59" s="877"/>
      <c r="AF59" s="817"/>
      <c r="AG59" s="818"/>
      <c r="AH59" s="818"/>
      <c r="AI59" s="818"/>
      <c r="AJ59" s="819"/>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
53</v>
      </c>
      <c r="BR59" s="263"/>
      <c r="BS59" s="826"/>
      <c r="BT59" s="827"/>
      <c r="BU59" s="827"/>
      <c r="BV59" s="827"/>
      <c r="BW59" s="827"/>
      <c r="BX59" s="827"/>
      <c r="BY59" s="827"/>
      <c r="BZ59" s="827"/>
      <c r="CA59" s="827"/>
      <c r="CB59" s="827"/>
      <c r="CC59" s="827"/>
      <c r="CD59" s="827"/>
      <c r="CE59" s="827"/>
      <c r="CF59" s="827"/>
      <c r="CG59" s="828"/>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97"/>
      <c r="DW59" s="798"/>
      <c r="DX59" s="798"/>
      <c r="DY59" s="798"/>
      <c r="DZ59" s="799"/>
      <c r="EA59" s="246"/>
    </row>
    <row r="60" spans="1:131" s="247" customFormat="1" ht="26.25" customHeight="1" x14ac:dyDescent="0.2">
      <c r="A60" s="261">
        <v>
33</v>
      </c>
      <c r="B60" s="811"/>
      <c r="C60" s="812"/>
      <c r="D60" s="812"/>
      <c r="E60" s="812"/>
      <c r="F60" s="812"/>
      <c r="G60" s="812"/>
      <c r="H60" s="812"/>
      <c r="I60" s="812"/>
      <c r="J60" s="812"/>
      <c r="K60" s="812"/>
      <c r="L60" s="812"/>
      <c r="M60" s="812"/>
      <c r="N60" s="812"/>
      <c r="O60" s="812"/>
      <c r="P60" s="813"/>
      <c r="Q60" s="875"/>
      <c r="R60" s="876"/>
      <c r="S60" s="876"/>
      <c r="T60" s="876"/>
      <c r="U60" s="876"/>
      <c r="V60" s="876"/>
      <c r="W60" s="876"/>
      <c r="X60" s="876"/>
      <c r="Y60" s="876"/>
      <c r="Z60" s="876"/>
      <c r="AA60" s="876"/>
      <c r="AB60" s="876"/>
      <c r="AC60" s="876"/>
      <c r="AD60" s="876"/>
      <c r="AE60" s="877"/>
      <c r="AF60" s="817"/>
      <c r="AG60" s="818"/>
      <c r="AH60" s="818"/>
      <c r="AI60" s="818"/>
      <c r="AJ60" s="819"/>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
54</v>
      </c>
      <c r="BR60" s="263"/>
      <c r="BS60" s="826"/>
      <c r="BT60" s="827"/>
      <c r="BU60" s="827"/>
      <c r="BV60" s="827"/>
      <c r="BW60" s="827"/>
      <c r="BX60" s="827"/>
      <c r="BY60" s="827"/>
      <c r="BZ60" s="827"/>
      <c r="CA60" s="827"/>
      <c r="CB60" s="827"/>
      <c r="CC60" s="827"/>
      <c r="CD60" s="827"/>
      <c r="CE60" s="827"/>
      <c r="CF60" s="827"/>
      <c r="CG60" s="828"/>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97"/>
      <c r="DW60" s="798"/>
      <c r="DX60" s="798"/>
      <c r="DY60" s="798"/>
      <c r="DZ60" s="799"/>
      <c r="EA60" s="246"/>
    </row>
    <row r="61" spans="1:131" s="247" customFormat="1" ht="26.25" customHeight="1" thickBot="1" x14ac:dyDescent="0.25">
      <c r="A61" s="261">
        <v>
34</v>
      </c>
      <c r="B61" s="811"/>
      <c r="C61" s="812"/>
      <c r="D61" s="812"/>
      <c r="E61" s="812"/>
      <c r="F61" s="812"/>
      <c r="G61" s="812"/>
      <c r="H61" s="812"/>
      <c r="I61" s="812"/>
      <c r="J61" s="812"/>
      <c r="K61" s="812"/>
      <c r="L61" s="812"/>
      <c r="M61" s="812"/>
      <c r="N61" s="812"/>
      <c r="O61" s="812"/>
      <c r="P61" s="813"/>
      <c r="Q61" s="875"/>
      <c r="R61" s="876"/>
      <c r="S61" s="876"/>
      <c r="T61" s="876"/>
      <c r="U61" s="876"/>
      <c r="V61" s="876"/>
      <c r="W61" s="876"/>
      <c r="X61" s="876"/>
      <c r="Y61" s="876"/>
      <c r="Z61" s="876"/>
      <c r="AA61" s="876"/>
      <c r="AB61" s="876"/>
      <c r="AC61" s="876"/>
      <c r="AD61" s="876"/>
      <c r="AE61" s="877"/>
      <c r="AF61" s="817"/>
      <c r="AG61" s="818"/>
      <c r="AH61" s="818"/>
      <c r="AI61" s="818"/>
      <c r="AJ61" s="819"/>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
55</v>
      </c>
      <c r="BR61" s="263"/>
      <c r="BS61" s="826"/>
      <c r="BT61" s="827"/>
      <c r="BU61" s="827"/>
      <c r="BV61" s="827"/>
      <c r="BW61" s="827"/>
      <c r="BX61" s="827"/>
      <c r="BY61" s="827"/>
      <c r="BZ61" s="827"/>
      <c r="CA61" s="827"/>
      <c r="CB61" s="827"/>
      <c r="CC61" s="827"/>
      <c r="CD61" s="827"/>
      <c r="CE61" s="827"/>
      <c r="CF61" s="827"/>
      <c r="CG61" s="828"/>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97"/>
      <c r="DW61" s="798"/>
      <c r="DX61" s="798"/>
      <c r="DY61" s="798"/>
      <c r="DZ61" s="799"/>
      <c r="EA61" s="246"/>
    </row>
    <row r="62" spans="1:131" s="247" customFormat="1" ht="26.25" customHeight="1" x14ac:dyDescent="0.2">
      <c r="A62" s="261">
        <v>
35</v>
      </c>
      <c r="B62" s="811"/>
      <c r="C62" s="812"/>
      <c r="D62" s="812"/>
      <c r="E62" s="812"/>
      <c r="F62" s="812"/>
      <c r="G62" s="812"/>
      <c r="H62" s="812"/>
      <c r="I62" s="812"/>
      <c r="J62" s="812"/>
      <c r="K62" s="812"/>
      <c r="L62" s="812"/>
      <c r="M62" s="812"/>
      <c r="N62" s="812"/>
      <c r="O62" s="812"/>
      <c r="P62" s="813"/>
      <c r="Q62" s="875"/>
      <c r="R62" s="876"/>
      <c r="S62" s="876"/>
      <c r="T62" s="876"/>
      <c r="U62" s="876"/>
      <c r="V62" s="876"/>
      <c r="W62" s="876"/>
      <c r="X62" s="876"/>
      <c r="Y62" s="876"/>
      <c r="Z62" s="876"/>
      <c r="AA62" s="876"/>
      <c r="AB62" s="876"/>
      <c r="AC62" s="876"/>
      <c r="AD62" s="876"/>
      <c r="AE62" s="877"/>
      <c r="AF62" s="817"/>
      <c r="AG62" s="818"/>
      <c r="AH62" s="818"/>
      <c r="AI62" s="818"/>
      <c r="AJ62" s="819"/>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
405</v>
      </c>
      <c r="BK62" s="848"/>
      <c r="BL62" s="848"/>
      <c r="BM62" s="848"/>
      <c r="BN62" s="849"/>
      <c r="BO62" s="265"/>
      <c r="BP62" s="265"/>
      <c r="BQ62" s="262">
        <v>
56</v>
      </c>
      <c r="BR62" s="263"/>
      <c r="BS62" s="826"/>
      <c r="BT62" s="827"/>
      <c r="BU62" s="827"/>
      <c r="BV62" s="827"/>
      <c r="BW62" s="827"/>
      <c r="BX62" s="827"/>
      <c r="BY62" s="827"/>
      <c r="BZ62" s="827"/>
      <c r="CA62" s="827"/>
      <c r="CB62" s="827"/>
      <c r="CC62" s="827"/>
      <c r="CD62" s="827"/>
      <c r="CE62" s="827"/>
      <c r="CF62" s="827"/>
      <c r="CG62" s="828"/>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97"/>
      <c r="DW62" s="798"/>
      <c r="DX62" s="798"/>
      <c r="DY62" s="798"/>
      <c r="DZ62" s="799"/>
      <c r="EA62" s="246"/>
    </row>
    <row r="63" spans="1:131" s="247" customFormat="1" ht="26.25" customHeight="1" thickBot="1" x14ac:dyDescent="0.25">
      <c r="A63" s="264" t="s">
        <v>
390</v>
      </c>
      <c r="B63" s="832" t="s">
        <v>
406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
2551</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
407</v>
      </c>
      <c r="BK63" s="892"/>
      <c r="BL63" s="892"/>
      <c r="BM63" s="892"/>
      <c r="BN63" s="893"/>
      <c r="BO63" s="265"/>
      <c r="BP63" s="265"/>
      <c r="BQ63" s="262">
        <v>
57</v>
      </c>
      <c r="BR63" s="263"/>
      <c r="BS63" s="826"/>
      <c r="BT63" s="827"/>
      <c r="BU63" s="827"/>
      <c r="BV63" s="827"/>
      <c r="BW63" s="827"/>
      <c r="BX63" s="827"/>
      <c r="BY63" s="827"/>
      <c r="BZ63" s="827"/>
      <c r="CA63" s="827"/>
      <c r="CB63" s="827"/>
      <c r="CC63" s="827"/>
      <c r="CD63" s="827"/>
      <c r="CE63" s="827"/>
      <c r="CF63" s="827"/>
      <c r="CG63" s="828"/>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97"/>
      <c r="DW63" s="798"/>
      <c r="DX63" s="798"/>
      <c r="DY63" s="798"/>
      <c r="DZ63" s="799"/>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826"/>
      <c r="BT64" s="827"/>
      <c r="BU64" s="827"/>
      <c r="BV64" s="827"/>
      <c r="BW64" s="827"/>
      <c r="BX64" s="827"/>
      <c r="BY64" s="827"/>
      <c r="BZ64" s="827"/>
      <c r="CA64" s="827"/>
      <c r="CB64" s="827"/>
      <c r="CC64" s="827"/>
      <c r="CD64" s="827"/>
      <c r="CE64" s="827"/>
      <c r="CF64" s="827"/>
      <c r="CG64" s="828"/>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97"/>
      <c r="DW64" s="798"/>
      <c r="DX64" s="798"/>
      <c r="DY64" s="798"/>
      <c r="DZ64" s="799"/>
      <c r="EA64" s="246"/>
    </row>
    <row r="65" spans="1:131" s="247" customFormat="1" ht="26.25" customHeight="1" thickBot="1" x14ac:dyDescent="0.25">
      <c r="A65" s="252" t="s">
        <v>
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826"/>
      <c r="BT65" s="827"/>
      <c r="BU65" s="827"/>
      <c r="BV65" s="827"/>
      <c r="BW65" s="827"/>
      <c r="BX65" s="827"/>
      <c r="BY65" s="827"/>
      <c r="BZ65" s="827"/>
      <c r="CA65" s="827"/>
      <c r="CB65" s="827"/>
      <c r="CC65" s="827"/>
      <c r="CD65" s="827"/>
      <c r="CE65" s="827"/>
      <c r="CF65" s="827"/>
      <c r="CG65" s="828"/>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97"/>
      <c r="DW65" s="798"/>
      <c r="DX65" s="798"/>
      <c r="DY65" s="798"/>
      <c r="DZ65" s="799"/>
      <c r="EA65" s="246"/>
    </row>
    <row r="66" spans="1:131" s="247" customFormat="1" ht="26.25" customHeight="1" x14ac:dyDescent="0.2">
      <c r="A66" s="791" t="s">
        <v>
409</v>
      </c>
      <c r="B66" s="792"/>
      <c r="C66" s="792"/>
      <c r="D66" s="792"/>
      <c r="E66" s="792"/>
      <c r="F66" s="792"/>
      <c r="G66" s="792"/>
      <c r="H66" s="792"/>
      <c r="I66" s="792"/>
      <c r="J66" s="792"/>
      <c r="K66" s="792"/>
      <c r="L66" s="792"/>
      <c r="M66" s="792"/>
      <c r="N66" s="792"/>
      <c r="O66" s="792"/>
      <c r="P66" s="793"/>
      <c r="Q66" s="768" t="s">
        <v>
410</v>
      </c>
      <c r="R66" s="769"/>
      <c r="S66" s="769"/>
      <c r="T66" s="769"/>
      <c r="U66" s="770"/>
      <c r="V66" s="768" t="s">
        <v>
411</v>
      </c>
      <c r="W66" s="769"/>
      <c r="X66" s="769"/>
      <c r="Y66" s="769"/>
      <c r="Z66" s="770"/>
      <c r="AA66" s="768" t="s">
        <v>
412</v>
      </c>
      <c r="AB66" s="769"/>
      <c r="AC66" s="769"/>
      <c r="AD66" s="769"/>
      <c r="AE66" s="770"/>
      <c r="AF66" s="894" t="s">
        <v>
413</v>
      </c>
      <c r="AG66" s="855"/>
      <c r="AH66" s="855"/>
      <c r="AI66" s="855"/>
      <c r="AJ66" s="895"/>
      <c r="AK66" s="768" t="s">
        <v>
414</v>
      </c>
      <c r="AL66" s="792"/>
      <c r="AM66" s="792"/>
      <c r="AN66" s="792"/>
      <c r="AO66" s="793"/>
      <c r="AP66" s="768" t="s">
        <v>
415</v>
      </c>
      <c r="AQ66" s="769"/>
      <c r="AR66" s="769"/>
      <c r="AS66" s="769"/>
      <c r="AT66" s="770"/>
      <c r="AU66" s="768" t="s">
        <v>
416</v>
      </c>
      <c r="AV66" s="769"/>
      <c r="AW66" s="769"/>
      <c r="AX66" s="769"/>
      <c r="AY66" s="770"/>
      <c r="AZ66" s="768" t="s">
        <v>
378</v>
      </c>
      <c r="BA66" s="769"/>
      <c r="BB66" s="769"/>
      <c r="BC66" s="769"/>
      <c r="BD66" s="780"/>
      <c r="BE66" s="265"/>
      <c r="BF66" s="265"/>
      <c r="BG66" s="265"/>
      <c r="BH66" s="265"/>
      <c r="BI66" s="265"/>
      <c r="BJ66" s="265"/>
      <c r="BK66" s="265"/>
      <c r="BL66" s="265"/>
      <c r="BM66" s="265"/>
      <c r="BN66" s="265"/>
      <c r="BO66" s="265"/>
      <c r="BP66" s="265"/>
      <c r="BQ66" s="262">
        <v>
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94"/>
      <c r="B67" s="795"/>
      <c r="C67" s="795"/>
      <c r="D67" s="795"/>
      <c r="E67" s="795"/>
      <c r="F67" s="795"/>
      <c r="G67" s="795"/>
      <c r="H67" s="795"/>
      <c r="I67" s="795"/>
      <c r="J67" s="795"/>
      <c r="K67" s="795"/>
      <c r="L67" s="795"/>
      <c r="M67" s="795"/>
      <c r="N67" s="795"/>
      <c r="O67" s="795"/>
      <c r="P67" s="796"/>
      <c r="Q67" s="771"/>
      <c r="R67" s="772"/>
      <c r="S67" s="772"/>
      <c r="T67" s="772"/>
      <c r="U67" s="773"/>
      <c r="V67" s="771"/>
      <c r="W67" s="772"/>
      <c r="X67" s="772"/>
      <c r="Y67" s="772"/>
      <c r="Z67" s="773"/>
      <c r="AA67" s="771"/>
      <c r="AB67" s="772"/>
      <c r="AC67" s="772"/>
      <c r="AD67" s="772"/>
      <c r="AE67" s="773"/>
      <c r="AF67" s="896"/>
      <c r="AG67" s="858"/>
      <c r="AH67" s="858"/>
      <c r="AI67" s="858"/>
      <c r="AJ67" s="897"/>
      <c r="AK67" s="898"/>
      <c r="AL67" s="795"/>
      <c r="AM67" s="795"/>
      <c r="AN67" s="795"/>
      <c r="AO67" s="796"/>
      <c r="AP67" s="771"/>
      <c r="AQ67" s="772"/>
      <c r="AR67" s="772"/>
      <c r="AS67" s="772"/>
      <c r="AT67" s="773"/>
      <c r="AU67" s="771"/>
      <c r="AV67" s="772"/>
      <c r="AW67" s="772"/>
      <c r="AX67" s="772"/>
      <c r="AY67" s="773"/>
      <c r="AZ67" s="771"/>
      <c r="BA67" s="772"/>
      <c r="BB67" s="772"/>
      <c r="BC67" s="772"/>
      <c r="BD67" s="781"/>
      <c r="BE67" s="265"/>
      <c r="BF67" s="265"/>
      <c r="BG67" s="265"/>
      <c r="BH67" s="265"/>
      <c r="BI67" s="265"/>
      <c r="BJ67" s="265"/>
      <c r="BK67" s="265"/>
      <c r="BL67" s="265"/>
      <c r="BM67" s="265"/>
      <c r="BN67" s="265"/>
      <c r="BO67" s="265"/>
      <c r="BP67" s="265"/>
      <c r="BQ67" s="262">
        <v>
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
1</v>
      </c>
      <c r="B68" s="911" t="s">
        <v>
575</v>
      </c>
      <c r="C68" s="912"/>
      <c r="D68" s="912"/>
      <c r="E68" s="912"/>
      <c r="F68" s="912"/>
      <c r="G68" s="912"/>
      <c r="H68" s="912"/>
      <c r="I68" s="912"/>
      <c r="J68" s="912"/>
      <c r="K68" s="912"/>
      <c r="L68" s="912"/>
      <c r="M68" s="912"/>
      <c r="N68" s="912"/>
      <c r="O68" s="912"/>
      <c r="P68" s="913"/>
      <c r="Q68" s="914">
        <v>
7961</v>
      </c>
      <c r="R68" s="908">
        <v>
7961</v>
      </c>
      <c r="S68" s="908">
        <v>
7961</v>
      </c>
      <c r="T68" s="908">
        <v>
7961</v>
      </c>
      <c r="U68" s="908">
        <v>
7961</v>
      </c>
      <c r="V68" s="908">
        <v>
7475</v>
      </c>
      <c r="W68" s="908">
        <v>
7475</v>
      </c>
      <c r="X68" s="908">
        <v>
7475</v>
      </c>
      <c r="Y68" s="908">
        <v>
7475</v>
      </c>
      <c r="Z68" s="908">
        <v>
7475</v>
      </c>
      <c r="AA68" s="908">
        <v>
486</v>
      </c>
      <c r="AB68" s="908">
        <v>
486</v>
      </c>
      <c r="AC68" s="908">
        <v>
486</v>
      </c>
      <c r="AD68" s="908">
        <v>
486</v>
      </c>
      <c r="AE68" s="908">
        <v>
486</v>
      </c>
      <c r="AF68" s="908">
        <v>
486</v>
      </c>
      <c r="AG68" s="908">
        <v>
486</v>
      </c>
      <c r="AH68" s="908">
        <v>
486</v>
      </c>
      <c r="AI68" s="908">
        <v>
486</v>
      </c>
      <c r="AJ68" s="908">
        <v>
486</v>
      </c>
      <c r="AK68" s="908">
        <v>
9</v>
      </c>
      <c r="AL68" s="908">
        <v>
9</v>
      </c>
      <c r="AM68" s="908">
        <v>
9</v>
      </c>
      <c r="AN68" s="908">
        <v>
9</v>
      </c>
      <c r="AO68" s="908">
        <v>
9</v>
      </c>
      <c r="AP68" s="908">
        <v>
4476</v>
      </c>
      <c r="AQ68" s="908">
        <v>
4476</v>
      </c>
      <c r="AR68" s="908">
        <v>
4476</v>
      </c>
      <c r="AS68" s="908">
        <v>
4476</v>
      </c>
      <c r="AT68" s="908">
        <v>
4476</v>
      </c>
      <c r="AU68" s="908">
        <v>
192</v>
      </c>
      <c r="AV68" s="908">
        <v>
192</v>
      </c>
      <c r="AW68" s="908">
        <v>
192</v>
      </c>
      <c r="AX68" s="908">
        <v>
192</v>
      </c>
      <c r="AY68" s="908">
        <v>
192</v>
      </c>
      <c r="AZ68" s="909"/>
      <c r="BA68" s="909"/>
      <c r="BB68" s="909"/>
      <c r="BC68" s="909"/>
      <c r="BD68" s="910"/>
      <c r="BE68" s="265"/>
      <c r="BF68" s="265"/>
      <c r="BG68" s="265"/>
      <c r="BH68" s="265"/>
      <c r="BI68" s="265"/>
      <c r="BJ68" s="265"/>
      <c r="BK68" s="265"/>
      <c r="BL68" s="265"/>
      <c r="BM68" s="265"/>
      <c r="BN68" s="265"/>
      <c r="BO68" s="265"/>
      <c r="BP68" s="265"/>
      <c r="BQ68" s="262">
        <v>
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
2</v>
      </c>
      <c r="B69" s="915" t="s">
        <v>
576</v>
      </c>
      <c r="C69" s="916"/>
      <c r="D69" s="916"/>
      <c r="E69" s="916"/>
      <c r="F69" s="916"/>
      <c r="G69" s="916"/>
      <c r="H69" s="916"/>
      <c r="I69" s="916"/>
      <c r="J69" s="916"/>
      <c r="K69" s="916"/>
      <c r="L69" s="916"/>
      <c r="M69" s="916"/>
      <c r="N69" s="916"/>
      <c r="O69" s="916"/>
      <c r="P69" s="917"/>
      <c r="Q69" s="918">
        <v>
144168</v>
      </c>
      <c r="R69" s="873">
        <v>
144168</v>
      </c>
      <c r="S69" s="873">
        <v>
144168</v>
      </c>
      <c r="T69" s="873">
        <v>
144168</v>
      </c>
      <c r="U69" s="873">
        <v>
144168</v>
      </c>
      <c r="V69" s="873">
        <v>
138019</v>
      </c>
      <c r="W69" s="873">
        <v>
138019</v>
      </c>
      <c r="X69" s="873">
        <v>
138019</v>
      </c>
      <c r="Y69" s="873">
        <v>
138019</v>
      </c>
      <c r="Z69" s="873">
        <v>
138019</v>
      </c>
      <c r="AA69" s="873">
        <v>
6149</v>
      </c>
      <c r="AB69" s="873">
        <v>
6149</v>
      </c>
      <c r="AC69" s="873">
        <v>
6149</v>
      </c>
      <c r="AD69" s="873">
        <v>
6149</v>
      </c>
      <c r="AE69" s="873">
        <v>
6149</v>
      </c>
      <c r="AF69" s="873">
        <v>
32354</v>
      </c>
      <c r="AG69" s="873">
        <v>
32354</v>
      </c>
      <c r="AH69" s="873">
        <v>
32354</v>
      </c>
      <c r="AI69" s="873">
        <v>
32354</v>
      </c>
      <c r="AJ69" s="873">
        <v>
32354</v>
      </c>
      <c r="AK69" s="873" t="s">
        <v>
514</v>
      </c>
      <c r="AL69" s="873"/>
      <c r="AM69" s="873"/>
      <c r="AN69" s="873"/>
      <c r="AO69" s="873"/>
      <c r="AP69" s="873" t="s">
        <v>
514</v>
      </c>
      <c r="AQ69" s="873"/>
      <c r="AR69" s="873"/>
      <c r="AS69" s="873"/>
      <c r="AT69" s="873"/>
      <c r="AU69" s="873" t="s">
        <v>
514</v>
      </c>
      <c r="AV69" s="873"/>
      <c r="AW69" s="873"/>
      <c r="AX69" s="873"/>
      <c r="AY69" s="873"/>
      <c r="AZ69" s="919" t="s">
        <v>
580</v>
      </c>
      <c r="BA69" s="919"/>
      <c r="BB69" s="919"/>
      <c r="BC69" s="919"/>
      <c r="BD69" s="920"/>
      <c r="BE69" s="265"/>
      <c r="BF69" s="265"/>
      <c r="BG69" s="265"/>
      <c r="BH69" s="265"/>
      <c r="BI69" s="265"/>
      <c r="BJ69" s="265"/>
      <c r="BK69" s="265"/>
      <c r="BL69" s="265"/>
      <c r="BM69" s="265"/>
      <c r="BN69" s="265"/>
      <c r="BO69" s="265"/>
      <c r="BP69" s="265"/>
      <c r="BQ69" s="262">
        <v>
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
3</v>
      </c>
      <c r="B70" s="915" t="s">
        <v>
577</v>
      </c>
      <c r="C70" s="916"/>
      <c r="D70" s="916"/>
      <c r="E70" s="916"/>
      <c r="F70" s="916"/>
      <c r="G70" s="916"/>
      <c r="H70" s="916"/>
      <c r="I70" s="916"/>
      <c r="J70" s="916"/>
      <c r="K70" s="916"/>
      <c r="L70" s="916"/>
      <c r="M70" s="916"/>
      <c r="N70" s="916"/>
      <c r="O70" s="916"/>
      <c r="P70" s="917"/>
      <c r="Q70" s="918">
        <v>
76940</v>
      </c>
      <c r="R70" s="873">
        <v>
76940</v>
      </c>
      <c r="S70" s="873">
        <v>
76940</v>
      </c>
      <c r="T70" s="873">
        <v>
76940</v>
      </c>
      <c r="U70" s="873">
        <v>
76940</v>
      </c>
      <c r="V70" s="873">
        <v>
73165</v>
      </c>
      <c r="W70" s="873">
        <v>
73165</v>
      </c>
      <c r="X70" s="873">
        <v>
73165</v>
      </c>
      <c r="Y70" s="873">
        <v>
73165</v>
      </c>
      <c r="Z70" s="873">
        <v>
73165</v>
      </c>
      <c r="AA70" s="873">
        <v>
3775</v>
      </c>
      <c r="AB70" s="873">
        <v>
3775</v>
      </c>
      <c r="AC70" s="873">
        <v>
3775</v>
      </c>
      <c r="AD70" s="873">
        <v>
3775</v>
      </c>
      <c r="AE70" s="873">
        <v>
3775</v>
      </c>
      <c r="AF70" s="873">
        <v>
3775</v>
      </c>
      <c r="AG70" s="873">
        <v>
3775</v>
      </c>
      <c r="AH70" s="873">
        <v>
3775</v>
      </c>
      <c r="AI70" s="873">
        <v>
3775</v>
      </c>
      <c r="AJ70" s="873">
        <v>
3775</v>
      </c>
      <c r="AK70" s="873">
        <v>
7300</v>
      </c>
      <c r="AL70" s="873">
        <v>
7300</v>
      </c>
      <c r="AM70" s="873">
        <v>
7300</v>
      </c>
      <c r="AN70" s="873">
        <v>
7300</v>
      </c>
      <c r="AO70" s="873">
        <v>
7300</v>
      </c>
      <c r="AP70" s="873">
        <v>
42318</v>
      </c>
      <c r="AQ70" s="873">
        <v>
42318</v>
      </c>
      <c r="AR70" s="873">
        <v>
42318</v>
      </c>
      <c r="AS70" s="873">
        <v>
42318</v>
      </c>
      <c r="AT70" s="873">
        <v>
42318</v>
      </c>
      <c r="AU70" s="873">
        <v>
1270</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
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
4</v>
      </c>
      <c r="B71" s="915" t="s">
        <v>
578</v>
      </c>
      <c r="C71" s="916"/>
      <c r="D71" s="916"/>
      <c r="E71" s="916"/>
      <c r="F71" s="916"/>
      <c r="G71" s="916"/>
      <c r="H71" s="916"/>
      <c r="I71" s="916"/>
      <c r="J71" s="916"/>
      <c r="K71" s="916"/>
      <c r="L71" s="916"/>
      <c r="M71" s="916"/>
      <c r="N71" s="916"/>
      <c r="O71" s="916"/>
      <c r="P71" s="917"/>
      <c r="Q71" s="918">
        <v>
6933</v>
      </c>
      <c r="R71" s="873">
        <v>
6933</v>
      </c>
      <c r="S71" s="873">
        <v>
6933</v>
      </c>
      <c r="T71" s="873">
        <v>
6933</v>
      </c>
      <c r="U71" s="873">
        <v>
6933</v>
      </c>
      <c r="V71" s="873">
        <v>
6850</v>
      </c>
      <c r="W71" s="873">
        <v>
6850</v>
      </c>
      <c r="X71" s="873">
        <v>
6850</v>
      </c>
      <c r="Y71" s="873">
        <v>
6850</v>
      </c>
      <c r="Z71" s="873">
        <v>
6850</v>
      </c>
      <c r="AA71" s="873">
        <v>
82</v>
      </c>
      <c r="AB71" s="873">
        <v>
82</v>
      </c>
      <c r="AC71" s="873">
        <v>
82</v>
      </c>
      <c r="AD71" s="873">
        <v>
82</v>
      </c>
      <c r="AE71" s="873">
        <v>
82</v>
      </c>
      <c r="AF71" s="873">
        <v>
82</v>
      </c>
      <c r="AG71" s="873">
        <v>
82</v>
      </c>
      <c r="AH71" s="873">
        <v>
82</v>
      </c>
      <c r="AI71" s="873">
        <v>
82</v>
      </c>
      <c r="AJ71" s="873">
        <v>
82</v>
      </c>
      <c r="AK71" s="873">
        <v>
2485</v>
      </c>
      <c r="AL71" s="873">
        <v>
2485</v>
      </c>
      <c r="AM71" s="873">
        <v>
2485</v>
      </c>
      <c r="AN71" s="873">
        <v>
2485</v>
      </c>
      <c r="AO71" s="873">
        <v>
2485</v>
      </c>
      <c r="AP71" s="873" t="s">
        <v>
514</v>
      </c>
      <c r="AQ71" s="873"/>
      <c r="AR71" s="873"/>
      <c r="AS71" s="873"/>
      <c r="AT71" s="873"/>
      <c r="AU71" s="873" t="s">
        <v>
514</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
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
5</v>
      </c>
      <c r="B72" s="915" t="s">
        <v>
579</v>
      </c>
      <c r="C72" s="916"/>
      <c r="D72" s="916"/>
      <c r="E72" s="916"/>
      <c r="F72" s="916"/>
      <c r="G72" s="916"/>
      <c r="H72" s="916"/>
      <c r="I72" s="916"/>
      <c r="J72" s="916"/>
      <c r="K72" s="916"/>
      <c r="L72" s="916"/>
      <c r="M72" s="916"/>
      <c r="N72" s="916"/>
      <c r="O72" s="916"/>
      <c r="P72" s="917"/>
      <c r="Q72" s="918">
        <v>
1385861</v>
      </c>
      <c r="R72" s="873">
        <v>
1385861</v>
      </c>
      <c r="S72" s="873">
        <v>
1385861</v>
      </c>
      <c r="T72" s="873">
        <v>
1385861</v>
      </c>
      <c r="U72" s="873">
        <v>
1385861</v>
      </c>
      <c r="V72" s="873">
        <v>
1346246</v>
      </c>
      <c r="W72" s="873">
        <v>
1346246</v>
      </c>
      <c r="X72" s="873">
        <v>
1346246</v>
      </c>
      <c r="Y72" s="873">
        <v>
1346246</v>
      </c>
      <c r="Z72" s="873">
        <v>
1346246</v>
      </c>
      <c r="AA72" s="873">
        <v>
39615</v>
      </c>
      <c r="AB72" s="873">
        <v>
39615</v>
      </c>
      <c r="AC72" s="873">
        <v>
39615</v>
      </c>
      <c r="AD72" s="873">
        <v>
39615</v>
      </c>
      <c r="AE72" s="873">
        <v>
39615</v>
      </c>
      <c r="AF72" s="873">
        <v>
39615</v>
      </c>
      <c r="AG72" s="873">
        <v>
39615</v>
      </c>
      <c r="AH72" s="873">
        <v>
39615</v>
      </c>
      <c r="AI72" s="873">
        <v>
39615</v>
      </c>
      <c r="AJ72" s="873">
        <v>
39615</v>
      </c>
      <c r="AK72" s="873">
        <v>
13582</v>
      </c>
      <c r="AL72" s="873">
        <v>
13582</v>
      </c>
      <c r="AM72" s="873">
        <v>
13582</v>
      </c>
      <c r="AN72" s="873">
        <v>
13582</v>
      </c>
      <c r="AO72" s="873">
        <v>
13582</v>
      </c>
      <c r="AP72" s="873" t="s">
        <v>
514</v>
      </c>
      <c r="AQ72" s="873"/>
      <c r="AR72" s="873"/>
      <c r="AS72" s="873"/>
      <c r="AT72" s="873"/>
      <c r="AU72" s="873" t="s">
        <v>
514</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
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
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
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
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
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
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
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
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
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
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
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
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
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
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
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
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
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
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
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
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
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
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
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
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
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
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
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
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
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
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
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
390</v>
      </c>
      <c r="B88" s="832" t="s">
        <v>
417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
76312</v>
      </c>
      <c r="AG88" s="884"/>
      <c r="AH88" s="884"/>
      <c r="AI88" s="884"/>
      <c r="AJ88" s="884"/>
      <c r="AK88" s="881"/>
      <c r="AL88" s="881"/>
      <c r="AM88" s="881"/>
      <c r="AN88" s="881"/>
      <c r="AO88" s="881"/>
      <c r="AP88" s="884">
        <v>
46794</v>
      </c>
      <c r="AQ88" s="884"/>
      <c r="AR88" s="884"/>
      <c r="AS88" s="884"/>
      <c r="AT88" s="884"/>
      <c r="AU88" s="884">
        <v>
1462</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
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390</v>
      </c>
      <c r="BR102" s="832" t="s">
        <v>
418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
620</v>
      </c>
      <c r="CS102" s="892"/>
      <c r="CT102" s="892"/>
      <c r="CU102" s="892"/>
      <c r="CV102" s="935"/>
      <c r="CW102" s="934">
        <v>
1865</v>
      </c>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
419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
420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3" t="s">
        <v>
423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
424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2">
      <c r="A109" s="956" t="s">
        <v>
425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
426</v>
      </c>
      <c r="AB109" s="937"/>
      <c r="AC109" s="937"/>
      <c r="AD109" s="937"/>
      <c r="AE109" s="938"/>
      <c r="AF109" s="936" t="s">
        <v>
310</v>
      </c>
      <c r="AG109" s="937"/>
      <c r="AH109" s="937"/>
      <c r="AI109" s="937"/>
      <c r="AJ109" s="938"/>
      <c r="AK109" s="936" t="s">
        <v>
309</v>
      </c>
      <c r="AL109" s="937"/>
      <c r="AM109" s="937"/>
      <c r="AN109" s="937"/>
      <c r="AO109" s="938"/>
      <c r="AP109" s="936" t="s">
        <v>
427</v>
      </c>
      <c r="AQ109" s="937"/>
      <c r="AR109" s="937"/>
      <c r="AS109" s="937"/>
      <c r="AT109" s="939"/>
      <c r="AU109" s="956" t="s">
        <v>
425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
426</v>
      </c>
      <c r="BR109" s="937"/>
      <c r="BS109" s="937"/>
      <c r="BT109" s="937"/>
      <c r="BU109" s="938"/>
      <c r="BV109" s="936" t="s">
        <v>
310</v>
      </c>
      <c r="BW109" s="937"/>
      <c r="BX109" s="937"/>
      <c r="BY109" s="937"/>
      <c r="BZ109" s="938"/>
      <c r="CA109" s="936" t="s">
        <v>
309</v>
      </c>
      <c r="CB109" s="937"/>
      <c r="CC109" s="937"/>
      <c r="CD109" s="937"/>
      <c r="CE109" s="938"/>
      <c r="CF109" s="957" t="s">
        <v>
427</v>
      </c>
      <c r="CG109" s="957"/>
      <c r="CH109" s="957"/>
      <c r="CI109" s="957"/>
      <c r="CJ109" s="957"/>
      <c r="CK109" s="936" t="s">
        <v>
428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
426</v>
      </c>
      <c r="DH109" s="937"/>
      <c r="DI109" s="937"/>
      <c r="DJ109" s="937"/>
      <c r="DK109" s="938"/>
      <c r="DL109" s="936" t="s">
        <v>
310</v>
      </c>
      <c r="DM109" s="937"/>
      <c r="DN109" s="937"/>
      <c r="DO109" s="937"/>
      <c r="DP109" s="938"/>
      <c r="DQ109" s="936" t="s">
        <v>
309</v>
      </c>
      <c r="DR109" s="937"/>
      <c r="DS109" s="937"/>
      <c r="DT109" s="937"/>
      <c r="DU109" s="938"/>
      <c r="DV109" s="936" t="s">
        <v>
427</v>
      </c>
      <c r="DW109" s="937"/>
      <c r="DX109" s="937"/>
      <c r="DY109" s="937"/>
      <c r="DZ109" s="939"/>
    </row>
    <row r="110" spans="1:131" s="246" customFormat="1" ht="26.25" customHeight="1" x14ac:dyDescent="0.2">
      <c r="A110" s="940" t="s">
        <v>
429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
2003823</v>
      </c>
      <c r="AB110" s="944"/>
      <c r="AC110" s="944"/>
      <c r="AD110" s="944"/>
      <c r="AE110" s="945"/>
      <c r="AF110" s="946">
        <v>
1946204</v>
      </c>
      <c r="AG110" s="944"/>
      <c r="AH110" s="944"/>
      <c r="AI110" s="944"/>
      <c r="AJ110" s="945"/>
      <c r="AK110" s="946">
        <v>
1899759</v>
      </c>
      <c r="AL110" s="944"/>
      <c r="AM110" s="944"/>
      <c r="AN110" s="944"/>
      <c r="AO110" s="945"/>
      <c r="AP110" s="947">
        <v>
1.6</v>
      </c>
      <c r="AQ110" s="948"/>
      <c r="AR110" s="948"/>
      <c r="AS110" s="948"/>
      <c r="AT110" s="949"/>
      <c r="AU110" s="950" t="s">
        <v>
73</v>
      </c>
      <c r="AV110" s="951"/>
      <c r="AW110" s="951"/>
      <c r="AX110" s="951"/>
      <c r="AY110" s="951"/>
      <c r="AZ110" s="992" t="s">
        <v>
430</v>
      </c>
      <c r="BA110" s="941"/>
      <c r="BB110" s="941"/>
      <c r="BC110" s="941"/>
      <c r="BD110" s="941"/>
      <c r="BE110" s="941"/>
      <c r="BF110" s="941"/>
      <c r="BG110" s="941"/>
      <c r="BH110" s="941"/>
      <c r="BI110" s="941"/>
      <c r="BJ110" s="941"/>
      <c r="BK110" s="941"/>
      <c r="BL110" s="941"/>
      <c r="BM110" s="941"/>
      <c r="BN110" s="941"/>
      <c r="BO110" s="941"/>
      <c r="BP110" s="942"/>
      <c r="BQ110" s="978">
        <v>
31151708</v>
      </c>
      <c r="BR110" s="979"/>
      <c r="BS110" s="979"/>
      <c r="BT110" s="979"/>
      <c r="BU110" s="979"/>
      <c r="BV110" s="979">
        <v>
29851802</v>
      </c>
      <c r="BW110" s="979"/>
      <c r="BX110" s="979"/>
      <c r="BY110" s="979"/>
      <c r="BZ110" s="979"/>
      <c r="CA110" s="979">
        <v>
28845016</v>
      </c>
      <c r="CB110" s="979"/>
      <c r="CC110" s="979"/>
      <c r="CD110" s="979"/>
      <c r="CE110" s="979"/>
      <c r="CF110" s="993">
        <v>
25</v>
      </c>
      <c r="CG110" s="994"/>
      <c r="CH110" s="994"/>
      <c r="CI110" s="994"/>
      <c r="CJ110" s="994"/>
      <c r="CK110" s="995" t="s">
        <v>
431</v>
      </c>
      <c r="CL110" s="996"/>
      <c r="CM110" s="975" t="s">
        <v>
432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
433</v>
      </c>
      <c r="DH110" s="979"/>
      <c r="DI110" s="979"/>
      <c r="DJ110" s="979"/>
      <c r="DK110" s="979"/>
      <c r="DL110" s="979" t="s">
        <v>
433</v>
      </c>
      <c r="DM110" s="979"/>
      <c r="DN110" s="979"/>
      <c r="DO110" s="979"/>
      <c r="DP110" s="979"/>
      <c r="DQ110" s="979" t="s">
        <v>
433</v>
      </c>
      <c r="DR110" s="979"/>
      <c r="DS110" s="979"/>
      <c r="DT110" s="979"/>
      <c r="DU110" s="979"/>
      <c r="DV110" s="980" t="s">
        <v>
433</v>
      </c>
      <c r="DW110" s="980"/>
      <c r="DX110" s="980"/>
      <c r="DY110" s="980"/>
      <c r="DZ110" s="981"/>
    </row>
    <row r="111" spans="1:131" s="246" customFormat="1" ht="26.25" customHeight="1" x14ac:dyDescent="0.2">
      <c r="A111" s="982" t="s">
        <v>
434</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
433</v>
      </c>
      <c r="AB111" s="986"/>
      <c r="AC111" s="986"/>
      <c r="AD111" s="986"/>
      <c r="AE111" s="987"/>
      <c r="AF111" s="988" t="s">
        <v>
407</v>
      </c>
      <c r="AG111" s="986"/>
      <c r="AH111" s="986"/>
      <c r="AI111" s="986"/>
      <c r="AJ111" s="987"/>
      <c r="AK111" s="988" t="s">
        <v>
407</v>
      </c>
      <c r="AL111" s="986"/>
      <c r="AM111" s="986"/>
      <c r="AN111" s="986"/>
      <c r="AO111" s="987"/>
      <c r="AP111" s="989" t="s">
        <v>
433</v>
      </c>
      <c r="AQ111" s="990"/>
      <c r="AR111" s="990"/>
      <c r="AS111" s="990"/>
      <c r="AT111" s="991"/>
      <c r="AU111" s="952"/>
      <c r="AV111" s="953"/>
      <c r="AW111" s="953"/>
      <c r="AX111" s="953"/>
      <c r="AY111" s="953"/>
      <c r="AZ111" s="1001" t="s">
        <v>
435</v>
      </c>
      <c r="BA111" s="1002"/>
      <c r="BB111" s="1002"/>
      <c r="BC111" s="1002"/>
      <c r="BD111" s="1002"/>
      <c r="BE111" s="1002"/>
      <c r="BF111" s="1002"/>
      <c r="BG111" s="1002"/>
      <c r="BH111" s="1002"/>
      <c r="BI111" s="1002"/>
      <c r="BJ111" s="1002"/>
      <c r="BK111" s="1002"/>
      <c r="BL111" s="1002"/>
      <c r="BM111" s="1002"/>
      <c r="BN111" s="1002"/>
      <c r="BO111" s="1002"/>
      <c r="BP111" s="1003"/>
      <c r="BQ111" s="971">
        <v>
342600</v>
      </c>
      <c r="BR111" s="972"/>
      <c r="BS111" s="972"/>
      <c r="BT111" s="972"/>
      <c r="BU111" s="972"/>
      <c r="BV111" s="972">
        <v>
253850</v>
      </c>
      <c r="BW111" s="972"/>
      <c r="BX111" s="972"/>
      <c r="BY111" s="972"/>
      <c r="BZ111" s="972"/>
      <c r="CA111" s="972">
        <v>
177600</v>
      </c>
      <c r="CB111" s="972"/>
      <c r="CC111" s="972"/>
      <c r="CD111" s="972"/>
      <c r="CE111" s="972"/>
      <c r="CF111" s="966">
        <v>
0.2</v>
      </c>
      <c r="CG111" s="967"/>
      <c r="CH111" s="967"/>
      <c r="CI111" s="967"/>
      <c r="CJ111" s="967"/>
      <c r="CK111" s="997"/>
      <c r="CL111" s="998"/>
      <c r="CM111" s="968" t="s">
        <v>
436</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
437</v>
      </c>
      <c r="DH111" s="972"/>
      <c r="DI111" s="972"/>
      <c r="DJ111" s="972"/>
      <c r="DK111" s="972"/>
      <c r="DL111" s="972" t="s">
        <v>
437</v>
      </c>
      <c r="DM111" s="972"/>
      <c r="DN111" s="972"/>
      <c r="DO111" s="972"/>
      <c r="DP111" s="972"/>
      <c r="DQ111" s="972" t="s">
        <v>
407</v>
      </c>
      <c r="DR111" s="972"/>
      <c r="DS111" s="972"/>
      <c r="DT111" s="972"/>
      <c r="DU111" s="972"/>
      <c r="DV111" s="973" t="s">
        <v>
437</v>
      </c>
      <c r="DW111" s="973"/>
      <c r="DX111" s="973"/>
      <c r="DY111" s="973"/>
      <c r="DZ111" s="974"/>
    </row>
    <row r="112" spans="1:131" s="246" customFormat="1" ht="26.25" customHeight="1" x14ac:dyDescent="0.2">
      <c r="A112" s="1004" t="s">
        <v>
438</v>
      </c>
      <c r="B112" s="1005"/>
      <c r="C112" s="1002" t="s">
        <v>
439</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v>
136333</v>
      </c>
      <c r="AB112" s="1011"/>
      <c r="AC112" s="1011"/>
      <c r="AD112" s="1011"/>
      <c r="AE112" s="1012"/>
      <c r="AF112" s="1013">
        <v>
109667</v>
      </c>
      <c r="AG112" s="1011"/>
      <c r="AH112" s="1011"/>
      <c r="AI112" s="1011"/>
      <c r="AJ112" s="1012"/>
      <c r="AK112" s="1013">
        <v>
59500</v>
      </c>
      <c r="AL112" s="1011"/>
      <c r="AM112" s="1011"/>
      <c r="AN112" s="1011"/>
      <c r="AO112" s="1012"/>
      <c r="AP112" s="1014">
        <v>
0.1</v>
      </c>
      <c r="AQ112" s="1015"/>
      <c r="AR112" s="1015"/>
      <c r="AS112" s="1015"/>
      <c r="AT112" s="1016"/>
      <c r="AU112" s="952"/>
      <c r="AV112" s="953"/>
      <c r="AW112" s="953"/>
      <c r="AX112" s="953"/>
      <c r="AY112" s="953"/>
      <c r="AZ112" s="1001" t="s">
        <v>
440</v>
      </c>
      <c r="BA112" s="1002"/>
      <c r="BB112" s="1002"/>
      <c r="BC112" s="1002"/>
      <c r="BD112" s="1002"/>
      <c r="BE112" s="1002"/>
      <c r="BF112" s="1002"/>
      <c r="BG112" s="1002"/>
      <c r="BH112" s="1002"/>
      <c r="BI112" s="1002"/>
      <c r="BJ112" s="1002"/>
      <c r="BK112" s="1002"/>
      <c r="BL112" s="1002"/>
      <c r="BM112" s="1002"/>
      <c r="BN112" s="1002"/>
      <c r="BO112" s="1002"/>
      <c r="BP112" s="1003"/>
      <c r="BQ112" s="971" t="s">
        <v>
433</v>
      </c>
      <c r="BR112" s="972"/>
      <c r="BS112" s="972"/>
      <c r="BT112" s="972"/>
      <c r="BU112" s="972"/>
      <c r="BV112" s="972" t="s">
        <v>
437</v>
      </c>
      <c r="BW112" s="972"/>
      <c r="BX112" s="972"/>
      <c r="BY112" s="972"/>
      <c r="BZ112" s="972"/>
      <c r="CA112" s="972" t="s">
        <v>
433</v>
      </c>
      <c r="CB112" s="972"/>
      <c r="CC112" s="972"/>
      <c r="CD112" s="972"/>
      <c r="CE112" s="972"/>
      <c r="CF112" s="966" t="s">
        <v>
433</v>
      </c>
      <c r="CG112" s="967"/>
      <c r="CH112" s="967"/>
      <c r="CI112" s="967"/>
      <c r="CJ112" s="967"/>
      <c r="CK112" s="997"/>
      <c r="CL112" s="998"/>
      <c r="CM112" s="968" t="s">
        <v>
441</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
433</v>
      </c>
      <c r="DH112" s="972"/>
      <c r="DI112" s="972"/>
      <c r="DJ112" s="972"/>
      <c r="DK112" s="972"/>
      <c r="DL112" s="972" t="s">
        <v>
437</v>
      </c>
      <c r="DM112" s="972"/>
      <c r="DN112" s="972"/>
      <c r="DO112" s="972"/>
      <c r="DP112" s="972"/>
      <c r="DQ112" s="972" t="s">
        <v>
437</v>
      </c>
      <c r="DR112" s="972"/>
      <c r="DS112" s="972"/>
      <c r="DT112" s="972"/>
      <c r="DU112" s="972"/>
      <c r="DV112" s="973" t="s">
        <v>
442</v>
      </c>
      <c r="DW112" s="973"/>
      <c r="DX112" s="973"/>
      <c r="DY112" s="973"/>
      <c r="DZ112" s="974"/>
    </row>
    <row r="113" spans="1:130" s="246" customFormat="1" ht="26.25" customHeight="1" x14ac:dyDescent="0.2">
      <c r="A113" s="1006"/>
      <c r="B113" s="1007"/>
      <c r="C113" s="1002" t="s">
        <v>
443</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t="s">
        <v>
437</v>
      </c>
      <c r="AB113" s="986"/>
      <c r="AC113" s="986"/>
      <c r="AD113" s="986"/>
      <c r="AE113" s="987"/>
      <c r="AF113" s="988" t="s">
        <v>
437</v>
      </c>
      <c r="AG113" s="986"/>
      <c r="AH113" s="986"/>
      <c r="AI113" s="986"/>
      <c r="AJ113" s="987"/>
      <c r="AK113" s="988" t="s">
        <v>
407</v>
      </c>
      <c r="AL113" s="986"/>
      <c r="AM113" s="986"/>
      <c r="AN113" s="986"/>
      <c r="AO113" s="987"/>
      <c r="AP113" s="989" t="s">
        <v>
407</v>
      </c>
      <c r="AQ113" s="990"/>
      <c r="AR113" s="990"/>
      <c r="AS113" s="990"/>
      <c r="AT113" s="991"/>
      <c r="AU113" s="952"/>
      <c r="AV113" s="953"/>
      <c r="AW113" s="953"/>
      <c r="AX113" s="953"/>
      <c r="AY113" s="953"/>
      <c r="AZ113" s="1001" t="s">
        <v>
444</v>
      </c>
      <c r="BA113" s="1002"/>
      <c r="BB113" s="1002"/>
      <c r="BC113" s="1002"/>
      <c r="BD113" s="1002"/>
      <c r="BE113" s="1002"/>
      <c r="BF113" s="1002"/>
      <c r="BG113" s="1002"/>
      <c r="BH113" s="1002"/>
      <c r="BI113" s="1002"/>
      <c r="BJ113" s="1002"/>
      <c r="BK113" s="1002"/>
      <c r="BL113" s="1002"/>
      <c r="BM113" s="1002"/>
      <c r="BN113" s="1002"/>
      <c r="BO113" s="1002"/>
      <c r="BP113" s="1003"/>
      <c r="BQ113" s="971">
        <v>
1338181</v>
      </c>
      <c r="BR113" s="972"/>
      <c r="BS113" s="972"/>
      <c r="BT113" s="972"/>
      <c r="BU113" s="972"/>
      <c r="BV113" s="972">
        <v>
1521307</v>
      </c>
      <c r="BW113" s="972"/>
      <c r="BX113" s="972"/>
      <c r="BY113" s="972"/>
      <c r="BZ113" s="972"/>
      <c r="CA113" s="972">
        <v>
1461986</v>
      </c>
      <c r="CB113" s="972"/>
      <c r="CC113" s="972"/>
      <c r="CD113" s="972"/>
      <c r="CE113" s="972"/>
      <c r="CF113" s="966">
        <v>
1.3</v>
      </c>
      <c r="CG113" s="967"/>
      <c r="CH113" s="967"/>
      <c r="CI113" s="967"/>
      <c r="CJ113" s="967"/>
      <c r="CK113" s="997"/>
      <c r="CL113" s="998"/>
      <c r="CM113" s="968" t="s">
        <v>
445</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
437</v>
      </c>
      <c r="DH113" s="1011"/>
      <c r="DI113" s="1011"/>
      <c r="DJ113" s="1011"/>
      <c r="DK113" s="1012"/>
      <c r="DL113" s="1013" t="s">
        <v>
446</v>
      </c>
      <c r="DM113" s="1011"/>
      <c r="DN113" s="1011"/>
      <c r="DO113" s="1011"/>
      <c r="DP113" s="1012"/>
      <c r="DQ113" s="1013" t="s">
        <v>
407</v>
      </c>
      <c r="DR113" s="1011"/>
      <c r="DS113" s="1011"/>
      <c r="DT113" s="1011"/>
      <c r="DU113" s="1012"/>
      <c r="DV113" s="1014" t="s">
        <v>
407</v>
      </c>
      <c r="DW113" s="1015"/>
      <c r="DX113" s="1015"/>
      <c r="DY113" s="1015"/>
      <c r="DZ113" s="1016"/>
    </row>
    <row r="114" spans="1:130" s="246" customFormat="1" ht="26.25" customHeight="1" x14ac:dyDescent="0.2">
      <c r="A114" s="1006"/>
      <c r="B114" s="1007"/>
      <c r="C114" s="1002" t="s">
        <v>
447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
131904</v>
      </c>
      <c r="AB114" s="1011"/>
      <c r="AC114" s="1011"/>
      <c r="AD114" s="1011"/>
      <c r="AE114" s="1012"/>
      <c r="AF114" s="1013">
        <v>
105250</v>
      </c>
      <c r="AG114" s="1011"/>
      <c r="AH114" s="1011"/>
      <c r="AI114" s="1011"/>
      <c r="AJ114" s="1012"/>
      <c r="AK114" s="1013">
        <v>
113419</v>
      </c>
      <c r="AL114" s="1011"/>
      <c r="AM114" s="1011"/>
      <c r="AN114" s="1011"/>
      <c r="AO114" s="1012"/>
      <c r="AP114" s="1014">
        <v>
0.1</v>
      </c>
      <c r="AQ114" s="1015"/>
      <c r="AR114" s="1015"/>
      <c r="AS114" s="1015"/>
      <c r="AT114" s="1016"/>
      <c r="AU114" s="952"/>
      <c r="AV114" s="953"/>
      <c r="AW114" s="953"/>
      <c r="AX114" s="953"/>
      <c r="AY114" s="953"/>
      <c r="AZ114" s="1001" t="s">
        <v>
448</v>
      </c>
      <c r="BA114" s="1002"/>
      <c r="BB114" s="1002"/>
      <c r="BC114" s="1002"/>
      <c r="BD114" s="1002"/>
      <c r="BE114" s="1002"/>
      <c r="BF114" s="1002"/>
      <c r="BG114" s="1002"/>
      <c r="BH114" s="1002"/>
      <c r="BI114" s="1002"/>
      <c r="BJ114" s="1002"/>
      <c r="BK114" s="1002"/>
      <c r="BL114" s="1002"/>
      <c r="BM114" s="1002"/>
      <c r="BN114" s="1002"/>
      <c r="BO114" s="1002"/>
      <c r="BP114" s="1003"/>
      <c r="BQ114" s="971">
        <v>
18213205</v>
      </c>
      <c r="BR114" s="972"/>
      <c r="BS114" s="972"/>
      <c r="BT114" s="972"/>
      <c r="BU114" s="972"/>
      <c r="BV114" s="972">
        <v>
18021496</v>
      </c>
      <c r="BW114" s="972"/>
      <c r="BX114" s="972"/>
      <c r="BY114" s="972"/>
      <c r="BZ114" s="972"/>
      <c r="CA114" s="972">
        <v>
18522739</v>
      </c>
      <c r="CB114" s="972"/>
      <c r="CC114" s="972"/>
      <c r="CD114" s="972"/>
      <c r="CE114" s="972"/>
      <c r="CF114" s="966">
        <v>
16.100000000000001</v>
      </c>
      <c r="CG114" s="967"/>
      <c r="CH114" s="967"/>
      <c r="CI114" s="967"/>
      <c r="CJ114" s="967"/>
      <c r="CK114" s="997"/>
      <c r="CL114" s="998"/>
      <c r="CM114" s="968" t="s">
        <v>
449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
433</v>
      </c>
      <c r="DH114" s="1011"/>
      <c r="DI114" s="1011"/>
      <c r="DJ114" s="1011"/>
      <c r="DK114" s="1012"/>
      <c r="DL114" s="1013" t="s">
        <v>
433</v>
      </c>
      <c r="DM114" s="1011"/>
      <c r="DN114" s="1011"/>
      <c r="DO114" s="1011"/>
      <c r="DP114" s="1012"/>
      <c r="DQ114" s="1013" t="s">
        <v>
437</v>
      </c>
      <c r="DR114" s="1011"/>
      <c r="DS114" s="1011"/>
      <c r="DT114" s="1011"/>
      <c r="DU114" s="1012"/>
      <c r="DV114" s="1014" t="s">
        <v>
433</v>
      </c>
      <c r="DW114" s="1015"/>
      <c r="DX114" s="1015"/>
      <c r="DY114" s="1015"/>
      <c r="DZ114" s="1016"/>
    </row>
    <row r="115" spans="1:130" s="246" customFormat="1" ht="26.25" customHeight="1" x14ac:dyDescent="0.2">
      <c r="A115" s="1006"/>
      <c r="B115" s="1007"/>
      <c r="C115" s="1002" t="s">
        <v>
450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
88750</v>
      </c>
      <c r="AB115" s="986"/>
      <c r="AC115" s="986"/>
      <c r="AD115" s="986"/>
      <c r="AE115" s="987"/>
      <c r="AF115" s="988">
        <v>
88750</v>
      </c>
      <c r="AG115" s="986"/>
      <c r="AH115" s="986"/>
      <c r="AI115" s="986"/>
      <c r="AJ115" s="987"/>
      <c r="AK115" s="988">
        <v>
76250</v>
      </c>
      <c r="AL115" s="986"/>
      <c r="AM115" s="986"/>
      <c r="AN115" s="986"/>
      <c r="AO115" s="987"/>
      <c r="AP115" s="989">
        <v>
0.1</v>
      </c>
      <c r="AQ115" s="990"/>
      <c r="AR115" s="990"/>
      <c r="AS115" s="990"/>
      <c r="AT115" s="991"/>
      <c r="AU115" s="952"/>
      <c r="AV115" s="953"/>
      <c r="AW115" s="953"/>
      <c r="AX115" s="953"/>
      <c r="AY115" s="953"/>
      <c r="AZ115" s="1001" t="s">
        <v>
451</v>
      </c>
      <c r="BA115" s="1002"/>
      <c r="BB115" s="1002"/>
      <c r="BC115" s="1002"/>
      <c r="BD115" s="1002"/>
      <c r="BE115" s="1002"/>
      <c r="BF115" s="1002"/>
      <c r="BG115" s="1002"/>
      <c r="BH115" s="1002"/>
      <c r="BI115" s="1002"/>
      <c r="BJ115" s="1002"/>
      <c r="BK115" s="1002"/>
      <c r="BL115" s="1002"/>
      <c r="BM115" s="1002"/>
      <c r="BN115" s="1002"/>
      <c r="BO115" s="1002"/>
      <c r="BP115" s="1003"/>
      <c r="BQ115" s="971" t="s">
        <v>
407</v>
      </c>
      <c r="BR115" s="972"/>
      <c r="BS115" s="972"/>
      <c r="BT115" s="972"/>
      <c r="BU115" s="972"/>
      <c r="BV115" s="972" t="s">
        <v>
437</v>
      </c>
      <c r="BW115" s="972"/>
      <c r="BX115" s="972"/>
      <c r="BY115" s="972"/>
      <c r="BZ115" s="972"/>
      <c r="CA115" s="972" t="s">
        <v>
433</v>
      </c>
      <c r="CB115" s="972"/>
      <c r="CC115" s="972"/>
      <c r="CD115" s="972"/>
      <c r="CE115" s="972"/>
      <c r="CF115" s="966" t="s">
        <v>
437</v>
      </c>
      <c r="CG115" s="967"/>
      <c r="CH115" s="967"/>
      <c r="CI115" s="967"/>
      <c r="CJ115" s="967"/>
      <c r="CK115" s="997"/>
      <c r="CL115" s="998"/>
      <c r="CM115" s="1001" t="s">
        <v>
452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
407</v>
      </c>
      <c r="DH115" s="1011"/>
      <c r="DI115" s="1011"/>
      <c r="DJ115" s="1011"/>
      <c r="DK115" s="1012"/>
      <c r="DL115" s="1013" t="s">
        <v>
433</v>
      </c>
      <c r="DM115" s="1011"/>
      <c r="DN115" s="1011"/>
      <c r="DO115" s="1011"/>
      <c r="DP115" s="1012"/>
      <c r="DQ115" s="1013" t="s">
        <v>
442</v>
      </c>
      <c r="DR115" s="1011"/>
      <c r="DS115" s="1011"/>
      <c r="DT115" s="1011"/>
      <c r="DU115" s="1012"/>
      <c r="DV115" s="1014" t="s">
        <v>
433</v>
      </c>
      <c r="DW115" s="1015"/>
      <c r="DX115" s="1015"/>
      <c r="DY115" s="1015"/>
      <c r="DZ115" s="1016"/>
    </row>
    <row r="116" spans="1:130" s="246" customFormat="1" ht="26.25" customHeight="1" x14ac:dyDescent="0.2">
      <c r="A116" s="1008"/>
      <c r="B116" s="1009"/>
      <c r="C116" s="1017" t="s">
        <v>
453</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
437</v>
      </c>
      <c r="AB116" s="1011"/>
      <c r="AC116" s="1011"/>
      <c r="AD116" s="1011"/>
      <c r="AE116" s="1012"/>
      <c r="AF116" s="1013" t="s">
        <v>
433</v>
      </c>
      <c r="AG116" s="1011"/>
      <c r="AH116" s="1011"/>
      <c r="AI116" s="1011"/>
      <c r="AJ116" s="1012"/>
      <c r="AK116" s="1013" t="s">
        <v>
407</v>
      </c>
      <c r="AL116" s="1011"/>
      <c r="AM116" s="1011"/>
      <c r="AN116" s="1011"/>
      <c r="AO116" s="1012"/>
      <c r="AP116" s="1014" t="s">
        <v>
407</v>
      </c>
      <c r="AQ116" s="1015"/>
      <c r="AR116" s="1015"/>
      <c r="AS116" s="1015"/>
      <c r="AT116" s="1016"/>
      <c r="AU116" s="952"/>
      <c r="AV116" s="953"/>
      <c r="AW116" s="953"/>
      <c r="AX116" s="953"/>
      <c r="AY116" s="953"/>
      <c r="AZ116" s="1019" t="s">
        <v>
454</v>
      </c>
      <c r="BA116" s="1020"/>
      <c r="BB116" s="1020"/>
      <c r="BC116" s="1020"/>
      <c r="BD116" s="1020"/>
      <c r="BE116" s="1020"/>
      <c r="BF116" s="1020"/>
      <c r="BG116" s="1020"/>
      <c r="BH116" s="1020"/>
      <c r="BI116" s="1020"/>
      <c r="BJ116" s="1020"/>
      <c r="BK116" s="1020"/>
      <c r="BL116" s="1020"/>
      <c r="BM116" s="1020"/>
      <c r="BN116" s="1020"/>
      <c r="BO116" s="1020"/>
      <c r="BP116" s="1021"/>
      <c r="BQ116" s="971" t="s">
        <v>
437</v>
      </c>
      <c r="BR116" s="972"/>
      <c r="BS116" s="972"/>
      <c r="BT116" s="972"/>
      <c r="BU116" s="972"/>
      <c r="BV116" s="972" t="s">
        <v>
455</v>
      </c>
      <c r="BW116" s="972"/>
      <c r="BX116" s="972"/>
      <c r="BY116" s="972"/>
      <c r="BZ116" s="972"/>
      <c r="CA116" s="972" t="s">
        <v>
433</v>
      </c>
      <c r="CB116" s="972"/>
      <c r="CC116" s="972"/>
      <c r="CD116" s="972"/>
      <c r="CE116" s="972"/>
      <c r="CF116" s="966" t="s">
        <v>
407</v>
      </c>
      <c r="CG116" s="967"/>
      <c r="CH116" s="967"/>
      <c r="CI116" s="967"/>
      <c r="CJ116" s="967"/>
      <c r="CK116" s="997"/>
      <c r="CL116" s="998"/>
      <c r="CM116" s="968" t="s">
        <v>
456</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
437</v>
      </c>
      <c r="DH116" s="1011"/>
      <c r="DI116" s="1011"/>
      <c r="DJ116" s="1011"/>
      <c r="DK116" s="1012"/>
      <c r="DL116" s="1013" t="s">
        <v>
433</v>
      </c>
      <c r="DM116" s="1011"/>
      <c r="DN116" s="1011"/>
      <c r="DO116" s="1011"/>
      <c r="DP116" s="1012"/>
      <c r="DQ116" s="1013" t="s">
        <v>
433</v>
      </c>
      <c r="DR116" s="1011"/>
      <c r="DS116" s="1011"/>
      <c r="DT116" s="1011"/>
      <c r="DU116" s="1012"/>
      <c r="DV116" s="1014" t="s">
        <v>
433</v>
      </c>
      <c r="DW116" s="1015"/>
      <c r="DX116" s="1015"/>
      <c r="DY116" s="1015"/>
      <c r="DZ116" s="1016"/>
    </row>
    <row r="117" spans="1:130" s="246" customFormat="1" ht="26.25" customHeight="1" x14ac:dyDescent="0.2">
      <c r="A117" s="956" t="s">
        <v>
191</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
457</v>
      </c>
      <c r="Z117" s="938"/>
      <c r="AA117" s="1028">
        <v>
2360810</v>
      </c>
      <c r="AB117" s="1029"/>
      <c r="AC117" s="1029"/>
      <c r="AD117" s="1029"/>
      <c r="AE117" s="1030"/>
      <c r="AF117" s="1031">
        <v>
2249871</v>
      </c>
      <c r="AG117" s="1029"/>
      <c r="AH117" s="1029"/>
      <c r="AI117" s="1029"/>
      <c r="AJ117" s="1030"/>
      <c r="AK117" s="1031">
        <v>
2148928</v>
      </c>
      <c r="AL117" s="1029"/>
      <c r="AM117" s="1029"/>
      <c r="AN117" s="1029"/>
      <c r="AO117" s="1030"/>
      <c r="AP117" s="1032"/>
      <c r="AQ117" s="1033"/>
      <c r="AR117" s="1033"/>
      <c r="AS117" s="1033"/>
      <c r="AT117" s="1034"/>
      <c r="AU117" s="952"/>
      <c r="AV117" s="953"/>
      <c r="AW117" s="953"/>
      <c r="AX117" s="953"/>
      <c r="AY117" s="953"/>
      <c r="AZ117" s="1019" t="s">
        <v>
458</v>
      </c>
      <c r="BA117" s="1020"/>
      <c r="BB117" s="1020"/>
      <c r="BC117" s="1020"/>
      <c r="BD117" s="1020"/>
      <c r="BE117" s="1020"/>
      <c r="BF117" s="1020"/>
      <c r="BG117" s="1020"/>
      <c r="BH117" s="1020"/>
      <c r="BI117" s="1020"/>
      <c r="BJ117" s="1020"/>
      <c r="BK117" s="1020"/>
      <c r="BL117" s="1020"/>
      <c r="BM117" s="1020"/>
      <c r="BN117" s="1020"/>
      <c r="BO117" s="1020"/>
      <c r="BP117" s="1021"/>
      <c r="BQ117" s="971" t="s">
        <v>
433</v>
      </c>
      <c r="BR117" s="972"/>
      <c r="BS117" s="972"/>
      <c r="BT117" s="972"/>
      <c r="BU117" s="972"/>
      <c r="BV117" s="972" t="s">
        <v>
446</v>
      </c>
      <c r="BW117" s="972"/>
      <c r="BX117" s="972"/>
      <c r="BY117" s="972"/>
      <c r="BZ117" s="972"/>
      <c r="CA117" s="972" t="s">
        <v>
446</v>
      </c>
      <c r="CB117" s="972"/>
      <c r="CC117" s="972"/>
      <c r="CD117" s="972"/>
      <c r="CE117" s="972"/>
      <c r="CF117" s="966" t="s">
        <v>
446</v>
      </c>
      <c r="CG117" s="967"/>
      <c r="CH117" s="967"/>
      <c r="CI117" s="967"/>
      <c r="CJ117" s="967"/>
      <c r="CK117" s="997"/>
      <c r="CL117" s="998"/>
      <c r="CM117" s="968" t="s">
        <v>
459</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
433</v>
      </c>
      <c r="DH117" s="1011"/>
      <c r="DI117" s="1011"/>
      <c r="DJ117" s="1011"/>
      <c r="DK117" s="1012"/>
      <c r="DL117" s="1013" t="s">
        <v>
407</v>
      </c>
      <c r="DM117" s="1011"/>
      <c r="DN117" s="1011"/>
      <c r="DO117" s="1011"/>
      <c r="DP117" s="1012"/>
      <c r="DQ117" s="1013" t="s">
        <v>
446</v>
      </c>
      <c r="DR117" s="1011"/>
      <c r="DS117" s="1011"/>
      <c r="DT117" s="1011"/>
      <c r="DU117" s="1012"/>
      <c r="DV117" s="1014" t="s">
        <v>
433</v>
      </c>
      <c r="DW117" s="1015"/>
      <c r="DX117" s="1015"/>
      <c r="DY117" s="1015"/>
      <c r="DZ117" s="1016"/>
    </row>
    <row r="118" spans="1:130" s="246" customFormat="1" ht="26.25" customHeight="1" x14ac:dyDescent="0.2">
      <c r="A118" s="956" t="s">
        <v>
428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
426</v>
      </c>
      <c r="AB118" s="937"/>
      <c r="AC118" s="937"/>
      <c r="AD118" s="937"/>
      <c r="AE118" s="938"/>
      <c r="AF118" s="936" t="s">
        <v>
310</v>
      </c>
      <c r="AG118" s="937"/>
      <c r="AH118" s="937"/>
      <c r="AI118" s="937"/>
      <c r="AJ118" s="938"/>
      <c r="AK118" s="936" t="s">
        <v>
309</v>
      </c>
      <c r="AL118" s="937"/>
      <c r="AM118" s="937"/>
      <c r="AN118" s="937"/>
      <c r="AO118" s="938"/>
      <c r="AP118" s="1023" t="s">
        <v>
427</v>
      </c>
      <c r="AQ118" s="1024"/>
      <c r="AR118" s="1024"/>
      <c r="AS118" s="1024"/>
      <c r="AT118" s="1025"/>
      <c r="AU118" s="952"/>
      <c r="AV118" s="953"/>
      <c r="AW118" s="953"/>
      <c r="AX118" s="953"/>
      <c r="AY118" s="953"/>
      <c r="AZ118" s="1026" t="s">
        <v>
460</v>
      </c>
      <c r="BA118" s="1017"/>
      <c r="BB118" s="1017"/>
      <c r="BC118" s="1017"/>
      <c r="BD118" s="1017"/>
      <c r="BE118" s="1017"/>
      <c r="BF118" s="1017"/>
      <c r="BG118" s="1017"/>
      <c r="BH118" s="1017"/>
      <c r="BI118" s="1017"/>
      <c r="BJ118" s="1017"/>
      <c r="BK118" s="1017"/>
      <c r="BL118" s="1017"/>
      <c r="BM118" s="1017"/>
      <c r="BN118" s="1017"/>
      <c r="BO118" s="1017"/>
      <c r="BP118" s="1018"/>
      <c r="BQ118" s="1049" t="s">
        <v>
433</v>
      </c>
      <c r="BR118" s="1050"/>
      <c r="BS118" s="1050"/>
      <c r="BT118" s="1050"/>
      <c r="BU118" s="1050"/>
      <c r="BV118" s="1050" t="s">
        <v>
433</v>
      </c>
      <c r="BW118" s="1050"/>
      <c r="BX118" s="1050"/>
      <c r="BY118" s="1050"/>
      <c r="BZ118" s="1050"/>
      <c r="CA118" s="1050" t="s">
        <v>
407</v>
      </c>
      <c r="CB118" s="1050"/>
      <c r="CC118" s="1050"/>
      <c r="CD118" s="1050"/>
      <c r="CE118" s="1050"/>
      <c r="CF118" s="966" t="s">
        <v>
446</v>
      </c>
      <c r="CG118" s="967"/>
      <c r="CH118" s="967"/>
      <c r="CI118" s="967"/>
      <c r="CJ118" s="967"/>
      <c r="CK118" s="997"/>
      <c r="CL118" s="998"/>
      <c r="CM118" s="968" t="s">
        <v>
461</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
433</v>
      </c>
      <c r="DH118" s="1011"/>
      <c r="DI118" s="1011"/>
      <c r="DJ118" s="1011"/>
      <c r="DK118" s="1012"/>
      <c r="DL118" s="1013" t="s">
        <v>
446</v>
      </c>
      <c r="DM118" s="1011"/>
      <c r="DN118" s="1011"/>
      <c r="DO118" s="1011"/>
      <c r="DP118" s="1012"/>
      <c r="DQ118" s="1013" t="s">
        <v>
462</v>
      </c>
      <c r="DR118" s="1011"/>
      <c r="DS118" s="1011"/>
      <c r="DT118" s="1011"/>
      <c r="DU118" s="1012"/>
      <c r="DV118" s="1014" t="s">
        <v>
433</v>
      </c>
      <c r="DW118" s="1015"/>
      <c r="DX118" s="1015"/>
      <c r="DY118" s="1015"/>
      <c r="DZ118" s="1016"/>
    </row>
    <row r="119" spans="1:130" s="246" customFormat="1" ht="26.25" customHeight="1" x14ac:dyDescent="0.2">
      <c r="A119" s="1110" t="s">
        <v>
431</v>
      </c>
      <c r="B119" s="996"/>
      <c r="C119" s="975" t="s">
        <v>
432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
433</v>
      </c>
      <c r="AB119" s="944"/>
      <c r="AC119" s="944"/>
      <c r="AD119" s="944"/>
      <c r="AE119" s="945"/>
      <c r="AF119" s="946" t="s">
        <v>
437</v>
      </c>
      <c r="AG119" s="944"/>
      <c r="AH119" s="944"/>
      <c r="AI119" s="944"/>
      <c r="AJ119" s="945"/>
      <c r="AK119" s="946" t="s">
        <v>
433</v>
      </c>
      <c r="AL119" s="944"/>
      <c r="AM119" s="944"/>
      <c r="AN119" s="944"/>
      <c r="AO119" s="945"/>
      <c r="AP119" s="947" t="s">
        <v>
407</v>
      </c>
      <c r="AQ119" s="948"/>
      <c r="AR119" s="948"/>
      <c r="AS119" s="948"/>
      <c r="AT119" s="949"/>
      <c r="AU119" s="954"/>
      <c r="AV119" s="955"/>
      <c r="AW119" s="955"/>
      <c r="AX119" s="955"/>
      <c r="AY119" s="955"/>
      <c r="AZ119" s="277" t="s">
        <v>
191</v>
      </c>
      <c r="BA119" s="277"/>
      <c r="BB119" s="277"/>
      <c r="BC119" s="277"/>
      <c r="BD119" s="277"/>
      <c r="BE119" s="277"/>
      <c r="BF119" s="277"/>
      <c r="BG119" s="277"/>
      <c r="BH119" s="277"/>
      <c r="BI119" s="277"/>
      <c r="BJ119" s="277"/>
      <c r="BK119" s="277"/>
      <c r="BL119" s="277"/>
      <c r="BM119" s="277"/>
      <c r="BN119" s="277"/>
      <c r="BO119" s="1027" t="s">
        <v>
463</v>
      </c>
      <c r="BP119" s="1058"/>
      <c r="BQ119" s="1049">
        <v>
51045694</v>
      </c>
      <c r="BR119" s="1050"/>
      <c r="BS119" s="1050"/>
      <c r="BT119" s="1050"/>
      <c r="BU119" s="1050"/>
      <c r="BV119" s="1050">
        <v>
49648455</v>
      </c>
      <c r="BW119" s="1050"/>
      <c r="BX119" s="1050"/>
      <c r="BY119" s="1050"/>
      <c r="BZ119" s="1050"/>
      <c r="CA119" s="1050">
        <v>
49007341</v>
      </c>
      <c r="CB119" s="1050"/>
      <c r="CC119" s="1050"/>
      <c r="CD119" s="1050"/>
      <c r="CE119" s="1050"/>
      <c r="CF119" s="1051"/>
      <c r="CG119" s="1052"/>
      <c r="CH119" s="1052"/>
      <c r="CI119" s="1052"/>
      <c r="CJ119" s="1053"/>
      <c r="CK119" s="999"/>
      <c r="CL119" s="1000"/>
      <c r="CM119" s="1054" t="s">
        <v>
464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
342600</v>
      </c>
      <c r="DH119" s="1036"/>
      <c r="DI119" s="1036"/>
      <c r="DJ119" s="1036"/>
      <c r="DK119" s="1037"/>
      <c r="DL119" s="1035">
        <v>
253850</v>
      </c>
      <c r="DM119" s="1036"/>
      <c r="DN119" s="1036"/>
      <c r="DO119" s="1036"/>
      <c r="DP119" s="1037"/>
      <c r="DQ119" s="1035">
        <v>
177600</v>
      </c>
      <c r="DR119" s="1036"/>
      <c r="DS119" s="1036"/>
      <c r="DT119" s="1036"/>
      <c r="DU119" s="1037"/>
      <c r="DV119" s="1038">
        <v>
0.2</v>
      </c>
      <c r="DW119" s="1039"/>
      <c r="DX119" s="1039"/>
      <c r="DY119" s="1039"/>
      <c r="DZ119" s="1040"/>
    </row>
    <row r="120" spans="1:130" s="246" customFormat="1" ht="26.25" customHeight="1" x14ac:dyDescent="0.2">
      <c r="A120" s="1111"/>
      <c r="B120" s="998"/>
      <c r="C120" s="968" t="s">
        <v>
436</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
433</v>
      </c>
      <c r="AB120" s="1011"/>
      <c r="AC120" s="1011"/>
      <c r="AD120" s="1011"/>
      <c r="AE120" s="1012"/>
      <c r="AF120" s="1013" t="s">
        <v>
462</v>
      </c>
      <c r="AG120" s="1011"/>
      <c r="AH120" s="1011"/>
      <c r="AI120" s="1011"/>
      <c r="AJ120" s="1012"/>
      <c r="AK120" s="1013" t="s">
        <v>
462</v>
      </c>
      <c r="AL120" s="1011"/>
      <c r="AM120" s="1011"/>
      <c r="AN120" s="1011"/>
      <c r="AO120" s="1012"/>
      <c r="AP120" s="1014" t="s">
        <v>
433</v>
      </c>
      <c r="AQ120" s="1015"/>
      <c r="AR120" s="1015"/>
      <c r="AS120" s="1015"/>
      <c r="AT120" s="1016"/>
      <c r="AU120" s="1041" t="s">
        <v>
465</v>
      </c>
      <c r="AV120" s="1042"/>
      <c r="AW120" s="1042"/>
      <c r="AX120" s="1042"/>
      <c r="AY120" s="1043"/>
      <c r="AZ120" s="992" t="s">
        <v>
466</v>
      </c>
      <c r="BA120" s="941"/>
      <c r="BB120" s="941"/>
      <c r="BC120" s="941"/>
      <c r="BD120" s="941"/>
      <c r="BE120" s="941"/>
      <c r="BF120" s="941"/>
      <c r="BG120" s="941"/>
      <c r="BH120" s="941"/>
      <c r="BI120" s="941"/>
      <c r="BJ120" s="941"/>
      <c r="BK120" s="941"/>
      <c r="BL120" s="941"/>
      <c r="BM120" s="941"/>
      <c r="BN120" s="941"/>
      <c r="BO120" s="941"/>
      <c r="BP120" s="942"/>
      <c r="BQ120" s="978">
        <v>
112536280</v>
      </c>
      <c r="BR120" s="979"/>
      <c r="BS120" s="979"/>
      <c r="BT120" s="979"/>
      <c r="BU120" s="979"/>
      <c r="BV120" s="979">
        <v>
118617921</v>
      </c>
      <c r="BW120" s="979"/>
      <c r="BX120" s="979"/>
      <c r="BY120" s="979"/>
      <c r="BZ120" s="979"/>
      <c r="CA120" s="979">
        <v>
132187464</v>
      </c>
      <c r="CB120" s="979"/>
      <c r="CC120" s="979"/>
      <c r="CD120" s="979"/>
      <c r="CE120" s="979"/>
      <c r="CF120" s="993">
        <v>
114.7</v>
      </c>
      <c r="CG120" s="994"/>
      <c r="CH120" s="994"/>
      <c r="CI120" s="994"/>
      <c r="CJ120" s="994"/>
      <c r="CK120" s="1059" t="s">
        <v>
467</v>
      </c>
      <c r="CL120" s="1060"/>
      <c r="CM120" s="1060"/>
      <c r="CN120" s="1060"/>
      <c r="CO120" s="1061"/>
      <c r="CP120" s="1067" t="s">
        <v>
468</v>
      </c>
      <c r="CQ120" s="1068"/>
      <c r="CR120" s="1068"/>
      <c r="CS120" s="1068"/>
      <c r="CT120" s="1068"/>
      <c r="CU120" s="1068"/>
      <c r="CV120" s="1068"/>
      <c r="CW120" s="1068"/>
      <c r="CX120" s="1068"/>
      <c r="CY120" s="1068"/>
      <c r="CZ120" s="1068"/>
      <c r="DA120" s="1068"/>
      <c r="DB120" s="1068"/>
      <c r="DC120" s="1068"/>
      <c r="DD120" s="1068"/>
      <c r="DE120" s="1068"/>
      <c r="DF120" s="1069"/>
      <c r="DG120" s="978" t="s">
        <v>
437</v>
      </c>
      <c r="DH120" s="979"/>
      <c r="DI120" s="979"/>
      <c r="DJ120" s="979"/>
      <c r="DK120" s="979"/>
      <c r="DL120" s="979" t="s">
        <v>
407</v>
      </c>
      <c r="DM120" s="979"/>
      <c r="DN120" s="979"/>
      <c r="DO120" s="979"/>
      <c r="DP120" s="979"/>
      <c r="DQ120" s="979" t="s">
        <v>
433</v>
      </c>
      <c r="DR120" s="979"/>
      <c r="DS120" s="979"/>
      <c r="DT120" s="979"/>
      <c r="DU120" s="979"/>
      <c r="DV120" s="980" t="s">
        <v>
462</v>
      </c>
      <c r="DW120" s="980"/>
      <c r="DX120" s="980"/>
      <c r="DY120" s="980"/>
      <c r="DZ120" s="981"/>
    </row>
    <row r="121" spans="1:130" s="246" customFormat="1" ht="26.25" customHeight="1" x14ac:dyDescent="0.2">
      <c r="A121" s="1111"/>
      <c r="B121" s="998"/>
      <c r="C121" s="1019" t="s">
        <v>
469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
407</v>
      </c>
      <c r="AB121" s="1011"/>
      <c r="AC121" s="1011"/>
      <c r="AD121" s="1011"/>
      <c r="AE121" s="1012"/>
      <c r="AF121" s="1013" t="s">
        <v>
442</v>
      </c>
      <c r="AG121" s="1011"/>
      <c r="AH121" s="1011"/>
      <c r="AI121" s="1011"/>
      <c r="AJ121" s="1012"/>
      <c r="AK121" s="1013" t="s">
        <v>
433</v>
      </c>
      <c r="AL121" s="1011"/>
      <c r="AM121" s="1011"/>
      <c r="AN121" s="1011"/>
      <c r="AO121" s="1012"/>
      <c r="AP121" s="1014" t="s">
        <v>
462</v>
      </c>
      <c r="AQ121" s="1015"/>
      <c r="AR121" s="1015"/>
      <c r="AS121" s="1015"/>
      <c r="AT121" s="1016"/>
      <c r="AU121" s="1044"/>
      <c r="AV121" s="1045"/>
      <c r="AW121" s="1045"/>
      <c r="AX121" s="1045"/>
      <c r="AY121" s="1046"/>
      <c r="AZ121" s="1001" t="s">
        <v>
470</v>
      </c>
      <c r="BA121" s="1002"/>
      <c r="BB121" s="1002"/>
      <c r="BC121" s="1002"/>
      <c r="BD121" s="1002"/>
      <c r="BE121" s="1002"/>
      <c r="BF121" s="1002"/>
      <c r="BG121" s="1002"/>
      <c r="BH121" s="1002"/>
      <c r="BI121" s="1002"/>
      <c r="BJ121" s="1002"/>
      <c r="BK121" s="1002"/>
      <c r="BL121" s="1002"/>
      <c r="BM121" s="1002"/>
      <c r="BN121" s="1002"/>
      <c r="BO121" s="1002"/>
      <c r="BP121" s="1003"/>
      <c r="BQ121" s="971">
        <v>
10800</v>
      </c>
      <c r="BR121" s="972"/>
      <c r="BS121" s="972"/>
      <c r="BT121" s="972"/>
      <c r="BU121" s="972"/>
      <c r="BV121" s="972">
        <v>
10495</v>
      </c>
      <c r="BW121" s="972"/>
      <c r="BX121" s="972"/>
      <c r="BY121" s="972"/>
      <c r="BZ121" s="972"/>
      <c r="CA121" s="972">
        <v>
6662</v>
      </c>
      <c r="CB121" s="972"/>
      <c r="CC121" s="972"/>
      <c r="CD121" s="972"/>
      <c r="CE121" s="972"/>
      <c r="CF121" s="966">
        <v>
0</v>
      </c>
      <c r="CG121" s="967"/>
      <c r="CH121" s="967"/>
      <c r="CI121" s="967"/>
      <c r="CJ121" s="967"/>
      <c r="CK121" s="1062"/>
      <c r="CL121" s="1063"/>
      <c r="CM121" s="1063"/>
      <c r="CN121" s="1063"/>
      <c r="CO121" s="1064"/>
      <c r="CP121" s="1072" t="s">
        <v>
471</v>
      </c>
      <c r="CQ121" s="1073"/>
      <c r="CR121" s="1073"/>
      <c r="CS121" s="1073"/>
      <c r="CT121" s="1073"/>
      <c r="CU121" s="1073"/>
      <c r="CV121" s="1073"/>
      <c r="CW121" s="1073"/>
      <c r="CX121" s="1073"/>
      <c r="CY121" s="1073"/>
      <c r="CZ121" s="1073"/>
      <c r="DA121" s="1073"/>
      <c r="DB121" s="1073"/>
      <c r="DC121" s="1073"/>
      <c r="DD121" s="1073"/>
      <c r="DE121" s="1073"/>
      <c r="DF121" s="1074"/>
      <c r="DG121" s="971" t="s">
        <v>
462</v>
      </c>
      <c r="DH121" s="972"/>
      <c r="DI121" s="972"/>
      <c r="DJ121" s="972"/>
      <c r="DK121" s="972"/>
      <c r="DL121" s="972" t="s">
        <v>
433</v>
      </c>
      <c r="DM121" s="972"/>
      <c r="DN121" s="972"/>
      <c r="DO121" s="972"/>
      <c r="DP121" s="972"/>
      <c r="DQ121" s="972" t="s">
        <v>
433</v>
      </c>
      <c r="DR121" s="972"/>
      <c r="DS121" s="972"/>
      <c r="DT121" s="972"/>
      <c r="DU121" s="972"/>
      <c r="DV121" s="973" t="s">
        <v>
407</v>
      </c>
      <c r="DW121" s="973"/>
      <c r="DX121" s="973"/>
      <c r="DY121" s="973"/>
      <c r="DZ121" s="974"/>
    </row>
    <row r="122" spans="1:130" s="246" customFormat="1" ht="26.25" customHeight="1" x14ac:dyDescent="0.2">
      <c r="A122" s="1111"/>
      <c r="B122" s="998"/>
      <c r="C122" s="968" t="s">
        <v>
449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
462</v>
      </c>
      <c r="AB122" s="1011"/>
      <c r="AC122" s="1011"/>
      <c r="AD122" s="1011"/>
      <c r="AE122" s="1012"/>
      <c r="AF122" s="1013" t="s">
        <v>
433</v>
      </c>
      <c r="AG122" s="1011"/>
      <c r="AH122" s="1011"/>
      <c r="AI122" s="1011"/>
      <c r="AJ122" s="1012"/>
      <c r="AK122" s="1013" t="s">
        <v>
433</v>
      </c>
      <c r="AL122" s="1011"/>
      <c r="AM122" s="1011"/>
      <c r="AN122" s="1011"/>
      <c r="AO122" s="1012"/>
      <c r="AP122" s="1014" t="s">
        <v>
442</v>
      </c>
      <c r="AQ122" s="1015"/>
      <c r="AR122" s="1015"/>
      <c r="AS122" s="1015"/>
      <c r="AT122" s="1016"/>
      <c r="AU122" s="1044"/>
      <c r="AV122" s="1045"/>
      <c r="AW122" s="1045"/>
      <c r="AX122" s="1045"/>
      <c r="AY122" s="1046"/>
      <c r="AZ122" s="1026" t="s">
        <v>
472</v>
      </c>
      <c r="BA122" s="1017"/>
      <c r="BB122" s="1017"/>
      <c r="BC122" s="1017"/>
      <c r="BD122" s="1017"/>
      <c r="BE122" s="1017"/>
      <c r="BF122" s="1017"/>
      <c r="BG122" s="1017"/>
      <c r="BH122" s="1017"/>
      <c r="BI122" s="1017"/>
      <c r="BJ122" s="1017"/>
      <c r="BK122" s="1017"/>
      <c r="BL122" s="1017"/>
      <c r="BM122" s="1017"/>
      <c r="BN122" s="1017"/>
      <c r="BO122" s="1017"/>
      <c r="BP122" s="1018"/>
      <c r="BQ122" s="1049">
        <v>
78594348</v>
      </c>
      <c r="BR122" s="1050"/>
      <c r="BS122" s="1050"/>
      <c r="BT122" s="1050"/>
      <c r="BU122" s="1050"/>
      <c r="BV122" s="1050">
        <v>
72425418</v>
      </c>
      <c r="BW122" s="1050"/>
      <c r="BX122" s="1050"/>
      <c r="BY122" s="1050"/>
      <c r="BZ122" s="1050"/>
      <c r="CA122" s="1050">
        <v>
66142049</v>
      </c>
      <c r="CB122" s="1050"/>
      <c r="CC122" s="1050"/>
      <c r="CD122" s="1050"/>
      <c r="CE122" s="1050"/>
      <c r="CF122" s="1070">
        <v>
57.4</v>
      </c>
      <c r="CG122" s="1071"/>
      <c r="CH122" s="1071"/>
      <c r="CI122" s="1071"/>
      <c r="CJ122" s="1071"/>
      <c r="CK122" s="1062"/>
      <c r="CL122" s="1063"/>
      <c r="CM122" s="1063"/>
      <c r="CN122" s="1063"/>
      <c r="CO122" s="1064"/>
      <c r="CP122" s="1072" t="s">
        <v>
473</v>
      </c>
      <c r="CQ122" s="1073"/>
      <c r="CR122" s="1073"/>
      <c r="CS122" s="1073"/>
      <c r="CT122" s="1073"/>
      <c r="CU122" s="1073"/>
      <c r="CV122" s="1073"/>
      <c r="CW122" s="1073"/>
      <c r="CX122" s="1073"/>
      <c r="CY122" s="1073"/>
      <c r="CZ122" s="1073"/>
      <c r="DA122" s="1073"/>
      <c r="DB122" s="1073"/>
      <c r="DC122" s="1073"/>
      <c r="DD122" s="1073"/>
      <c r="DE122" s="1073"/>
      <c r="DF122" s="1074"/>
      <c r="DG122" s="971" t="s">
        <v>
462</v>
      </c>
      <c r="DH122" s="972"/>
      <c r="DI122" s="972"/>
      <c r="DJ122" s="972"/>
      <c r="DK122" s="972"/>
      <c r="DL122" s="972" t="s">
        <v>
407</v>
      </c>
      <c r="DM122" s="972"/>
      <c r="DN122" s="972"/>
      <c r="DO122" s="972"/>
      <c r="DP122" s="972"/>
      <c r="DQ122" s="972" t="s">
        <v>
433</v>
      </c>
      <c r="DR122" s="972"/>
      <c r="DS122" s="972"/>
      <c r="DT122" s="972"/>
      <c r="DU122" s="972"/>
      <c r="DV122" s="973" t="s">
        <v>
407</v>
      </c>
      <c r="DW122" s="973"/>
      <c r="DX122" s="973"/>
      <c r="DY122" s="973"/>
      <c r="DZ122" s="974"/>
    </row>
    <row r="123" spans="1:130" s="246" customFormat="1" ht="26.25" customHeight="1" x14ac:dyDescent="0.2">
      <c r="A123" s="1111"/>
      <c r="B123" s="998"/>
      <c r="C123" s="968" t="s">
        <v>
456</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
433</v>
      </c>
      <c r="AB123" s="1011"/>
      <c r="AC123" s="1011"/>
      <c r="AD123" s="1011"/>
      <c r="AE123" s="1012"/>
      <c r="AF123" s="1013" t="s">
        <v>
433</v>
      </c>
      <c r="AG123" s="1011"/>
      <c r="AH123" s="1011"/>
      <c r="AI123" s="1011"/>
      <c r="AJ123" s="1012"/>
      <c r="AK123" s="1013" t="s">
        <v>
407</v>
      </c>
      <c r="AL123" s="1011"/>
      <c r="AM123" s="1011"/>
      <c r="AN123" s="1011"/>
      <c r="AO123" s="1012"/>
      <c r="AP123" s="1014" t="s">
        <v>
407</v>
      </c>
      <c r="AQ123" s="1015"/>
      <c r="AR123" s="1015"/>
      <c r="AS123" s="1015"/>
      <c r="AT123" s="1016"/>
      <c r="AU123" s="1047"/>
      <c r="AV123" s="1048"/>
      <c r="AW123" s="1048"/>
      <c r="AX123" s="1048"/>
      <c r="AY123" s="1048"/>
      <c r="AZ123" s="277" t="s">
        <v>
191</v>
      </c>
      <c r="BA123" s="277"/>
      <c r="BB123" s="277"/>
      <c r="BC123" s="277"/>
      <c r="BD123" s="277"/>
      <c r="BE123" s="277"/>
      <c r="BF123" s="277"/>
      <c r="BG123" s="277"/>
      <c r="BH123" s="277"/>
      <c r="BI123" s="277"/>
      <c r="BJ123" s="277"/>
      <c r="BK123" s="277"/>
      <c r="BL123" s="277"/>
      <c r="BM123" s="277"/>
      <c r="BN123" s="277"/>
      <c r="BO123" s="1027" t="s">
        <v>
474</v>
      </c>
      <c r="BP123" s="1058"/>
      <c r="BQ123" s="1117">
        <v>
191141428</v>
      </c>
      <c r="BR123" s="1118"/>
      <c r="BS123" s="1118"/>
      <c r="BT123" s="1118"/>
      <c r="BU123" s="1118"/>
      <c r="BV123" s="1118">
        <v>
191053834</v>
      </c>
      <c r="BW123" s="1118"/>
      <c r="BX123" s="1118"/>
      <c r="BY123" s="1118"/>
      <c r="BZ123" s="1118"/>
      <c r="CA123" s="1118">
        <v>
198336175</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x14ac:dyDescent="0.25">
      <c r="A124" s="1111"/>
      <c r="B124" s="998"/>
      <c r="C124" s="968" t="s">
        <v>
459</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
433</v>
      </c>
      <c r="AB124" s="1011"/>
      <c r="AC124" s="1011"/>
      <c r="AD124" s="1011"/>
      <c r="AE124" s="1012"/>
      <c r="AF124" s="1013" t="s">
        <v>
462</v>
      </c>
      <c r="AG124" s="1011"/>
      <c r="AH124" s="1011"/>
      <c r="AI124" s="1011"/>
      <c r="AJ124" s="1012"/>
      <c r="AK124" s="1013" t="s">
        <v>
442</v>
      </c>
      <c r="AL124" s="1011"/>
      <c r="AM124" s="1011"/>
      <c r="AN124" s="1011"/>
      <c r="AO124" s="1012"/>
      <c r="AP124" s="1014" t="s">
        <v>
433</v>
      </c>
      <c r="AQ124" s="1015"/>
      <c r="AR124" s="1015"/>
      <c r="AS124" s="1015"/>
      <c r="AT124" s="1016"/>
      <c r="AU124" s="1113" t="s">
        <v>
475</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
462</v>
      </c>
      <c r="BR124" s="1080"/>
      <c r="BS124" s="1080"/>
      <c r="BT124" s="1080"/>
      <c r="BU124" s="1080"/>
      <c r="BV124" s="1080" t="s">
        <v>
433</v>
      </c>
      <c r="BW124" s="1080"/>
      <c r="BX124" s="1080"/>
      <c r="BY124" s="1080"/>
      <c r="BZ124" s="1080"/>
      <c r="CA124" s="1080" t="s">
        <v>
462</v>
      </c>
      <c r="CB124" s="1080"/>
      <c r="CC124" s="1080"/>
      <c r="CD124" s="1080"/>
      <c r="CE124" s="1080"/>
      <c r="CF124" s="1081"/>
      <c r="CG124" s="1082"/>
      <c r="CH124" s="1082"/>
      <c r="CI124" s="1082"/>
      <c r="CJ124" s="1083"/>
      <c r="CK124" s="1065"/>
      <c r="CL124" s="1065"/>
      <c r="CM124" s="1065"/>
      <c r="CN124" s="1065"/>
      <c r="CO124" s="1066"/>
      <c r="CP124" s="1072" t="s">
        <v>
476</v>
      </c>
      <c r="CQ124" s="1073"/>
      <c r="CR124" s="1073"/>
      <c r="CS124" s="1073"/>
      <c r="CT124" s="1073"/>
      <c r="CU124" s="1073"/>
      <c r="CV124" s="1073"/>
      <c r="CW124" s="1073"/>
      <c r="CX124" s="1073"/>
      <c r="CY124" s="1073"/>
      <c r="CZ124" s="1073"/>
      <c r="DA124" s="1073"/>
      <c r="DB124" s="1073"/>
      <c r="DC124" s="1073"/>
      <c r="DD124" s="1073"/>
      <c r="DE124" s="1073"/>
      <c r="DF124" s="1074"/>
      <c r="DG124" s="1057" t="s">
        <v>
437</v>
      </c>
      <c r="DH124" s="1036"/>
      <c r="DI124" s="1036"/>
      <c r="DJ124" s="1036"/>
      <c r="DK124" s="1037"/>
      <c r="DL124" s="1035" t="s">
        <v>
407</v>
      </c>
      <c r="DM124" s="1036"/>
      <c r="DN124" s="1036"/>
      <c r="DO124" s="1036"/>
      <c r="DP124" s="1037"/>
      <c r="DQ124" s="1035" t="s">
        <v>
477</v>
      </c>
      <c r="DR124" s="1036"/>
      <c r="DS124" s="1036"/>
      <c r="DT124" s="1036"/>
      <c r="DU124" s="1037"/>
      <c r="DV124" s="1038" t="s">
        <v>
437</v>
      </c>
      <c r="DW124" s="1039"/>
      <c r="DX124" s="1039"/>
      <c r="DY124" s="1039"/>
      <c r="DZ124" s="1040"/>
    </row>
    <row r="125" spans="1:130" s="246" customFormat="1" ht="26.25" customHeight="1" x14ac:dyDescent="0.2">
      <c r="A125" s="1111"/>
      <c r="B125" s="998"/>
      <c r="C125" s="968" t="s">
        <v>
461</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v>
88750</v>
      </c>
      <c r="AB125" s="1011"/>
      <c r="AC125" s="1011"/>
      <c r="AD125" s="1011"/>
      <c r="AE125" s="1012"/>
      <c r="AF125" s="1013">
        <v>
88750</v>
      </c>
      <c r="AG125" s="1011"/>
      <c r="AH125" s="1011"/>
      <c r="AI125" s="1011"/>
      <c r="AJ125" s="1012"/>
      <c r="AK125" s="1013">
        <v>
76250</v>
      </c>
      <c r="AL125" s="1011"/>
      <c r="AM125" s="1011"/>
      <c r="AN125" s="1011"/>
      <c r="AO125" s="1012"/>
      <c r="AP125" s="1014">
        <v>
0.1</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
478</v>
      </c>
      <c r="CL125" s="1060"/>
      <c r="CM125" s="1060"/>
      <c r="CN125" s="1060"/>
      <c r="CO125" s="1061"/>
      <c r="CP125" s="992" t="s">
        <v>
479</v>
      </c>
      <c r="CQ125" s="941"/>
      <c r="CR125" s="941"/>
      <c r="CS125" s="941"/>
      <c r="CT125" s="941"/>
      <c r="CU125" s="941"/>
      <c r="CV125" s="941"/>
      <c r="CW125" s="941"/>
      <c r="CX125" s="941"/>
      <c r="CY125" s="941"/>
      <c r="CZ125" s="941"/>
      <c r="DA125" s="941"/>
      <c r="DB125" s="941"/>
      <c r="DC125" s="941"/>
      <c r="DD125" s="941"/>
      <c r="DE125" s="941"/>
      <c r="DF125" s="942"/>
      <c r="DG125" s="978" t="s">
        <v>
437</v>
      </c>
      <c r="DH125" s="979"/>
      <c r="DI125" s="979"/>
      <c r="DJ125" s="979"/>
      <c r="DK125" s="979"/>
      <c r="DL125" s="979" t="s">
        <v>
407</v>
      </c>
      <c r="DM125" s="979"/>
      <c r="DN125" s="979"/>
      <c r="DO125" s="979"/>
      <c r="DP125" s="979"/>
      <c r="DQ125" s="979" t="s">
        <v>
437</v>
      </c>
      <c r="DR125" s="979"/>
      <c r="DS125" s="979"/>
      <c r="DT125" s="979"/>
      <c r="DU125" s="979"/>
      <c r="DV125" s="980" t="s">
        <v>
477</v>
      </c>
      <c r="DW125" s="980"/>
      <c r="DX125" s="980"/>
      <c r="DY125" s="980"/>
      <c r="DZ125" s="981"/>
    </row>
    <row r="126" spans="1:130" s="246" customFormat="1" ht="26.25" customHeight="1" thickBot="1" x14ac:dyDescent="0.25">
      <c r="A126" s="1111"/>
      <c r="B126" s="998"/>
      <c r="C126" s="968" t="s">
        <v>
464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
480</v>
      </c>
      <c r="AB126" s="1011"/>
      <c r="AC126" s="1011"/>
      <c r="AD126" s="1011"/>
      <c r="AE126" s="1012"/>
      <c r="AF126" s="1013" t="s">
        <v>
477</v>
      </c>
      <c r="AG126" s="1011"/>
      <c r="AH126" s="1011"/>
      <c r="AI126" s="1011"/>
      <c r="AJ126" s="1012"/>
      <c r="AK126" s="1013" t="s">
        <v>
437</v>
      </c>
      <c r="AL126" s="1011"/>
      <c r="AM126" s="1011"/>
      <c r="AN126" s="1011"/>
      <c r="AO126" s="1012"/>
      <c r="AP126" s="1014" t="s">
        <v>
437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
481</v>
      </c>
      <c r="CQ126" s="1002"/>
      <c r="CR126" s="1002"/>
      <c r="CS126" s="1002"/>
      <c r="CT126" s="1002"/>
      <c r="CU126" s="1002"/>
      <c r="CV126" s="1002"/>
      <c r="CW126" s="1002"/>
      <c r="CX126" s="1002"/>
      <c r="CY126" s="1002"/>
      <c r="CZ126" s="1002"/>
      <c r="DA126" s="1002"/>
      <c r="DB126" s="1002"/>
      <c r="DC126" s="1002"/>
      <c r="DD126" s="1002"/>
      <c r="DE126" s="1002"/>
      <c r="DF126" s="1003"/>
      <c r="DG126" s="971" t="s">
        <v>
462</v>
      </c>
      <c r="DH126" s="972"/>
      <c r="DI126" s="972"/>
      <c r="DJ126" s="972"/>
      <c r="DK126" s="972"/>
      <c r="DL126" s="972" t="s">
        <v>
437</v>
      </c>
      <c r="DM126" s="972"/>
      <c r="DN126" s="972"/>
      <c r="DO126" s="972"/>
      <c r="DP126" s="972"/>
      <c r="DQ126" s="972" t="s">
        <v>
407</v>
      </c>
      <c r="DR126" s="972"/>
      <c r="DS126" s="972"/>
      <c r="DT126" s="972"/>
      <c r="DU126" s="972"/>
      <c r="DV126" s="973" t="s">
        <v>
462</v>
      </c>
      <c r="DW126" s="973"/>
      <c r="DX126" s="973"/>
      <c r="DY126" s="973"/>
      <c r="DZ126" s="974"/>
    </row>
    <row r="127" spans="1:130" s="246" customFormat="1" ht="26.25" customHeight="1" x14ac:dyDescent="0.2">
      <c r="A127" s="1112"/>
      <c r="B127" s="1000"/>
      <c r="C127" s="1054" t="s">
        <v>
482</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
407</v>
      </c>
      <c r="AB127" s="1011"/>
      <c r="AC127" s="1011"/>
      <c r="AD127" s="1011"/>
      <c r="AE127" s="1012"/>
      <c r="AF127" s="1013" t="s">
        <v>
437</v>
      </c>
      <c r="AG127" s="1011"/>
      <c r="AH127" s="1011"/>
      <c r="AI127" s="1011"/>
      <c r="AJ127" s="1012"/>
      <c r="AK127" s="1013" t="s">
        <v>
131</v>
      </c>
      <c r="AL127" s="1011"/>
      <c r="AM127" s="1011"/>
      <c r="AN127" s="1011"/>
      <c r="AO127" s="1012"/>
      <c r="AP127" s="1014" t="s">
        <v>
437</v>
      </c>
      <c r="AQ127" s="1015"/>
      <c r="AR127" s="1015"/>
      <c r="AS127" s="1015"/>
      <c r="AT127" s="1016"/>
      <c r="AU127" s="282"/>
      <c r="AV127" s="282"/>
      <c r="AW127" s="282"/>
      <c r="AX127" s="1084" t="s">
        <v>
483</v>
      </c>
      <c r="AY127" s="1085"/>
      <c r="AZ127" s="1085"/>
      <c r="BA127" s="1085"/>
      <c r="BB127" s="1085"/>
      <c r="BC127" s="1085"/>
      <c r="BD127" s="1085"/>
      <c r="BE127" s="1086"/>
      <c r="BF127" s="1087" t="s">
        <v>
484</v>
      </c>
      <c r="BG127" s="1085"/>
      <c r="BH127" s="1085"/>
      <c r="BI127" s="1085"/>
      <c r="BJ127" s="1085"/>
      <c r="BK127" s="1085"/>
      <c r="BL127" s="1086"/>
      <c r="BM127" s="1087" t="s">
        <v>
485</v>
      </c>
      <c r="BN127" s="1085"/>
      <c r="BO127" s="1085"/>
      <c r="BP127" s="1085"/>
      <c r="BQ127" s="1085"/>
      <c r="BR127" s="1085"/>
      <c r="BS127" s="1086"/>
      <c r="BT127" s="1087" t="s">
        <v>
486</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
487</v>
      </c>
      <c r="CQ127" s="1002"/>
      <c r="CR127" s="1002"/>
      <c r="CS127" s="1002"/>
      <c r="CT127" s="1002"/>
      <c r="CU127" s="1002"/>
      <c r="CV127" s="1002"/>
      <c r="CW127" s="1002"/>
      <c r="CX127" s="1002"/>
      <c r="CY127" s="1002"/>
      <c r="CZ127" s="1002"/>
      <c r="DA127" s="1002"/>
      <c r="DB127" s="1002"/>
      <c r="DC127" s="1002"/>
      <c r="DD127" s="1002"/>
      <c r="DE127" s="1002"/>
      <c r="DF127" s="1003"/>
      <c r="DG127" s="971" t="s">
        <v>
437</v>
      </c>
      <c r="DH127" s="972"/>
      <c r="DI127" s="972"/>
      <c r="DJ127" s="972"/>
      <c r="DK127" s="972"/>
      <c r="DL127" s="972" t="s">
        <v>
442</v>
      </c>
      <c r="DM127" s="972"/>
      <c r="DN127" s="972"/>
      <c r="DO127" s="972"/>
      <c r="DP127" s="972"/>
      <c r="DQ127" s="972" t="s">
        <v>
462</v>
      </c>
      <c r="DR127" s="972"/>
      <c r="DS127" s="972"/>
      <c r="DT127" s="972"/>
      <c r="DU127" s="972"/>
      <c r="DV127" s="973" t="s">
        <v>
407</v>
      </c>
      <c r="DW127" s="973"/>
      <c r="DX127" s="973"/>
      <c r="DY127" s="973"/>
      <c r="DZ127" s="974"/>
    </row>
    <row r="128" spans="1:130" s="246" customFormat="1" ht="26.25" customHeight="1" thickBot="1" x14ac:dyDescent="0.25">
      <c r="A128" s="1095" t="s">
        <v>
488</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
489</v>
      </c>
      <c r="X128" s="1097"/>
      <c r="Y128" s="1097"/>
      <c r="Z128" s="1098"/>
      <c r="AA128" s="1099" t="s">
        <v>
437</v>
      </c>
      <c r="AB128" s="1100"/>
      <c r="AC128" s="1100"/>
      <c r="AD128" s="1100"/>
      <c r="AE128" s="1101"/>
      <c r="AF128" s="1102" t="s">
        <v>
131</v>
      </c>
      <c r="AG128" s="1100"/>
      <c r="AH128" s="1100"/>
      <c r="AI128" s="1100"/>
      <c r="AJ128" s="1101"/>
      <c r="AK128" s="1102">
        <v>
419</v>
      </c>
      <c r="AL128" s="1100"/>
      <c r="AM128" s="1100"/>
      <c r="AN128" s="1100"/>
      <c r="AO128" s="1101"/>
      <c r="AP128" s="1103"/>
      <c r="AQ128" s="1104"/>
      <c r="AR128" s="1104"/>
      <c r="AS128" s="1104"/>
      <c r="AT128" s="1105"/>
      <c r="AU128" s="282"/>
      <c r="AV128" s="282"/>
      <c r="AW128" s="282"/>
      <c r="AX128" s="940" t="s">
        <v>
490</v>
      </c>
      <c r="AY128" s="941"/>
      <c r="AZ128" s="941"/>
      <c r="BA128" s="941"/>
      <c r="BB128" s="941"/>
      <c r="BC128" s="941"/>
      <c r="BD128" s="941"/>
      <c r="BE128" s="942"/>
      <c r="BF128" s="1106" t="s">
        <v>
437</v>
      </c>
      <c r="BG128" s="1107"/>
      <c r="BH128" s="1107"/>
      <c r="BI128" s="1107"/>
      <c r="BJ128" s="1107"/>
      <c r="BK128" s="1107"/>
      <c r="BL128" s="1108"/>
      <c r="BM128" s="1106">
        <v>
11.25</v>
      </c>
      <c r="BN128" s="1107"/>
      <c r="BO128" s="1107"/>
      <c r="BP128" s="1107"/>
      <c r="BQ128" s="1107"/>
      <c r="BR128" s="1107"/>
      <c r="BS128" s="1108"/>
      <c r="BT128" s="1106">
        <v>
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
491</v>
      </c>
      <c r="CQ128" s="1089"/>
      <c r="CR128" s="1089"/>
      <c r="CS128" s="1089"/>
      <c r="CT128" s="1089"/>
      <c r="CU128" s="1089"/>
      <c r="CV128" s="1089"/>
      <c r="CW128" s="1089"/>
      <c r="CX128" s="1089"/>
      <c r="CY128" s="1089"/>
      <c r="CZ128" s="1089"/>
      <c r="DA128" s="1089"/>
      <c r="DB128" s="1089"/>
      <c r="DC128" s="1089"/>
      <c r="DD128" s="1089"/>
      <c r="DE128" s="1089"/>
      <c r="DF128" s="1090"/>
      <c r="DG128" s="1091" t="s">
        <v>
437</v>
      </c>
      <c r="DH128" s="1092"/>
      <c r="DI128" s="1092"/>
      <c r="DJ128" s="1092"/>
      <c r="DK128" s="1092"/>
      <c r="DL128" s="1092" t="s">
        <v>
131</v>
      </c>
      <c r="DM128" s="1092"/>
      <c r="DN128" s="1092"/>
      <c r="DO128" s="1092"/>
      <c r="DP128" s="1092"/>
      <c r="DQ128" s="1092" t="s">
        <v>
131</v>
      </c>
      <c r="DR128" s="1092"/>
      <c r="DS128" s="1092"/>
      <c r="DT128" s="1092"/>
      <c r="DU128" s="1092"/>
      <c r="DV128" s="1093" t="s">
        <v>
437</v>
      </c>
      <c r="DW128" s="1093"/>
      <c r="DX128" s="1093"/>
      <c r="DY128" s="1093"/>
      <c r="DZ128" s="1094"/>
    </row>
    <row r="129" spans="1:131" s="246" customFormat="1" ht="26.25" customHeight="1" x14ac:dyDescent="0.2">
      <c r="A129" s="982" t="s">
        <v>
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
492</v>
      </c>
      <c r="X129" s="1126"/>
      <c r="Y129" s="1126"/>
      <c r="Z129" s="1127"/>
      <c r="AA129" s="1010">
        <v>
118543764</v>
      </c>
      <c r="AB129" s="1011"/>
      <c r="AC129" s="1011"/>
      <c r="AD129" s="1011"/>
      <c r="AE129" s="1012"/>
      <c r="AF129" s="1013">
        <v>
120964851</v>
      </c>
      <c r="AG129" s="1011"/>
      <c r="AH129" s="1011"/>
      <c r="AI129" s="1011"/>
      <c r="AJ129" s="1012"/>
      <c r="AK129" s="1013">
        <v>
122199041</v>
      </c>
      <c r="AL129" s="1011"/>
      <c r="AM129" s="1011"/>
      <c r="AN129" s="1011"/>
      <c r="AO129" s="1012"/>
      <c r="AP129" s="1128"/>
      <c r="AQ129" s="1129"/>
      <c r="AR129" s="1129"/>
      <c r="AS129" s="1129"/>
      <c r="AT129" s="1130"/>
      <c r="AU129" s="284"/>
      <c r="AV129" s="284"/>
      <c r="AW129" s="284"/>
      <c r="AX129" s="1119" t="s">
        <v>
493</v>
      </c>
      <c r="AY129" s="1002"/>
      <c r="AZ129" s="1002"/>
      <c r="BA129" s="1002"/>
      <c r="BB129" s="1002"/>
      <c r="BC129" s="1002"/>
      <c r="BD129" s="1002"/>
      <c r="BE129" s="1003"/>
      <c r="BF129" s="1120" t="s">
        <v>
437</v>
      </c>
      <c r="BG129" s="1121"/>
      <c r="BH129" s="1121"/>
      <c r="BI129" s="1121"/>
      <c r="BJ129" s="1121"/>
      <c r="BK129" s="1121"/>
      <c r="BL129" s="1122"/>
      <c r="BM129" s="1120">
        <v>
16.25</v>
      </c>
      <c r="BN129" s="1121"/>
      <c r="BO129" s="1121"/>
      <c r="BP129" s="1121"/>
      <c r="BQ129" s="1121"/>
      <c r="BR129" s="1121"/>
      <c r="BS129" s="1122"/>
      <c r="BT129" s="1120">
        <v>
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2" t="s">
        <v>
494</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
495</v>
      </c>
      <c r="X130" s="1126"/>
      <c r="Y130" s="1126"/>
      <c r="Z130" s="1127"/>
      <c r="AA130" s="1010">
        <v>
7293671</v>
      </c>
      <c r="AB130" s="1011"/>
      <c r="AC130" s="1011"/>
      <c r="AD130" s="1011"/>
      <c r="AE130" s="1012"/>
      <c r="AF130" s="1013">
        <v>
7088992</v>
      </c>
      <c r="AG130" s="1011"/>
      <c r="AH130" s="1011"/>
      <c r="AI130" s="1011"/>
      <c r="AJ130" s="1012"/>
      <c r="AK130" s="1013">
        <v>
6911176</v>
      </c>
      <c r="AL130" s="1011"/>
      <c r="AM130" s="1011"/>
      <c r="AN130" s="1011"/>
      <c r="AO130" s="1012"/>
      <c r="AP130" s="1128"/>
      <c r="AQ130" s="1129"/>
      <c r="AR130" s="1129"/>
      <c r="AS130" s="1129"/>
      <c r="AT130" s="1130"/>
      <c r="AU130" s="284"/>
      <c r="AV130" s="284"/>
      <c r="AW130" s="284"/>
      <c r="AX130" s="1119" t="s">
        <v>
496</v>
      </c>
      <c r="AY130" s="1002"/>
      <c r="AZ130" s="1002"/>
      <c r="BA130" s="1002"/>
      <c r="BB130" s="1002"/>
      <c r="BC130" s="1002"/>
      <c r="BD130" s="1002"/>
      <c r="BE130" s="1003"/>
      <c r="BF130" s="1156">
        <v>
-4.2</v>
      </c>
      <c r="BG130" s="1157"/>
      <c r="BH130" s="1157"/>
      <c r="BI130" s="1157"/>
      <c r="BJ130" s="1157"/>
      <c r="BK130" s="1157"/>
      <c r="BL130" s="1158"/>
      <c r="BM130" s="1156">
        <v>
25</v>
      </c>
      <c r="BN130" s="1157"/>
      <c r="BO130" s="1157"/>
      <c r="BP130" s="1157"/>
      <c r="BQ130" s="1157"/>
      <c r="BR130" s="1157"/>
      <c r="BS130" s="1158"/>
      <c r="BT130" s="1156">
        <v>
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
497</v>
      </c>
      <c r="X131" s="1164"/>
      <c r="Y131" s="1164"/>
      <c r="Z131" s="1165"/>
      <c r="AA131" s="1057">
        <v>
111250093</v>
      </c>
      <c r="AB131" s="1036"/>
      <c r="AC131" s="1036"/>
      <c r="AD131" s="1036"/>
      <c r="AE131" s="1037"/>
      <c r="AF131" s="1035">
        <v>
113875859</v>
      </c>
      <c r="AG131" s="1036"/>
      <c r="AH131" s="1036"/>
      <c r="AI131" s="1036"/>
      <c r="AJ131" s="1037"/>
      <c r="AK131" s="1035">
        <v>
115287865</v>
      </c>
      <c r="AL131" s="1036"/>
      <c r="AM131" s="1036"/>
      <c r="AN131" s="1036"/>
      <c r="AO131" s="1037"/>
      <c r="AP131" s="1166"/>
      <c r="AQ131" s="1167"/>
      <c r="AR131" s="1167"/>
      <c r="AS131" s="1167"/>
      <c r="AT131" s="1168"/>
      <c r="AU131" s="284"/>
      <c r="AV131" s="284"/>
      <c r="AW131" s="284"/>
      <c r="AX131" s="1138" t="s">
        <v>
498</v>
      </c>
      <c r="AY131" s="1089"/>
      <c r="AZ131" s="1089"/>
      <c r="BA131" s="1089"/>
      <c r="BB131" s="1089"/>
      <c r="BC131" s="1089"/>
      <c r="BD131" s="1089"/>
      <c r="BE131" s="1090"/>
      <c r="BF131" s="1139" t="s">
        <v>
437</v>
      </c>
      <c r="BG131" s="1140"/>
      <c r="BH131" s="1140"/>
      <c r="BI131" s="1140"/>
      <c r="BJ131" s="1140"/>
      <c r="BK131" s="1140"/>
      <c r="BL131" s="1141"/>
      <c r="BM131" s="1139">
        <v>
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5" t="s">
        <v>
499</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
500</v>
      </c>
      <c r="W132" s="1149"/>
      <c r="X132" s="1149"/>
      <c r="Y132" s="1149"/>
      <c r="Z132" s="1150"/>
      <c r="AA132" s="1151">
        <v>
-4.4340286530000004</v>
      </c>
      <c r="AB132" s="1152"/>
      <c r="AC132" s="1152"/>
      <c r="AD132" s="1152"/>
      <c r="AE132" s="1153"/>
      <c r="AF132" s="1154">
        <v>
-4.2494704690000003</v>
      </c>
      <c r="AG132" s="1152"/>
      <c r="AH132" s="1152"/>
      <c r="AI132" s="1152"/>
      <c r="AJ132" s="1153"/>
      <c r="AK132" s="1154">
        <v>
-4.1311086819999998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
501</v>
      </c>
      <c r="W133" s="1132"/>
      <c r="X133" s="1132"/>
      <c r="Y133" s="1132"/>
      <c r="Z133" s="1133"/>
      <c r="AA133" s="1134">
        <v>
-4.4000000000000004</v>
      </c>
      <c r="AB133" s="1135"/>
      <c r="AC133" s="1135"/>
      <c r="AD133" s="1135"/>
      <c r="AE133" s="1136"/>
      <c r="AF133" s="1134">
        <v>
-4.4000000000000004</v>
      </c>
      <c r="AG133" s="1135"/>
      <c r="AH133" s="1135"/>
      <c r="AI133" s="1135"/>
      <c r="AJ133" s="1136"/>
      <c r="AK133" s="1134">
        <v>
-4.2</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b42HlWXqsAawWxuGj89E/fH2i3L/+NfOKWgPxKhkZMfJzgk2ljB0FvWhIy8rqjRlCG03X8jYnaa6S484lH4p+A==" saltValue="v3LztJrMJ/2Kw+ieSr6J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B9:P9"/>
    <mergeCell ref="Q9:U9"/>
    <mergeCell ref="V9:Z9"/>
    <mergeCell ref="AA9:AE9"/>
    <mergeCell ref="AF9:AJ9"/>
    <mergeCell ref="AK9:AO9"/>
    <mergeCell ref="AP9:AT9"/>
    <mergeCell ref="CH8:CL8"/>
    <mergeCell ref="CM8:CQ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W7:DA7"/>
    <mergeCell ref="DB7:DF7"/>
    <mergeCell ref="DG7:DK7"/>
    <mergeCell ref="DL7:DP7"/>
    <mergeCell ref="DQ7:DU7"/>
    <mergeCell ref="AK7:AO7"/>
    <mergeCell ref="AP7:AT7"/>
    <mergeCell ref="AU7:AY7"/>
    <mergeCell ref="CH7:CL7"/>
    <mergeCell ref="CM7:CQ7"/>
    <mergeCell ref="BS9:CG9"/>
    <mergeCell ref="BS8:CG8"/>
    <mergeCell ref="BS7:CG7"/>
    <mergeCell ref="CR9:CV9"/>
    <mergeCell ref="CR8:CV8"/>
    <mergeCell ref="CR7:CV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CH9:CL9"/>
    <mergeCell ref="CM9:CQ9"/>
    <mergeCell ref="CW9:DA9"/>
    <mergeCell ref="DL8:DP8"/>
    <mergeCell ref="DQ8:DU8"/>
    <mergeCell ref="DV8:DZ8"/>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55" zoomScaleNormal="5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502</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ipmhdxhvCM2dYXizvCu/FzWkQAvUikRnEeO2aVT7Z4besXPg0YeaG8t6mxV3w9/AyFQxOBBo3eLr0tI2KPCaHQ==" saltValue="94NVtfge+UZUjkLWVztWi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0NoljPtuG37ysiocl868Oa5BmmLpLqlv9+ToAxfXQ9x3SUqzl2PY5p33Biy1Jh64EUfu5/+umouFQ0ZHbcy6PA==" saltValue="CE90U4DeNvrS2iWsiYTGm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55" zoomScaleNormal="55" zoomScaleSheetLayoutView="55"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504</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
505</v>
      </c>
      <c r="AP7" s="303"/>
      <c r="AQ7" s="304" t="s">
        <v>
506</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
507</v>
      </c>
      <c r="AQ8" s="310" t="s">
        <v>
508</v>
      </c>
      <c r="AR8" s="311" t="s">
        <v>
509</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
510</v>
      </c>
      <c r="AL9" s="1175"/>
      <c r="AM9" s="1175"/>
      <c r="AN9" s="1176"/>
      <c r="AO9" s="312">
        <v>
25267604</v>
      </c>
      <c r="AP9" s="312">
        <v>
48734</v>
      </c>
      <c r="AQ9" s="313">
        <v>
61998</v>
      </c>
      <c r="AR9" s="314">
        <v>
-21.4</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
511</v>
      </c>
      <c r="AL10" s="1175"/>
      <c r="AM10" s="1175"/>
      <c r="AN10" s="1176"/>
      <c r="AO10" s="315">
        <v>
1350399</v>
      </c>
      <c r="AP10" s="315">
        <v>
2605</v>
      </c>
      <c r="AQ10" s="316">
        <v>
1020</v>
      </c>
      <c r="AR10" s="317">
        <v>
155.4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
512</v>
      </c>
      <c r="AL11" s="1175"/>
      <c r="AM11" s="1175"/>
      <c r="AN11" s="1176"/>
      <c r="AO11" s="315">
        <v>
351430</v>
      </c>
      <c r="AP11" s="315">
        <v>
678</v>
      </c>
      <c r="AQ11" s="316">
        <v>
850</v>
      </c>
      <c r="AR11" s="317">
        <v>
-20.2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
513</v>
      </c>
      <c r="AL12" s="1175"/>
      <c r="AM12" s="1175"/>
      <c r="AN12" s="1176"/>
      <c r="AO12" s="315" t="s">
        <v>
514</v>
      </c>
      <c r="AP12" s="315" t="s">
        <v>
514</v>
      </c>
      <c r="AQ12" s="316" t="s">
        <v>
514</v>
      </c>
      <c r="AR12" s="317" t="s">
        <v>
514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
515</v>
      </c>
      <c r="AL13" s="1175"/>
      <c r="AM13" s="1175"/>
      <c r="AN13" s="1176"/>
      <c r="AO13" s="315" t="s">
        <v>
514</v>
      </c>
      <c r="AP13" s="315" t="s">
        <v>
514</v>
      </c>
      <c r="AQ13" s="316" t="s">
        <v>
514</v>
      </c>
      <c r="AR13" s="317" t="s">
        <v>
514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
516</v>
      </c>
      <c r="AL14" s="1175"/>
      <c r="AM14" s="1175"/>
      <c r="AN14" s="1176"/>
      <c r="AO14" s="315">
        <v>
741445</v>
      </c>
      <c r="AP14" s="315">
        <v>
1430</v>
      </c>
      <c r="AQ14" s="316">
        <v>
2258</v>
      </c>
      <c r="AR14" s="317">
        <v>
-36.700000000000003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
517</v>
      </c>
      <c r="AL15" s="1175"/>
      <c r="AM15" s="1175"/>
      <c r="AN15" s="1176"/>
      <c r="AO15" s="315">
        <v>
240996</v>
      </c>
      <c r="AP15" s="315">
        <v>
465</v>
      </c>
      <c r="AQ15" s="316">
        <v>
1453</v>
      </c>
      <c r="AR15" s="317">
        <v>
-68</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
518</v>
      </c>
      <c r="AL16" s="1178"/>
      <c r="AM16" s="1178"/>
      <c r="AN16" s="1179"/>
      <c r="AO16" s="315">
        <v>
-1785721</v>
      </c>
      <c r="AP16" s="315">
        <v>
-3444</v>
      </c>
      <c r="AQ16" s="316">
        <v>
-4880</v>
      </c>
      <c r="AR16" s="317">
        <v>
-29.4</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
191</v>
      </c>
      <c r="AL17" s="1178"/>
      <c r="AM17" s="1178"/>
      <c r="AN17" s="1179"/>
      <c r="AO17" s="315">
        <v>
26166153</v>
      </c>
      <c r="AP17" s="315">
        <v>
50467</v>
      </c>
      <c r="AQ17" s="316">
        <v>
62699</v>
      </c>
      <c r="AR17" s="317">
        <v>
-19.5</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519</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520</v>
      </c>
      <c r="AP20" s="323" t="s">
        <v>
521</v>
      </c>
      <c r="AQ20" s="324" t="s">
        <v>
522</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
523</v>
      </c>
      <c r="AL21" s="1170"/>
      <c r="AM21" s="1170"/>
      <c r="AN21" s="1171"/>
      <c r="AO21" s="327">
        <v>
5.0199999999999996</v>
      </c>
      <c r="AP21" s="328">
        <v>
6.23</v>
      </c>
      <c r="AQ21" s="329">
        <v>
-1.21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
524</v>
      </c>
      <c r="AL22" s="1170"/>
      <c r="AM22" s="1170"/>
      <c r="AN22" s="1171"/>
      <c r="AO22" s="332">
        <v>
99.2</v>
      </c>
      <c r="AP22" s="333">
        <v>
99.8</v>
      </c>
      <c r="AQ22" s="334">
        <v>
-0.6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527</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
505</v>
      </c>
      <c r="AP30" s="303"/>
      <c r="AQ30" s="304" t="s">
        <v>
506</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
507</v>
      </c>
      <c r="AQ31" s="310" t="s">
        <v>
508</v>
      </c>
      <c r="AR31" s="311" t="s">
        <v>
509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
528</v>
      </c>
      <c r="AL32" s="1186"/>
      <c r="AM32" s="1186"/>
      <c r="AN32" s="1187"/>
      <c r="AO32" s="342">
        <v>
1899759</v>
      </c>
      <c r="AP32" s="342">
        <v>
3664</v>
      </c>
      <c r="AQ32" s="343">
        <v>
5507</v>
      </c>
      <c r="AR32" s="344">
        <v>
-33.5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
529</v>
      </c>
      <c r="AL33" s="1186"/>
      <c r="AM33" s="1186"/>
      <c r="AN33" s="1187"/>
      <c r="AO33" s="342" t="s">
        <v>
514</v>
      </c>
      <c r="AP33" s="342" t="s">
        <v>
514</v>
      </c>
      <c r="AQ33" s="343" t="s">
        <v>
514</v>
      </c>
      <c r="AR33" s="344" t="s">
        <v>
514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
530</v>
      </c>
      <c r="AL34" s="1186"/>
      <c r="AM34" s="1186"/>
      <c r="AN34" s="1187"/>
      <c r="AO34" s="342">
        <v>
59500</v>
      </c>
      <c r="AP34" s="342">
        <v>
115</v>
      </c>
      <c r="AQ34" s="343">
        <v>
284</v>
      </c>
      <c r="AR34" s="344">
        <v>
-59.5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
531</v>
      </c>
      <c r="AL35" s="1186"/>
      <c r="AM35" s="1186"/>
      <c r="AN35" s="1187"/>
      <c r="AO35" s="342" t="s">
        <v>
514</v>
      </c>
      <c r="AP35" s="342" t="s">
        <v>
514</v>
      </c>
      <c r="AQ35" s="343">
        <v>
33</v>
      </c>
      <c r="AR35" s="344" t="s">
        <v>
514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
532</v>
      </c>
      <c r="AL36" s="1186"/>
      <c r="AM36" s="1186"/>
      <c r="AN36" s="1187"/>
      <c r="AO36" s="342">
        <v>
113419</v>
      </c>
      <c r="AP36" s="342">
        <v>
219</v>
      </c>
      <c r="AQ36" s="343">
        <v>
298</v>
      </c>
      <c r="AR36" s="344">
        <v>
-26.5</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
533</v>
      </c>
      <c r="AL37" s="1186"/>
      <c r="AM37" s="1186"/>
      <c r="AN37" s="1187"/>
      <c r="AO37" s="342">
        <v>
76250</v>
      </c>
      <c r="AP37" s="342">
        <v>
147</v>
      </c>
      <c r="AQ37" s="343">
        <v>
1746</v>
      </c>
      <c r="AR37" s="344">
        <v>
-91.6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
534</v>
      </c>
      <c r="AL38" s="1189"/>
      <c r="AM38" s="1189"/>
      <c r="AN38" s="1190"/>
      <c r="AO38" s="345" t="s">
        <v>
514</v>
      </c>
      <c r="AP38" s="345" t="s">
        <v>
514</v>
      </c>
      <c r="AQ38" s="346" t="s">
        <v>
514</v>
      </c>
      <c r="AR38" s="334" t="s">
        <v>
514</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
535</v>
      </c>
      <c r="AL39" s="1189"/>
      <c r="AM39" s="1189"/>
      <c r="AN39" s="1190"/>
      <c r="AO39" s="342">
        <v>
-419</v>
      </c>
      <c r="AP39" s="342">
        <v>
-1</v>
      </c>
      <c r="AQ39" s="343">
        <v>
-16</v>
      </c>
      <c r="AR39" s="344">
        <v>
-93.8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
536</v>
      </c>
      <c r="AL40" s="1186"/>
      <c r="AM40" s="1186"/>
      <c r="AN40" s="1187"/>
      <c r="AO40" s="342">
        <v>
-6911176</v>
      </c>
      <c r="AP40" s="342">
        <v>
-13330</v>
      </c>
      <c r="AQ40" s="343">
        <v>
-16103</v>
      </c>
      <c r="AR40" s="344">
        <v>
-17.2</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
304</v>
      </c>
      <c r="AL41" s="1192"/>
      <c r="AM41" s="1192"/>
      <c r="AN41" s="1193"/>
      <c r="AO41" s="342">
        <v>
-4762667</v>
      </c>
      <c r="AP41" s="342">
        <v>
-9186</v>
      </c>
      <c r="AQ41" s="343">
        <v>
-8251</v>
      </c>
      <c r="AR41" s="344">
        <v>
11.3</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537</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
505</v>
      </c>
      <c r="AN49" s="1182" t="s">
        <v>
540</v>
      </c>
      <c r="AO49" s="1183"/>
      <c r="AP49" s="1183"/>
      <c r="AQ49" s="1183"/>
      <c r="AR49" s="1184"/>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
541</v>
      </c>
      <c r="AO50" s="359" t="s">
        <v>
542</v>
      </c>
      <c r="AP50" s="360" t="s">
        <v>
543</v>
      </c>
      <c r="AQ50" s="361" t="s">
        <v>
544</v>
      </c>
      <c r="AR50" s="362" t="s">
        <v>
545</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546</v>
      </c>
      <c r="AL51" s="355"/>
      <c r="AM51" s="363">
        <v>
19032369</v>
      </c>
      <c r="AN51" s="364">
        <v>
38531</v>
      </c>
      <c r="AO51" s="365">
        <v>
-6.7</v>
      </c>
      <c r="AP51" s="366">
        <v>
47064</v>
      </c>
      <c r="AQ51" s="367">
        <v>
27.7</v>
      </c>
      <c r="AR51" s="368">
        <v>
-34.4</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547</v>
      </c>
      <c r="AM52" s="371">
        <v>
12071862</v>
      </c>
      <c r="AN52" s="372">
        <v>
24439</v>
      </c>
      <c r="AO52" s="373">
        <v>
-23.5</v>
      </c>
      <c r="AP52" s="374">
        <v>
32508</v>
      </c>
      <c r="AQ52" s="375">
        <v>
35.5</v>
      </c>
      <c r="AR52" s="376">
        <v>
-59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548</v>
      </c>
      <c r="AL53" s="355"/>
      <c r="AM53" s="363">
        <v>
27282462</v>
      </c>
      <c r="AN53" s="364">
        <v>
54402</v>
      </c>
      <c r="AO53" s="365">
        <v>
41.2</v>
      </c>
      <c r="AP53" s="366">
        <v>
43773</v>
      </c>
      <c r="AQ53" s="367">
        <v>
-7</v>
      </c>
      <c r="AR53" s="368">
        <v>
48.2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547</v>
      </c>
      <c r="AM54" s="371">
        <v>
23369643</v>
      </c>
      <c r="AN54" s="372">
        <v>
46599</v>
      </c>
      <c r="AO54" s="373">
        <v>
90.7</v>
      </c>
      <c r="AP54" s="374">
        <v>
30346</v>
      </c>
      <c r="AQ54" s="375">
        <v>
-6.7</v>
      </c>
      <c r="AR54" s="376">
        <v>
97.4</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549</v>
      </c>
      <c r="AL55" s="355"/>
      <c r="AM55" s="363">
        <v>
21074594</v>
      </c>
      <c r="AN55" s="364">
        <v>
41607</v>
      </c>
      <c r="AO55" s="365">
        <v>
-23.5</v>
      </c>
      <c r="AP55" s="366">
        <v>
51565</v>
      </c>
      <c r="AQ55" s="367">
        <v>
17.8</v>
      </c>
      <c r="AR55" s="368">
        <v>
-41.3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547</v>
      </c>
      <c r="AM56" s="371">
        <v>
18651365</v>
      </c>
      <c r="AN56" s="372">
        <v>
36823</v>
      </c>
      <c r="AO56" s="373">
        <v>
-21</v>
      </c>
      <c r="AP56" s="374">
        <v>
35359</v>
      </c>
      <c r="AQ56" s="375">
        <v>
16.5</v>
      </c>
      <c r="AR56" s="376">
        <v>
-37.5</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550</v>
      </c>
      <c r="AL57" s="355"/>
      <c r="AM57" s="363">
        <v>
25378736</v>
      </c>
      <c r="AN57" s="364">
        <v>
49452</v>
      </c>
      <c r="AO57" s="365">
        <v>
18.899999999999999</v>
      </c>
      <c r="AP57" s="366">
        <v>
46686</v>
      </c>
      <c r="AQ57" s="367">
        <v>
-9.5</v>
      </c>
      <c r="AR57" s="368">
        <v>
28.4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547</v>
      </c>
      <c r="AM58" s="371">
        <v>
20769131</v>
      </c>
      <c r="AN58" s="372">
        <v>
40470</v>
      </c>
      <c r="AO58" s="373">
        <v>
9.9</v>
      </c>
      <c r="AP58" s="374">
        <v>
32595</v>
      </c>
      <c r="AQ58" s="375">
        <v>
-7.8</v>
      </c>
      <c r="AR58" s="376">
        <v>
17.7</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551</v>
      </c>
      <c r="AL59" s="355"/>
      <c r="AM59" s="363">
        <v>
16768552</v>
      </c>
      <c r="AN59" s="364">
        <v>
32342</v>
      </c>
      <c r="AO59" s="365">
        <v>
-34.6</v>
      </c>
      <c r="AP59" s="366">
        <v>
49796</v>
      </c>
      <c r="AQ59" s="367">
        <v>
6.7</v>
      </c>
      <c r="AR59" s="368">
        <v>
-41.3</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547</v>
      </c>
      <c r="AM60" s="371">
        <v>
13252794</v>
      </c>
      <c r="AN60" s="372">
        <v>
25561</v>
      </c>
      <c r="AO60" s="373">
        <v>
-36.799999999999997</v>
      </c>
      <c r="AP60" s="374">
        <v>
37281</v>
      </c>
      <c r="AQ60" s="375">
        <v>
14.4</v>
      </c>
      <c r="AR60" s="376">
        <v>
-51.2</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552</v>
      </c>
      <c r="AL61" s="377"/>
      <c r="AM61" s="378">
        <v>
21907343</v>
      </c>
      <c r="AN61" s="379">
        <v>
43267</v>
      </c>
      <c r="AO61" s="380">
        <v>
-0.9</v>
      </c>
      <c r="AP61" s="381">
        <v>
47777</v>
      </c>
      <c r="AQ61" s="382">
        <v>
7.1</v>
      </c>
      <c r="AR61" s="368">
        <v>
-8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547</v>
      </c>
      <c r="AM62" s="371">
        <v>
17622959</v>
      </c>
      <c r="AN62" s="372">
        <v>
34778</v>
      </c>
      <c r="AO62" s="373">
        <v>
3.9</v>
      </c>
      <c r="AP62" s="374">
        <v>
33618</v>
      </c>
      <c r="AQ62" s="375">
        <v>
10.4</v>
      </c>
      <c r="AR62" s="376">
        <v>
-6.5</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ZjdTXowYcIHd2bpO2irGBaqjOZL6Rb4q79hNypHsyxghheN+5gfwxK7+TKh4WdMzNCuT2t7NXtCC6w7PZyq3aA==" saltValue="7qOJF8QJWSbiYXksqxQo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554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2/AYDY9msnX1t4d3DdoVbL4sGUKEpzzIBn/djLajrsD9pQrhdezOSb5ZknoHf2nKP1S7GVVSQlZTKQMnE/y+kQ==" saltValue="Zv2WymILT6ZAWCe3Kuxv0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oLGbsBdcb2eRfdxFStUxNTE7TPkGV1RgWWdMFrKaQecIRnlKgvx+2zVDsp4YPvbjjIHN0Rdrcg3kd/MLpGlw==" saltValue="q/2USbbvDHb/3DZdbarcw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556</v>
      </c>
      <c r="G46" s="8" t="s">
        <v>
557</v>
      </c>
      <c r="H46" s="8" t="s">
        <v>
558</v>
      </c>
      <c r="I46" s="8" t="s">
        <v>
559</v>
      </c>
      <c r="J46" s="9" t="s">
        <v>
560</v>
      </c>
    </row>
    <row r="47" spans="2:10" ht="57.75" customHeight="1" x14ac:dyDescent="0.2">
      <c r="B47" s="10"/>
      <c r="C47" s="1194" t="s">
        <v>
3</v>
      </c>
      <c r="D47" s="1194"/>
      <c r="E47" s="1195"/>
      <c r="F47" s="11">
        <v>
27.36</v>
      </c>
      <c r="G47" s="12">
        <v>
27.61</v>
      </c>
      <c r="H47" s="12">
        <v>
26.95</v>
      </c>
      <c r="I47" s="12">
        <v>
24.53</v>
      </c>
      <c r="J47" s="13">
        <v>
22.74</v>
      </c>
    </row>
    <row r="48" spans="2:10" ht="57.75" customHeight="1" x14ac:dyDescent="0.2">
      <c r="B48" s="14"/>
      <c r="C48" s="1196" t="s">
        <v>
4</v>
      </c>
      <c r="D48" s="1196"/>
      <c r="E48" s="1197"/>
      <c r="F48" s="15">
        <v>
3.94</v>
      </c>
      <c r="G48" s="16">
        <v>
4.28</v>
      </c>
      <c r="H48" s="16">
        <v>
3.91</v>
      </c>
      <c r="I48" s="16">
        <v>
3.99</v>
      </c>
      <c r="J48" s="17">
        <v>
4.1100000000000003</v>
      </c>
    </row>
    <row r="49" spans="2:10" ht="57.75" customHeight="1" thickBot="1" x14ac:dyDescent="0.25">
      <c r="B49" s="18"/>
      <c r="C49" s="1198" t="s">
        <v>
5</v>
      </c>
      <c r="D49" s="1198"/>
      <c r="E49" s="1199"/>
      <c r="F49" s="19">
        <v>
0.25</v>
      </c>
      <c r="G49" s="20">
        <v>
2.44</v>
      </c>
      <c r="H49" s="20" t="s">
        <v>
561</v>
      </c>
      <c r="I49" s="20" t="s">
        <v>
562</v>
      </c>
      <c r="J49" s="21" t="s">
        <v>
563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Md5F2g3cmvRV8rZp+ZchzsrOxdlmS58XljZ8Kbc+Nktm3YudBZXkAD75kCJ3uWm8LxCrCdELxbMGkjg96MZBfw==" saltValue="6J/wxuLNRPq5M0QoTVO31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2020-03-02T06:23:32Z</cp:lastPrinted>
  <dcterms:created xsi:type="dcterms:W3CDTF">2020-02-10T03:19:29Z</dcterms:created>
  <dcterms:modified xsi:type="dcterms:W3CDTF">2020-09-29T01:30:46Z</dcterms:modified>
  <cp:category/>
</cp:coreProperties>
</file>