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1年度\20200110【依頼】公営企業に係る経営比較分析表（平成30年度決算）の分析等について\05_各事業作業用\01_水道事業\13_小笠原村　\"/>
    </mc:Choice>
  </mc:AlternateContent>
  <workbookProtection workbookAlgorithmName="SHA-512" workbookHashValue="Pwa2JJZyJKYS9WG5GlE8Qmq/2nGetGPEzaUSbSUScj63N5Rj0ntoYGESdW5eJYytyh8ehQ9lbL3sZSoXGrHKdg==" workbookSaltValue="jJW4PcdszWL+kstrBtUCxQ==" workbookSpinCount="100000" lockStructure="1"/>
  <bookViews>
    <workbookView xWindow="0" yWindow="0" windowWidth="14370" windowHeight="1218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<sst xmlns="http://schemas.openxmlformats.org/spreadsheetml/2006/main" count="225" uniqueCount="111">
  <si>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</si>
  <si>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</si>
  <si>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</si>
  <si>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</si>
  <si>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</si>
  <si>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</si>
  <si>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</si>
  <si>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</si>
  <si>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</si>
  <si>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</si>
  <si>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</si>
  <si>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</si>
  <si>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</si>
  <si>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</si>
  <si>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</si>
  <si>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</si>
  <si>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</si>
  <si>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</si>
  <si>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</si>
  <si>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</si>
  <si>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</si>
  <si>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</si>
  <si>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</si>
  <si>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</si>
  <si>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</si>
  <si>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</si>
  <si>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</si>
  <si>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</si>
  <si>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</si>
  <si>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</si>
  <si>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</si>
  <si>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</si>
  <si>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</si>
  <si>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</si>
  <si>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</si>
  <si>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</si>
  <si>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</si>
  <si>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</si>
  <si>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</si>
  <si>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</si>
  <si>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</si>
  <si>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</si>
  <si>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</si>
  <si>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</si>
  <si>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</si>
  <si>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</si>
  <si>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</si>
  <si>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</si>
  <si>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</si>
  <si>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</si>
  <si>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</si>
  <si>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</si>
  <si>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</si>
  <si>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</si>
  <si>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</si>
  <si>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</si>
  <si>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</si>
  <si>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</si>
  <si>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</si>
  <si>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</si>
  <si>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</si>
  <si>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</si>
  <si>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</si>
  <si>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</si>
  <si>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</si>
  <si>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</si>
  <si>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</si>
  <si>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</si>
  <si>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</si>
  <si>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</si>
  <si>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</si>
  <si>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</si>
  <si>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</si>
  <si>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</si>
  <si>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</si>
  <si>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</si>
  <si>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</si>
  <si>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</si>
  <si>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</si>
  <si>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</si>
  <si>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</si>
  <si>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</si>
  <si>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</si>
  <si>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</si>
  <si>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</si>
  <si>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</si>
  <si>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</si>
  <si>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</si>
  <si>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</si>
  <si>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</si>
  <si>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</si>
  <si>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</si>
  <si>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</si>
  <si>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</si>
  <si>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</si>
  <si>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小笠原村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</si>
  <si>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</si>
  <si>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</si>
  <si>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</si>
  <si>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</si>
  <si>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</si>
  <si>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</si>
  <si>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</si>
  <si>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</si>
  <si>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</si>
  <si>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</si>
  <si>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</si>
  <si>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</si>
  <si>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近年、渇水の発生頻度が増加しており、渇水対策に係る費用が大きな負担となり、各指標の悪化の大きな要因となっている。
　今後も母島浄水場の建替工事が継続しており、返還当初に建設したダムの老朽化に伴う改良工事も予定されているため、地方債残高の増加は避けられない。
　このことから、平成29年10月に「小笠原村簡易水道事業経営戦略」を策定し、効率的な運営を進めている。また、平成30年4月から基本料金を廃止し、節水努力が反映される約11％アップの料金改定を実施することにより、一般会計からの繰入金削減を図るなど、引き続き経営改善に努めていく。</t>
    <rPh sb="1" eb="3">
      <t>キンネン</t>
    </rPh>
    <rPh sb="4" eb="6">
      <t>カッスイ</t>
    </rPh>
    <rPh sb="7" eb="9">
      <t>ハッセイ</t>
    </rPh>
    <rPh sb="9" eb="11">
      <t>ヒンド</t>
    </rPh>
    <rPh sb="12" eb="14">
      <t>ゾウカ</t>
    </rPh>
    <rPh sb="19" eb="21">
      <t>カッスイ</t>
    </rPh>
    <rPh sb="21" eb="23">
      <t>タイサク</t>
    </rPh>
    <rPh sb="45" eb="46">
      <t>オオ</t>
    </rPh>
    <rPh sb="48" eb="50">
      <t>ヨウイン</t>
    </rPh>
    <rPh sb="59" eb="61">
      <t>コンゴ</t>
    </rPh>
    <rPh sb="73" eb="75">
      <t>ケイゾク</t>
    </rPh>
    <rPh sb="103" eb="105">
      <t>ヨテイ</t>
    </rPh>
    <rPh sb="172" eb="174">
      <t>ウンエイ</t>
    </rPh>
    <rPh sb="190" eb="191">
      <t>ガツ</t>
    </rPh>
    <rPh sb="193" eb="195">
      <t>キホン</t>
    </rPh>
    <rPh sb="195" eb="197">
      <t>リョウキン</t>
    </rPh>
    <rPh sb="198" eb="200">
      <t>ハイシ</t>
    </rPh>
    <rPh sb="202" eb="204">
      <t>セッスイ</t>
    </rPh>
    <rPh sb="204" eb="206">
      <t>ドリョク</t>
    </rPh>
    <rPh sb="207" eb="209">
      <t>ハンエイ</t>
    </rPh>
    <rPh sb="212" eb="213">
      <t>ヤク</t>
    </rPh>
    <rPh sb="220" eb="222">
      <t>リョウキン</t>
    </rPh>
    <rPh sb="222" eb="224">
      <t>カイテイ</t>
    </rPh>
    <rPh sb="225" eb="227">
      <t>ジッシ</t>
    </rPh>
    <rPh sb="248" eb="249">
      <t>ハカ</t>
    </rPh>
    <rPh sb="253" eb="254">
      <t>ヒ</t>
    </rPh>
    <rPh sb="255" eb="256">
      <t>ツヅ</t>
    </rPh>
    <rPh sb="257" eb="259">
      <t>ケイエイ</t>
    </rPh>
    <rPh sb="259" eb="261">
      <t>カイゼン</t>
    </rPh>
    <rPh sb="262" eb="263">
      <t>ツト</t>
    </rPh>
    <phoneticPr fontId="4"/>
  </si>
  <si>
    <r>
      <rPr>
        <sz val="11"/>
        <rFont val="ＭＳ ゴシック"/>
        <family val="3"/>
        <charset val="128"/>
      </rPr>
      <t>　本土から約1,000㎞という隔絶された離島であり、台風・塩害などの厳しい自然条件や、急峻な地形のため土壌や枯葉等の有機物がダムに流入するため原水の水質が悪く水質管理が難しい。また、父島・母島の1村2島という条件により施設整備などが2重に必要となるなど、小笠原村の簡易水道事業については非常に厳しい経営環境となっている。
　</t>
    </r>
    <r>
      <rPr>
        <sz val="11"/>
        <color theme="1"/>
        <rFont val="ＭＳ ゴシック"/>
        <family val="3"/>
        <charset val="128"/>
      </rPr>
      <t>このような経営状況のなか、父島・母島両島の浄水場移転・建替工事の村債借入に係る元利償還金の増加により、①収益的収支比率が悪化している。今後も地方債残高については増加していくこととなり、④企業債残高対給水収益比率についても同様に悪化していくことが予想される。
　また、平成23年度に約30年ぶりに発生した渇水については、平成28年秋から平成29年5月まで、さらに平成30年秋から平成31年4月までと近年渇水が頻発しており、渇水対策費用の増加により、⑤料金回収率、⑥給水原価について平成29度決算から軒並み上昇・悪化しており、⑦施設利用率についても、渇水による節水が影響し配水量が減少したため低下している。
　一方、⑧有収率は、近年若干低下傾向にあるが、95％前後の高い数値で推移しており、今後も引き続き管路の適正な維持管理に努めていく。</t>
    </r>
    <rPh sb="167" eb="169">
      <t>ケイエイ</t>
    </rPh>
    <rPh sb="169" eb="171">
      <t>ジョウキョウ</t>
    </rPh>
    <rPh sb="175" eb="176">
      <t>チチ</t>
    </rPh>
    <rPh sb="176" eb="177">
      <t>ジマ</t>
    </rPh>
    <rPh sb="178" eb="179">
      <t>ハハ</t>
    </rPh>
    <rPh sb="179" eb="180">
      <t>シマ</t>
    </rPh>
    <rPh sb="180" eb="182">
      <t>リョウトウ</t>
    </rPh>
    <rPh sb="183" eb="186">
      <t>ジョウスイジョウ</t>
    </rPh>
    <rPh sb="186" eb="188">
      <t>イテン</t>
    </rPh>
    <rPh sb="189" eb="191">
      <t>タテカ</t>
    </rPh>
    <rPh sb="191" eb="193">
      <t>コウジ</t>
    </rPh>
    <rPh sb="194" eb="196">
      <t>ソンサイ</t>
    </rPh>
    <rPh sb="196" eb="198">
      <t>カリイレ</t>
    </rPh>
    <rPh sb="199" eb="200">
      <t>カカ</t>
    </rPh>
    <rPh sb="201" eb="203">
      <t>ガンリ</t>
    </rPh>
    <rPh sb="203" eb="206">
      <t>ショウカンキン</t>
    </rPh>
    <rPh sb="207" eb="209">
      <t>ゾウカ</t>
    </rPh>
    <rPh sb="222" eb="224">
      <t>アッカ</t>
    </rPh>
    <rPh sb="229" eb="231">
      <t>コンゴ</t>
    </rPh>
    <rPh sb="232" eb="234">
      <t>チホウ</t>
    </rPh>
    <rPh sb="234" eb="235">
      <t>サイ</t>
    </rPh>
    <rPh sb="235" eb="237">
      <t>ザンダカ</t>
    </rPh>
    <rPh sb="242" eb="244">
      <t>ゾウカ</t>
    </rPh>
    <rPh sb="255" eb="257">
      <t>キギョウ</t>
    </rPh>
    <rPh sb="257" eb="258">
      <t>サイ</t>
    </rPh>
    <rPh sb="258" eb="260">
      <t>ザンダカ</t>
    </rPh>
    <rPh sb="260" eb="261">
      <t>タイ</t>
    </rPh>
    <rPh sb="261" eb="263">
      <t>キュウスイ</t>
    </rPh>
    <rPh sb="263" eb="265">
      <t>シュウエキ</t>
    </rPh>
    <rPh sb="265" eb="267">
      <t>ヒリツ</t>
    </rPh>
    <rPh sb="272" eb="274">
      <t>ドウヨウ</t>
    </rPh>
    <rPh sb="275" eb="277">
      <t>アッカ</t>
    </rPh>
    <rPh sb="284" eb="286">
      <t>ヨソウ</t>
    </rPh>
    <rPh sb="295" eb="297">
      <t>ヘイセイ</t>
    </rPh>
    <rPh sb="299" eb="300">
      <t>ネン</t>
    </rPh>
    <rPh sb="300" eb="301">
      <t>ド</t>
    </rPh>
    <rPh sb="302" eb="303">
      <t>ヤク</t>
    </rPh>
    <rPh sb="305" eb="306">
      <t>ネン</t>
    </rPh>
    <rPh sb="309" eb="311">
      <t>ハッセイ</t>
    </rPh>
    <rPh sb="313" eb="315">
      <t>カッスイ</t>
    </rPh>
    <rPh sb="321" eb="323">
      <t>ヘイセイ</t>
    </rPh>
    <rPh sb="325" eb="326">
      <t>ネン</t>
    </rPh>
    <rPh sb="326" eb="327">
      <t>アキ</t>
    </rPh>
    <rPh sb="329" eb="331">
      <t>ヘイセイ</t>
    </rPh>
    <rPh sb="333" eb="334">
      <t>ネン</t>
    </rPh>
    <rPh sb="335" eb="336">
      <t>ガツ</t>
    </rPh>
    <rPh sb="342" eb="344">
      <t>ヘイセイ</t>
    </rPh>
    <rPh sb="346" eb="347">
      <t>ネン</t>
    </rPh>
    <rPh sb="347" eb="348">
      <t>アキ</t>
    </rPh>
    <rPh sb="350" eb="352">
      <t>ヘイセイ</t>
    </rPh>
    <rPh sb="354" eb="355">
      <t>ネン</t>
    </rPh>
    <rPh sb="356" eb="357">
      <t>ガツ</t>
    </rPh>
    <rPh sb="360" eb="362">
      <t>キンネン</t>
    </rPh>
    <rPh sb="362" eb="364">
      <t>カッスイ</t>
    </rPh>
    <rPh sb="365" eb="367">
      <t>ヒンパツ</t>
    </rPh>
    <rPh sb="372" eb="374">
      <t>カッスイ</t>
    </rPh>
    <rPh sb="374" eb="376">
      <t>タイサク</t>
    </rPh>
    <rPh sb="376" eb="378">
      <t>ヒヨウ</t>
    </rPh>
    <rPh sb="379" eb="381">
      <t>ゾウカ</t>
    </rPh>
    <rPh sb="386" eb="388">
      <t>リョウキン</t>
    </rPh>
    <rPh sb="388" eb="390">
      <t>カイシュウ</t>
    </rPh>
    <rPh sb="390" eb="391">
      <t>リツ</t>
    </rPh>
    <rPh sb="393" eb="395">
      <t>キュウスイ</t>
    </rPh>
    <rPh sb="395" eb="397">
      <t>ゲンカ</t>
    </rPh>
    <rPh sb="401" eb="403">
      <t>ヘイセイ</t>
    </rPh>
    <rPh sb="406" eb="408">
      <t>ケッサン</t>
    </rPh>
    <rPh sb="410" eb="412">
      <t>ノキナ</t>
    </rPh>
    <rPh sb="413" eb="415">
      <t>ジョウショウ</t>
    </rPh>
    <rPh sb="416" eb="418">
      <t>アッカ</t>
    </rPh>
    <rPh sb="424" eb="426">
      <t>シセツ</t>
    </rPh>
    <rPh sb="426" eb="429">
      <t>リヨウリツ</t>
    </rPh>
    <rPh sb="435" eb="437">
      <t>カッスイ</t>
    </rPh>
    <rPh sb="440" eb="442">
      <t>セッスイ</t>
    </rPh>
    <rPh sb="443" eb="445">
      <t>エイキョウ</t>
    </rPh>
    <rPh sb="446" eb="448">
      <t>ハイスイ</t>
    </rPh>
    <rPh sb="448" eb="449">
      <t>リョウ</t>
    </rPh>
    <rPh sb="450" eb="452">
      <t>ゲンショウ</t>
    </rPh>
    <rPh sb="456" eb="458">
      <t>テイカ</t>
    </rPh>
    <rPh sb="474" eb="476">
      <t>キンネン</t>
    </rPh>
    <rPh sb="476" eb="478">
      <t>ジャッカン</t>
    </rPh>
    <rPh sb="478" eb="480">
      <t>テイカ</t>
    </rPh>
    <rPh sb="480" eb="482">
      <t>ケイコウ</t>
    </rPh>
    <rPh sb="490" eb="492">
      <t>ゼンゴ</t>
    </rPh>
    <rPh sb="493" eb="494">
      <t>タカ</t>
    </rPh>
    <rPh sb="495" eb="497">
      <t>スウチ</t>
    </rPh>
    <rPh sb="498" eb="500">
      <t>スイイ</t>
    </rPh>
    <rPh sb="505" eb="507">
      <t>コンゴ</t>
    </rPh>
    <rPh sb="508" eb="509">
      <t>ヒ</t>
    </rPh>
    <rPh sb="510" eb="511">
      <t>ツヅ</t>
    </rPh>
    <rPh sb="515" eb="517">
      <t>テキセイ</t>
    </rPh>
    <rPh sb="523" eb="524">
      <t>ツト</t>
    </rPh>
    <phoneticPr fontId="4"/>
  </si>
  <si>
    <t>　昭和43年6月の小笠原諸島返還による急激な人口増加に対し、良質な水を安定的に供給することを目的とし整備した浄水場、水源施設等の各施設については、建設から40年以上が経過し老朽化が著しいため、父島浄水場については津波浸水想定区域の指定による高台への移転工事を実施し、平成27年4月に新浄水場の供用を開始した。母島浄水場についても平成26年度から令和3年度の8か年をかけて、現在の浄水場用地を利用し、順次設備の更新・建替工事を実施している。
　管路の更新については平成30年度も更新がなかったため③管路更新率は0となっているが、今後も計画的に実施していく。</t>
    <rPh sb="172" eb="174">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</si>
</sst>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c:v>
                </c:pt>
                <c:pt idx="1">
                  <c:v>1.55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DE9-4D1B-A11B-EC93C794949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EDE9-4D1B-A11B-EC93C794949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55.19</c:v>
                </c:pt>
                <c:pt idx="1">
                  <c:v>58.58</c:v>
                </c:pt>
                <c:pt idx="2">
                  <c:v>58.22</c:v>
                </c:pt>
                <c:pt idx="3">
                  <c:v>56.14</c:v>
                </c:pt>
                <c:pt idx="4">
                  <c:v>56.81</c:v>
                </c:pt>
              </c:numCache>
            </c:numRef>
          </c:val>
          <c:extLst>
            <c:ext xmlns:c16="http://schemas.microsoft.com/office/drawing/2014/chart" uri="{C3380CC4-5D6E-409C-BE32-E72D297353CC}">
              <c16:uniqueId val="{00000000-9E23-4C1E-A0C6-55AB5C784EA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9E23-4C1E-A0C6-55AB5C784EA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99.59</c:v>
                </c:pt>
                <c:pt idx="1">
                  <c:v>97.4</c:v>
                </c:pt>
                <c:pt idx="2">
                  <c:v>98.67</c:v>
                </c:pt>
                <c:pt idx="3">
                  <c:v>94.73</c:v>
                </c:pt>
                <c:pt idx="4">
                  <c:v>95.03</c:v>
                </c:pt>
              </c:numCache>
            </c:numRef>
          </c:val>
          <c:extLst>
            <c:ext xmlns:c16="http://schemas.microsoft.com/office/drawing/2014/chart" uri="{C3380CC4-5D6E-409C-BE32-E72D297353CC}">
              <c16:uniqueId val="{00000000-91F4-4603-858D-068A01A3371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91F4-4603-858D-068A01A3371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91.96</c:v>
                </c:pt>
                <c:pt idx="1">
                  <c:v>86.84</c:v>
                </c:pt>
                <c:pt idx="2">
                  <c:v>90.26</c:v>
                </c:pt>
                <c:pt idx="3">
                  <c:v>75.19</c:v>
                </c:pt>
                <c:pt idx="4">
                  <c:v>74.650000000000006</c:v>
                </c:pt>
              </c:numCache>
            </c:numRef>
          </c:val>
          <c:extLst>
            <c:ext xmlns:c16="http://schemas.microsoft.com/office/drawing/2014/chart" uri="{C3380CC4-5D6E-409C-BE32-E72D297353CC}">
              <c16:uniqueId val="{00000000-F4BF-4BEE-A183-F9D2C3222B8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F4BF-4BEE-A183-F9D2C3222B8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73-4D1F-85FA-42BBCB43FA2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73-4D1F-85FA-42BBCB43FA2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86-4329-BE3D-EBE54B99CE5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86-4329-BE3D-EBE54B99CE5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BD-4F59-8BC8-5A054E5928F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BD-4F59-8BC8-5A054E5928F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9F-42A8-8B4C-C5A0560E63E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9F-42A8-8B4C-C5A0560E63E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1104.18</c:v>
                </c:pt>
                <c:pt idx="1">
                  <c:v>1229.69</c:v>
                </c:pt>
                <c:pt idx="2">
                  <c:v>1264.01</c:v>
                </c:pt>
                <c:pt idx="3">
                  <c:v>1472.08</c:v>
                </c:pt>
                <c:pt idx="4">
                  <c:v>1373.19</c:v>
                </c:pt>
              </c:numCache>
            </c:numRef>
          </c:val>
          <c:extLst>
            <c:ext xmlns:c16="http://schemas.microsoft.com/office/drawing/2014/chart" uri="{C3380CC4-5D6E-409C-BE32-E72D297353CC}">
              <c16:uniqueId val="{00000000-E779-45D4-B6CF-4A24C566416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E779-45D4-B6CF-4A24C566416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76.94</c:v>
                </c:pt>
                <c:pt idx="1">
                  <c:v>71.569999999999993</c:v>
                </c:pt>
                <c:pt idx="2">
                  <c:v>64.36</c:v>
                </c:pt>
                <c:pt idx="3">
                  <c:v>40.74</c:v>
                </c:pt>
                <c:pt idx="4">
                  <c:v>45.3</c:v>
                </c:pt>
              </c:numCache>
            </c:numRef>
          </c:val>
          <c:extLst>
            <c:ext xmlns:c16="http://schemas.microsoft.com/office/drawing/2014/chart" uri="{C3380CC4-5D6E-409C-BE32-E72D297353CC}">
              <c16:uniqueId val="{00000000-FE3D-4A85-9B45-A42B81C28A3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FE3D-4A85-9B45-A42B81C28A3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412.44</c:v>
                </c:pt>
                <c:pt idx="1">
                  <c:v>437.31</c:v>
                </c:pt>
                <c:pt idx="2">
                  <c:v>501.71</c:v>
                </c:pt>
                <c:pt idx="3">
                  <c:v>798.52</c:v>
                </c:pt>
                <c:pt idx="4">
                  <c:v>793.18</c:v>
                </c:pt>
              </c:numCache>
            </c:numRef>
          </c:val>
          <c:extLst>
            <c:ext xmlns:c16="http://schemas.microsoft.com/office/drawing/2014/chart" uri="{C3380CC4-5D6E-409C-BE32-E72D297353CC}">
              <c16:uniqueId val="{00000000-863A-4FE3-8F9A-830EB6B80CC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863A-4FE3-8F9A-830EB6B80CC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 zoomScale="115" zoomScaleNormal="115"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
データ!H6</f>
        <v>
東京都　小笠原村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2"/>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2">
      <c r="A8" s="2"/>
      <c r="B8" s="49" t="str">
        <f>
データ!$I$6</f>
        <v>
法非適用</v>
      </c>
      <c r="C8" s="49"/>
      <c r="D8" s="49"/>
      <c r="E8" s="49"/>
      <c r="F8" s="49"/>
      <c r="G8" s="49"/>
      <c r="H8" s="49"/>
      <c r="I8" s="49" t="str">
        <f>
データ!$J$6</f>
        <v>
水道事業</v>
      </c>
      <c r="J8" s="49"/>
      <c r="K8" s="49"/>
      <c r="L8" s="49"/>
      <c r="M8" s="49"/>
      <c r="N8" s="49"/>
      <c r="O8" s="49"/>
      <c r="P8" s="49" t="str">
        <f>
データ!$K$6</f>
        <v>
簡易水道事業</v>
      </c>
      <c r="Q8" s="49"/>
      <c r="R8" s="49"/>
      <c r="S8" s="49"/>
      <c r="T8" s="49"/>
      <c r="U8" s="49"/>
      <c r="V8" s="49"/>
      <c r="W8" s="49" t="str">
        <f>
データ!$L$6</f>
        <v>
D3</v>
      </c>
      <c r="X8" s="49"/>
      <c r="Y8" s="49"/>
      <c r="Z8" s="49"/>
      <c r="AA8" s="49"/>
      <c r="AB8" s="49"/>
      <c r="AC8" s="49"/>
      <c r="AD8" s="49" t="str">
        <f>
データ!$M$6</f>
        <v>
非設置</v>
      </c>
      <c r="AE8" s="49"/>
      <c r="AF8" s="49"/>
      <c r="AG8" s="49"/>
      <c r="AH8" s="49"/>
      <c r="AI8" s="49"/>
      <c r="AJ8" s="49"/>
      <c r="AK8" s="2"/>
      <c r="AL8" s="50">
        <f>
データ!$R$6</f>
        <v>
2625</v>
      </c>
      <c r="AM8" s="50"/>
      <c r="AN8" s="50"/>
      <c r="AO8" s="50"/>
      <c r="AP8" s="50"/>
      <c r="AQ8" s="50"/>
      <c r="AR8" s="50"/>
      <c r="AS8" s="50"/>
      <c r="AT8" s="46">
        <f>
データ!$S$6</f>
        <v>
106.78</v>
      </c>
      <c r="AU8" s="46"/>
      <c r="AV8" s="46"/>
      <c r="AW8" s="46"/>
      <c r="AX8" s="46"/>
      <c r="AY8" s="46"/>
      <c r="AZ8" s="46"/>
      <c r="BA8" s="46"/>
      <c r="BB8" s="46">
        <f>
データ!$T$6</f>
        <v>
24.58</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2">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2"/>
      <c r="AE9" s="2"/>
      <c r="AF9" s="2"/>
      <c r="AG9" s="2"/>
      <c r="AH9" s="3"/>
      <c r="AI9" s="2"/>
      <c r="AJ9" s="2"/>
      <c r="AK9" s="2"/>
      <c r="AL9" s="45" t="s">
        <v>
16</v>
      </c>
      <c r="AM9" s="45"/>
      <c r="AN9" s="45"/>
      <c r="AO9" s="45"/>
      <c r="AP9" s="45"/>
      <c r="AQ9" s="45"/>
      <c r="AR9" s="45"/>
      <c r="AS9" s="45"/>
      <c r="AT9" s="45" t="s">
        <v>
17</v>
      </c>
      <c r="AU9" s="45"/>
      <c r="AV9" s="45"/>
      <c r="AW9" s="45"/>
      <c r="AX9" s="45"/>
      <c r="AY9" s="45"/>
      <c r="AZ9" s="45"/>
      <c r="BA9" s="45"/>
      <c r="BB9" s="45" t="s">
        <v>
18</v>
      </c>
      <c r="BC9" s="45"/>
      <c r="BD9" s="45"/>
      <c r="BE9" s="45"/>
      <c r="BF9" s="45"/>
      <c r="BG9" s="45"/>
      <c r="BH9" s="45"/>
      <c r="BI9" s="45"/>
      <c r="BJ9" s="3"/>
      <c r="BK9" s="3"/>
      <c r="BL9" s="51" t="s">
        <v>
19</v>
      </c>
      <c r="BM9" s="52"/>
      <c r="BN9" s="10" t="s">
        <v>
20</v>
      </c>
      <c r="BO9" s="11"/>
      <c r="BP9" s="11"/>
      <c r="BQ9" s="11"/>
      <c r="BR9" s="11"/>
      <c r="BS9" s="11"/>
      <c r="BT9" s="11"/>
      <c r="BU9" s="11"/>
      <c r="BV9" s="11"/>
      <c r="BW9" s="11"/>
      <c r="BX9" s="11"/>
      <c r="BY9" s="12"/>
    </row>
    <row r="10" spans="1:78" ht="18.75" customHeight="1" x14ac:dyDescent="0.2">
      <c r="A10" s="2"/>
      <c r="B10" s="46" t="str">
        <f>
データ!$N$6</f>
        <v>
-</v>
      </c>
      <c r="C10" s="46"/>
      <c r="D10" s="46"/>
      <c r="E10" s="46"/>
      <c r="F10" s="46"/>
      <c r="G10" s="46"/>
      <c r="H10" s="46"/>
      <c r="I10" s="46" t="str">
        <f>
データ!$O$6</f>
        <v>
該当数値なし</v>
      </c>
      <c r="J10" s="46"/>
      <c r="K10" s="46"/>
      <c r="L10" s="46"/>
      <c r="M10" s="46"/>
      <c r="N10" s="46"/>
      <c r="O10" s="46"/>
      <c r="P10" s="46">
        <f>
データ!$P$6</f>
        <v>
99.77</v>
      </c>
      <c r="Q10" s="46"/>
      <c r="R10" s="46"/>
      <c r="S10" s="46"/>
      <c r="T10" s="46"/>
      <c r="U10" s="46"/>
      <c r="V10" s="46"/>
      <c r="W10" s="50">
        <f>
データ!$Q$6</f>
        <v>
4320</v>
      </c>
      <c r="X10" s="50"/>
      <c r="Y10" s="50"/>
      <c r="Z10" s="50"/>
      <c r="AA10" s="50"/>
      <c r="AB10" s="50"/>
      <c r="AC10" s="50"/>
      <c r="AD10" s="2"/>
      <c r="AE10" s="2"/>
      <c r="AF10" s="2"/>
      <c r="AG10" s="2"/>
      <c r="AH10" s="2"/>
      <c r="AI10" s="2"/>
      <c r="AJ10" s="2"/>
      <c r="AK10" s="2"/>
      <c r="AL10" s="50">
        <f>
データ!$U$6</f>
        <v>
2609</v>
      </c>
      <c r="AM10" s="50"/>
      <c r="AN10" s="50"/>
      <c r="AO10" s="50"/>
      <c r="AP10" s="50"/>
      <c r="AQ10" s="50"/>
      <c r="AR10" s="50"/>
      <c r="AS10" s="50"/>
      <c r="AT10" s="46">
        <f>
データ!$V$6</f>
        <v>
2.85</v>
      </c>
      <c r="AU10" s="46"/>
      <c r="AV10" s="46"/>
      <c r="AW10" s="46"/>
      <c r="AX10" s="46"/>
      <c r="AY10" s="46"/>
      <c r="AZ10" s="46"/>
      <c r="BA10" s="46"/>
      <c r="BB10" s="46">
        <f>
データ!$W$6</f>
        <v>
915.44</v>
      </c>
      <c r="BC10" s="46"/>
      <c r="BD10" s="46"/>
      <c r="BE10" s="46"/>
      <c r="BF10" s="46"/>
      <c r="BG10" s="46"/>
      <c r="BH10" s="46"/>
      <c r="BI10" s="46"/>
      <c r="BJ10" s="2"/>
      <c r="BK10" s="2"/>
      <c r="BL10" s="53" t="s">
        <v>
21</v>
      </c>
      <c r="BM10" s="54"/>
      <c r="BN10" s="13" t="s">
        <v>
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
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
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
25</v>
      </c>
      <c r="BM14" s="56"/>
      <c r="BN14" s="56"/>
      <c r="BO14" s="56"/>
      <c r="BP14" s="56"/>
      <c r="BQ14" s="56"/>
      <c r="BR14" s="56"/>
      <c r="BS14" s="56"/>
      <c r="BT14" s="56"/>
      <c r="BU14" s="56"/>
      <c r="BV14" s="56"/>
      <c r="BW14" s="56"/>
      <c r="BX14" s="56"/>
      <c r="BY14" s="56"/>
      <c r="BZ14" s="5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
109</v>
      </c>
      <c r="BM16" s="62"/>
      <c r="BN16" s="62"/>
      <c r="BO16" s="62"/>
      <c r="BP16" s="62"/>
      <c r="BQ16" s="62"/>
      <c r="BR16" s="62"/>
      <c r="BS16" s="62"/>
      <c r="BT16" s="62"/>
      <c r="BU16" s="62"/>
      <c r="BV16" s="62"/>
      <c r="BW16" s="62"/>
      <c r="BX16" s="62"/>
      <c r="BY16" s="62"/>
      <c r="BZ16" s="63"/>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
26</v>
      </c>
      <c r="BM45" s="56"/>
      <c r="BN45" s="56"/>
      <c r="BO45" s="56"/>
      <c r="BP45" s="56"/>
      <c r="BQ45" s="56"/>
      <c r="BR45" s="56"/>
      <c r="BS45" s="56"/>
      <c r="BT45" s="56"/>
      <c r="BU45" s="56"/>
      <c r="BV45" s="56"/>
      <c r="BW45" s="56"/>
      <c r="BX45" s="56"/>
      <c r="BY45" s="56"/>
      <c r="BZ45" s="57"/>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
110</v>
      </c>
      <c r="BM47" s="62"/>
      <c r="BN47" s="62"/>
      <c r="BO47" s="62"/>
      <c r="BP47" s="62"/>
      <c r="BQ47" s="62"/>
      <c r="BR47" s="62"/>
      <c r="BS47" s="62"/>
      <c r="BT47" s="62"/>
      <c r="BU47" s="62"/>
      <c r="BV47" s="62"/>
      <c r="BW47" s="62"/>
      <c r="BX47" s="62"/>
      <c r="BY47" s="62"/>
      <c r="BZ47" s="63"/>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2">
      <c r="A60" s="2"/>
      <c r="B60" s="72" t="s">
        <v>
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
28</v>
      </c>
      <c r="BM64" s="56"/>
      <c r="BN64" s="56"/>
      <c r="BO64" s="56"/>
      <c r="BP64" s="56"/>
      <c r="BQ64" s="56"/>
      <c r="BR64" s="56"/>
      <c r="BS64" s="56"/>
      <c r="BT64" s="56"/>
      <c r="BU64" s="56"/>
      <c r="BV64" s="56"/>
      <c r="BW64" s="56"/>
      <c r="BX64" s="56"/>
      <c r="BY64" s="56"/>
      <c r="BZ64" s="57"/>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
108</v>
      </c>
      <c r="BM66" s="62"/>
      <c r="BN66" s="62"/>
      <c r="BO66" s="62"/>
      <c r="BP66" s="62"/>
      <c r="BQ66" s="62"/>
      <c r="BR66" s="62"/>
      <c r="BS66" s="62"/>
      <c r="BT66" s="62"/>
      <c r="BU66" s="62"/>
      <c r="BV66" s="62"/>
      <c r="BW66" s="62"/>
      <c r="BX66" s="62"/>
      <c r="BY66" s="62"/>
      <c r="BZ66" s="63"/>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2">
      <c r="C83" s="26"/>
    </row>
    <row r="84" spans="1:78" hidden="1" x14ac:dyDescent="0.2">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2">
      <c r="B85" s="27"/>
      <c r="C85" s="27"/>
      <c r="D85" s="27"/>
      <c r="E85" s="27" t="str">
        <f>
データ!AH6</f>
        <v>
【75.60】</v>
      </c>
      <c r="F85" s="27" t="s">
        <v>
41</v>
      </c>
      <c r="G85" s="27" t="s">
        <v>
41</v>
      </c>
      <c r="H85" s="27" t="str">
        <f>
データ!BO6</f>
        <v>
【1,074.14】</v>
      </c>
      <c r="I85" s="27" t="str">
        <f>
データ!BZ6</f>
        <v>
【54.36】</v>
      </c>
      <c r="J85" s="27" t="str">
        <f>
データ!CK6</f>
        <v>
【296.40】</v>
      </c>
      <c r="K85" s="27" t="str">
        <f>
データ!CV6</f>
        <v>
【55.95】</v>
      </c>
      <c r="L85" s="27" t="str">
        <f>
データ!DG6</f>
        <v>
【73.77】</v>
      </c>
      <c r="M85" s="27" t="s">
        <v>
41</v>
      </c>
      <c r="N85" s="27" t="s">
        <v>
41</v>
      </c>
      <c r="O85" s="27" t="str">
        <f>
データ!EN6</f>
        <v>
【0.54】</v>
      </c>
    </row>
  </sheetData>
  <sheetProtection algorithmName="SHA-512" hashValue="NoP4cpU9ovHd+L5SsHPjMVdNM+c9ylfgpAWWYswVPjwIPOT8jlLQbohkmTRiSyKVnWzIPslXS0WOUFT3il5k1g==" saltValue="+CJ1//sN6avHYgGKCFxU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 x14ac:dyDescent="0.2"/>
  <cols>
    <col min="2" max="144" width="11.9062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2018</v>
      </c>
      <c r="C6" s="34">
        <f t="shared" ref="C6:W6" si="3">C7</f>
        <v>134210</v>
      </c>
      <c r="D6" s="34">
        <f t="shared" si="3"/>
        <v>47</v>
      </c>
      <c r="E6" s="34">
        <f t="shared" si="3"/>
        <v>1</v>
      </c>
      <c r="F6" s="34">
        <f t="shared" si="3"/>
        <v>0</v>
      </c>
      <c r="G6" s="34">
        <f t="shared" si="3"/>
        <v>0</v>
      </c>
      <c r="H6" s="34" t="str">
        <f t="shared" si="3"/>
        <v>東京都　小笠原村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99.77</v>
      </c>
      <c r="Q6" s="35">
        <f t="shared" si="3"/>
        <v>4320</v>
      </c>
      <c r="R6" s="35">
        <f t="shared" si="3"/>
        <v>2625</v>
      </c>
      <c r="S6" s="35">
        <f t="shared" si="3"/>
        <v>106.78</v>
      </c>
      <c r="T6" s="35">
        <f t="shared" si="3"/>
        <v>24.58</v>
      </c>
      <c r="U6" s="35">
        <f t="shared" si="3"/>
        <v>2609</v>
      </c>
      <c r="V6" s="35">
        <f t="shared" si="3"/>
        <v>2.85</v>
      </c>
      <c r="W6" s="35">
        <f t="shared" si="3"/>
        <v>915.44</v>
      </c>
      <c r="X6" s="36">
        <f>IF(X7="",NA(),X7)</f>
        <v>91.96</v>
      </c>
      <c r="Y6" s="36">
        <f t="shared" ref="Y6:AG6" si="4">IF(Y7="",NA(),Y7)</f>
        <v>86.84</v>
      </c>
      <c r="Z6" s="36">
        <f t="shared" si="4"/>
        <v>90.26</v>
      </c>
      <c r="AA6" s="36">
        <f t="shared" si="4"/>
        <v>75.19</v>
      </c>
      <c r="AB6" s="36">
        <f t="shared" si="4"/>
        <v>74.650000000000006</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1104.18</v>
      </c>
      <c r="BF6" s="36">
        <f t="shared" ref="BF6:BN6" si="7">IF(BF7="",NA(),BF7)</f>
        <v>1229.69</v>
      </c>
      <c r="BG6" s="36">
        <f t="shared" si="7"/>
        <v>1264.01</v>
      </c>
      <c r="BH6" s="36">
        <f t="shared" si="7"/>
        <v>1472.08</v>
      </c>
      <c r="BI6" s="36">
        <f t="shared" si="7"/>
        <v>1373.19</v>
      </c>
      <c r="BJ6" s="36">
        <f t="shared" si="7"/>
        <v>1125.69</v>
      </c>
      <c r="BK6" s="36">
        <f t="shared" si="7"/>
        <v>1134.67</v>
      </c>
      <c r="BL6" s="36">
        <f t="shared" si="7"/>
        <v>1144.79</v>
      </c>
      <c r="BM6" s="36">
        <f t="shared" si="7"/>
        <v>1061.58</v>
      </c>
      <c r="BN6" s="36">
        <f t="shared" si="7"/>
        <v>1007.7</v>
      </c>
      <c r="BO6" s="35" t="str">
        <f>IF(BO7="","",IF(BO7="-","【-】","【"&amp;SUBSTITUTE(TEXT(BO7,"#,##0.00"),"-","△")&amp;"】"))</f>
        <v>【1,074.14】</v>
      </c>
      <c r="BP6" s="36">
        <f>IF(BP7="",NA(),BP7)</f>
        <v>76.94</v>
      </c>
      <c r="BQ6" s="36">
        <f t="shared" ref="BQ6:BY6" si="8">IF(BQ7="",NA(),BQ7)</f>
        <v>71.569999999999993</v>
      </c>
      <c r="BR6" s="36">
        <f t="shared" si="8"/>
        <v>64.36</v>
      </c>
      <c r="BS6" s="36">
        <f t="shared" si="8"/>
        <v>40.74</v>
      </c>
      <c r="BT6" s="36">
        <f t="shared" si="8"/>
        <v>45.3</v>
      </c>
      <c r="BU6" s="36">
        <f t="shared" si="8"/>
        <v>46.48</v>
      </c>
      <c r="BV6" s="36">
        <f t="shared" si="8"/>
        <v>40.6</v>
      </c>
      <c r="BW6" s="36">
        <f t="shared" si="8"/>
        <v>56.04</v>
      </c>
      <c r="BX6" s="36">
        <f t="shared" si="8"/>
        <v>58.52</v>
      </c>
      <c r="BY6" s="36">
        <f t="shared" si="8"/>
        <v>59.22</v>
      </c>
      <c r="BZ6" s="35" t="str">
        <f>IF(BZ7="","",IF(BZ7="-","【-】","【"&amp;SUBSTITUTE(TEXT(BZ7,"#,##0.00"),"-","△")&amp;"】"))</f>
        <v>【54.36】</v>
      </c>
      <c r="CA6" s="36">
        <f>IF(CA7="",NA(),CA7)</f>
        <v>412.44</v>
      </c>
      <c r="CB6" s="36">
        <f t="shared" ref="CB6:CJ6" si="9">IF(CB7="",NA(),CB7)</f>
        <v>437.31</v>
      </c>
      <c r="CC6" s="36">
        <f t="shared" si="9"/>
        <v>501.71</v>
      </c>
      <c r="CD6" s="36">
        <f t="shared" si="9"/>
        <v>798.52</v>
      </c>
      <c r="CE6" s="36">
        <f t="shared" si="9"/>
        <v>793.18</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55.19</v>
      </c>
      <c r="CM6" s="36">
        <f t="shared" ref="CM6:CU6" si="10">IF(CM7="",NA(),CM7)</f>
        <v>58.58</v>
      </c>
      <c r="CN6" s="36">
        <f t="shared" si="10"/>
        <v>58.22</v>
      </c>
      <c r="CO6" s="36">
        <f t="shared" si="10"/>
        <v>56.14</v>
      </c>
      <c r="CP6" s="36">
        <f t="shared" si="10"/>
        <v>56.81</v>
      </c>
      <c r="CQ6" s="36">
        <f t="shared" si="10"/>
        <v>57.43</v>
      </c>
      <c r="CR6" s="36">
        <f t="shared" si="10"/>
        <v>57.29</v>
      </c>
      <c r="CS6" s="36">
        <f t="shared" si="10"/>
        <v>55.9</v>
      </c>
      <c r="CT6" s="36">
        <f t="shared" si="10"/>
        <v>57.3</v>
      </c>
      <c r="CU6" s="36">
        <f t="shared" si="10"/>
        <v>56.76</v>
      </c>
      <c r="CV6" s="35" t="str">
        <f>IF(CV7="","",IF(CV7="-","【-】","【"&amp;SUBSTITUTE(TEXT(CV7,"#,##0.00"),"-","△")&amp;"】"))</f>
        <v>【55.95】</v>
      </c>
      <c r="CW6" s="36">
        <f>IF(CW7="",NA(),CW7)</f>
        <v>99.59</v>
      </c>
      <c r="CX6" s="36">
        <f t="shared" ref="CX6:DF6" si="11">IF(CX7="",NA(),CX7)</f>
        <v>97.4</v>
      </c>
      <c r="CY6" s="36">
        <f t="shared" si="11"/>
        <v>98.67</v>
      </c>
      <c r="CZ6" s="36">
        <f t="shared" si="11"/>
        <v>94.73</v>
      </c>
      <c r="DA6" s="36">
        <f t="shared" si="11"/>
        <v>95.03</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v>
      </c>
      <c r="EE6" s="36">
        <f t="shared" ref="EE6:EM6" si="14">IF(EE7="",NA(),EE7)</f>
        <v>1.55</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2">
      <c r="A7" s="29"/>
      <c r="B7" s="38">
        <v>2018</v>
      </c>
      <c r="C7" s="38">
        <v>134210</v>
      </c>
      <c r="D7" s="38">
        <v>47</v>
      </c>
      <c r="E7" s="38">
        <v>1</v>
      </c>
      <c r="F7" s="38">
        <v>0</v>
      </c>
      <c r="G7" s="38">
        <v>0</v>
      </c>
      <c r="H7" s="38" t="s">
        <v>95</v>
      </c>
      <c r="I7" s="38" t="s">
        <v>96</v>
      </c>
      <c r="J7" s="38" t="s">
        <v>97</v>
      </c>
      <c r="K7" s="38" t="s">
        <v>98</v>
      </c>
      <c r="L7" s="38" t="s">
        <v>99</v>
      </c>
      <c r="M7" s="38" t="s">
        <v>100</v>
      </c>
      <c r="N7" s="39" t="s">
        <v>101</v>
      </c>
      <c r="O7" s="39" t="s">
        <v>102</v>
      </c>
      <c r="P7" s="39">
        <v>99.77</v>
      </c>
      <c r="Q7" s="39">
        <v>4320</v>
      </c>
      <c r="R7" s="39">
        <v>2625</v>
      </c>
      <c r="S7" s="39">
        <v>106.78</v>
      </c>
      <c r="T7" s="39">
        <v>24.58</v>
      </c>
      <c r="U7" s="39">
        <v>2609</v>
      </c>
      <c r="V7" s="39">
        <v>2.85</v>
      </c>
      <c r="W7" s="39">
        <v>915.44</v>
      </c>
      <c r="X7" s="39">
        <v>91.96</v>
      </c>
      <c r="Y7" s="39">
        <v>86.84</v>
      </c>
      <c r="Z7" s="39">
        <v>90.26</v>
      </c>
      <c r="AA7" s="39">
        <v>75.19</v>
      </c>
      <c r="AB7" s="39">
        <v>74.650000000000006</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1104.18</v>
      </c>
      <c r="BF7" s="39">
        <v>1229.69</v>
      </c>
      <c r="BG7" s="39">
        <v>1264.01</v>
      </c>
      <c r="BH7" s="39">
        <v>1472.08</v>
      </c>
      <c r="BI7" s="39">
        <v>1373.19</v>
      </c>
      <c r="BJ7" s="39">
        <v>1125.69</v>
      </c>
      <c r="BK7" s="39">
        <v>1134.67</v>
      </c>
      <c r="BL7" s="39">
        <v>1144.79</v>
      </c>
      <c r="BM7" s="39">
        <v>1061.58</v>
      </c>
      <c r="BN7" s="39">
        <v>1007.7</v>
      </c>
      <c r="BO7" s="39">
        <v>1074.1400000000001</v>
      </c>
      <c r="BP7" s="39">
        <v>76.94</v>
      </c>
      <c r="BQ7" s="39">
        <v>71.569999999999993</v>
      </c>
      <c r="BR7" s="39">
        <v>64.36</v>
      </c>
      <c r="BS7" s="39">
        <v>40.74</v>
      </c>
      <c r="BT7" s="39">
        <v>45.3</v>
      </c>
      <c r="BU7" s="39">
        <v>46.48</v>
      </c>
      <c r="BV7" s="39">
        <v>40.6</v>
      </c>
      <c r="BW7" s="39">
        <v>56.04</v>
      </c>
      <c r="BX7" s="39">
        <v>58.52</v>
      </c>
      <c r="BY7" s="39">
        <v>59.22</v>
      </c>
      <c r="BZ7" s="39">
        <v>54.36</v>
      </c>
      <c r="CA7" s="39">
        <v>412.44</v>
      </c>
      <c r="CB7" s="39">
        <v>437.31</v>
      </c>
      <c r="CC7" s="39">
        <v>501.71</v>
      </c>
      <c r="CD7" s="39">
        <v>798.52</v>
      </c>
      <c r="CE7" s="39">
        <v>793.18</v>
      </c>
      <c r="CF7" s="39">
        <v>376.61</v>
      </c>
      <c r="CG7" s="39">
        <v>440.03</v>
      </c>
      <c r="CH7" s="39">
        <v>304.35000000000002</v>
      </c>
      <c r="CI7" s="39">
        <v>296.3</v>
      </c>
      <c r="CJ7" s="39">
        <v>292.89999999999998</v>
      </c>
      <c r="CK7" s="39">
        <v>296.39999999999998</v>
      </c>
      <c r="CL7" s="39">
        <v>55.19</v>
      </c>
      <c r="CM7" s="39">
        <v>58.58</v>
      </c>
      <c r="CN7" s="39">
        <v>58.22</v>
      </c>
      <c r="CO7" s="39">
        <v>56.14</v>
      </c>
      <c r="CP7" s="39">
        <v>56.81</v>
      </c>
      <c r="CQ7" s="39">
        <v>57.43</v>
      </c>
      <c r="CR7" s="39">
        <v>57.29</v>
      </c>
      <c r="CS7" s="39">
        <v>55.9</v>
      </c>
      <c r="CT7" s="39">
        <v>57.3</v>
      </c>
      <c r="CU7" s="39">
        <v>56.76</v>
      </c>
      <c r="CV7" s="39">
        <v>55.95</v>
      </c>
      <c r="CW7" s="39">
        <v>99.59</v>
      </c>
      <c r="CX7" s="39">
        <v>97.4</v>
      </c>
      <c r="CY7" s="39">
        <v>98.67</v>
      </c>
      <c r="CZ7" s="39">
        <v>94.73</v>
      </c>
      <c r="DA7" s="39">
        <v>95.03</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0.5</v>
      </c>
      <c r="EE7" s="39">
        <v>1.55</v>
      </c>
      <c r="EF7" s="39">
        <v>0</v>
      </c>
      <c r="EG7" s="39">
        <v>0</v>
      </c>
      <c r="EH7" s="39">
        <v>0</v>
      </c>
      <c r="EI7" s="39">
        <v>0.69</v>
      </c>
      <c r="EJ7" s="39">
        <v>0.65</v>
      </c>
      <c r="EK7" s="39">
        <v>0.53</v>
      </c>
      <c r="EL7" s="39">
        <v>0.72</v>
      </c>
      <c r="EM7" s="39">
        <v>0.53</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2020-01-27T01:06:43Z</cp:lastPrinted>
  <dcterms:created xsi:type="dcterms:W3CDTF">2019-12-05T04:36:27Z</dcterms:created>
  <dcterms:modified xsi:type="dcterms:W3CDTF">2020-02-05T06:32:51Z</dcterms:modified>
  <cp:category/>
</cp:coreProperties>
</file>