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adwn001\共有\01_各課\09_企業課\01_経理係\経理係\31年度\4-共通\調査\31.1.18公営企業に係る経営比較分析表の分析等について1.31\"/>
    </mc:Choice>
  </mc:AlternateContent>
  <workbookProtection workbookAlgorithmName="SHA-512" workbookHashValue="hHxsX+fKnZNvVDehUDEcUcvh3+4dnAQZ1V7ZXpYvkggYE6/aYChnkb9AupM/InKdPSIIoWCcu3Z5h7fY1dIeag==" workbookSaltValue="oU1Uarwys2xH5+fXWBtq8w=="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<sst xmlns="http://schemas.openxmlformats.org/spreadsheetml/2006/main" count="220" uniqueCount="108">
  <si>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</si>
  <si>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</si>
  <si>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</si>
  <si>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</si>
  <si>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</si>
  <si>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</si>
  <si>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</si>
  <si>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</si>
  <si>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</si>
  <si>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</si>
  <si>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</si>
  <si>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</si>
  <si>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</si>
  <si>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</si>
  <si>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</si>
  <si>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</si>
  <si>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</si>
  <si>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</si>
  <si>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</si>
  <si>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</si>
  <si>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</si>
  <si>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</si>
  <si>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</si>
  <si>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</si>
  <si>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</si>
  <si>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</si>
  <si>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</si>
  <si>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</si>
  <si>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</si>
  <si>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</si>
  <si>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</si>
  <si>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</si>
  <si>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</si>
  <si>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</si>
  <si>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</si>
  <si>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</si>
  <si>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</si>
  <si>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</si>
  <si>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</si>
  <si>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</si>
  <si>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</si>
  <si>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</si>
  <si>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</si>
  <si>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</si>
  <si>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</si>
  <si>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</si>
  <si>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</si>
  <si>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</si>
  <si>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</si>
  <si>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</si>
  <si>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</si>
  <si>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</si>
  <si>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</si>
  <si>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</si>
  <si>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</si>
  <si>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</si>
  <si>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</si>
  <si>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</si>
  <si>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</si>
  <si>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</si>
  <si>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</si>
  <si>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</si>
  <si>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</si>
  <si>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</si>
  <si>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</si>
  <si>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</si>
  <si>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</si>
  <si>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</si>
  <si>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</si>
  <si>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</si>
  <si>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</si>
  <si>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</si>
  <si>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</si>
  <si>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</si>
  <si>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</si>
  <si>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</si>
  <si>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</si>
  <si>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</si>
  <si>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</si>
  <si>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</si>
  <si>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</si>
  <si>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</si>
  <si>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</si>
  <si>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</si>
  <si>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</si>
  <si>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</si>
  <si>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</si>
  <si>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</si>
  <si>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</si>
  <si>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</si>
  <si>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</si>
  <si>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</si>
  <si>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</si>
  <si>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八丈町</t>
  </si>
  <si>
    <t>法適用</t>
  </si>
  <si>
    <t>水道事業</t>
  </si>
  <si>
    <t>末端給水事業</t>
  </si>
  <si>
    <t>A8</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</si>
  <si>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</si>
  <si>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</si>
  <si>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</si>
  <si>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</si>
  <si>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</si>
  <si>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</si>
  <si>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</si>
  <si>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給水収益で費用が賄われていないため、⑤料金回収率が100％を下回っている。他会計より補助を受け、①経常収支比率を100％以上まで引き上げている。
　前年度までにあった累積欠損金は、減資により0としたが、短期的な債務に対する支払能力を表す③流動比率は低い値のままとなっている。
　費用について、人件費の減少などにより⑥給水原価は減少した。しかし、老朽管の増加により⑧有収率は減少しており、修繕に今後も多額の費用がかかることが予想される。漏水等を防止するために計画的に管路の更新を進めながらも、今後さらに維持管理費削減に努める必要がある。
　また、水道施設機器や管路を更新する際の財源の多くを企業債で賄っているため、④企業債残高対給水収益比率が高い値となっている。投資規模を見直し、補助事業を積極的に利用することで当該比率を減少させる必要がある。
　⑦施設利用率については、人口減少等による使用水量の減少に伴い、低い値となっている。観光客の来島などにより夏場に増加する水需要を想定したうえで、適切な施設規模への統廃合を検討する必要がある。</t>
    <rPh sb="38" eb="39">
      <t>タ</t>
    </rPh>
    <rPh sb="39" eb="41">
      <t>カイケイ</t>
    </rPh>
    <rPh sb="43" eb="45">
      <t>ホジョ</t>
    </rPh>
    <rPh sb="46" eb="47">
      <t>ウ</t>
    </rPh>
    <rPh sb="50" eb="52">
      <t>ケイジョウ</t>
    </rPh>
    <rPh sb="52" eb="54">
      <t>シュウシ</t>
    </rPh>
    <rPh sb="54" eb="56">
      <t>ヒリツ</t>
    </rPh>
    <rPh sb="61" eb="63">
      <t>イジョウ</t>
    </rPh>
    <rPh sb="65" eb="66">
      <t>ヒ</t>
    </rPh>
    <rPh sb="67" eb="68">
      <t>ア</t>
    </rPh>
    <rPh sb="75" eb="78">
      <t>ゼンネンド</t>
    </rPh>
    <rPh sb="84" eb="86">
      <t>ルイセキ</t>
    </rPh>
    <rPh sb="91" eb="93">
      <t>ゲンシ</t>
    </rPh>
    <rPh sb="147" eb="150">
      <t>ジンケンヒ</t>
    </rPh>
    <rPh sb="151" eb="153">
      <t>ゲンショウ</t>
    </rPh>
    <rPh sb="164" eb="166">
      <t>ゲンショウ</t>
    </rPh>
    <rPh sb="173" eb="175">
      <t>ロウキュウ</t>
    </rPh>
    <rPh sb="175" eb="176">
      <t>カン</t>
    </rPh>
    <rPh sb="177" eb="179">
      <t>ゾウカ</t>
    </rPh>
    <rPh sb="183" eb="186">
      <t>ユウシュウリツ</t>
    </rPh>
    <rPh sb="187" eb="189">
      <t>ゲンショウ</t>
    </rPh>
    <rPh sb="197" eb="199">
      <t>コンゴ</t>
    </rPh>
    <rPh sb="200" eb="202">
      <t>タガク</t>
    </rPh>
    <rPh sb="203" eb="205">
      <t>ヒヨウ</t>
    </rPh>
    <rPh sb="212" eb="214">
      <t>ヨソウ</t>
    </rPh>
    <phoneticPr fontId="4"/>
  </si>
  <si>
    <t>老朽化した管路・機器等の更新により投資規模が高くなりつつある中、人口減少等により給水収益は減少している。今後は、投資規模を見直し経費削減に努めるとともに、早急に料金の見直しを検討する必要がある。</t>
    <phoneticPr fontId="4"/>
  </si>
  <si>
    <t>③管路更新率は平均より高く、積極的に管路更新をすすめているが、管路延長が大きいため、更新が追いついておらず、②管路経年化率は平均より高い値となっている。平成29年度に策定したアセットマネジメントをもとに、今後も国・都の補助事業を活用し、老朽管更新を進める。</t>
    <rPh sb="62" eb="6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</si>
</sst>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0.92</c:v>
                </c:pt>
                <c:pt idx="1">
                  <c:v>0.2</c:v>
                </c:pt>
                <c:pt idx="2">
                  <c:v>1.29</c:v>
                </c:pt>
                <c:pt idx="3">
                  <c:v>0.81</c:v>
                </c:pt>
                <c:pt idx="4">
                  <c:v>1</c:v>
                </c:pt>
              </c:numCache>
            </c:numRef>
          </c:val>
          <c:extLst>
            <c:ext xmlns:c16="http://schemas.microsoft.com/office/drawing/2014/chart" uri="{C3380CC4-5D6E-409C-BE32-E72D297353CC}">
              <c16:uniqueId val="{00000000-0F73-4C56-9CE9-03D1D9CB85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0F73-4C56-9CE9-03D1D9CB85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45.15</c:v>
                </c:pt>
                <c:pt idx="1">
                  <c:v>45.58</c:v>
                </c:pt>
                <c:pt idx="2">
                  <c:v>43.35</c:v>
                </c:pt>
                <c:pt idx="3">
                  <c:v>44.61</c:v>
                </c:pt>
                <c:pt idx="4">
                  <c:v>45.8</c:v>
                </c:pt>
              </c:numCache>
            </c:numRef>
          </c:val>
          <c:extLst>
            <c:ext xmlns:c16="http://schemas.microsoft.com/office/drawing/2014/chart" uri="{C3380CC4-5D6E-409C-BE32-E72D297353CC}">
              <c16:uniqueId val="{00000000-B897-41DE-880A-D23DF25034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B897-41DE-880A-D23DF25034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76.489999999999995</c:v>
                </c:pt>
                <c:pt idx="1">
                  <c:v>75.02</c:v>
                </c:pt>
                <c:pt idx="2">
                  <c:v>77.45</c:v>
                </c:pt>
                <c:pt idx="3">
                  <c:v>73.27</c:v>
                </c:pt>
                <c:pt idx="4">
                  <c:v>71.16</c:v>
                </c:pt>
              </c:numCache>
            </c:numRef>
          </c:val>
          <c:extLst>
            <c:ext xmlns:c16="http://schemas.microsoft.com/office/drawing/2014/chart" uri="{C3380CC4-5D6E-409C-BE32-E72D297353CC}">
              <c16:uniqueId val="{00000000-792B-4F2F-8F90-CE254D492C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792B-4F2F-8F90-CE254D492C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93.37</c:v>
                </c:pt>
                <c:pt idx="1">
                  <c:v>96.61</c:v>
                </c:pt>
                <c:pt idx="2">
                  <c:v>99.88</c:v>
                </c:pt>
                <c:pt idx="3">
                  <c:v>97.01</c:v>
                </c:pt>
                <c:pt idx="4">
                  <c:v>107.39</c:v>
                </c:pt>
              </c:numCache>
            </c:numRef>
          </c:val>
          <c:extLst>
            <c:ext xmlns:c16="http://schemas.microsoft.com/office/drawing/2014/chart" uri="{C3380CC4-5D6E-409C-BE32-E72D297353CC}">
              <c16:uniqueId val="{00000000-ABF4-4AEC-B088-9DB7075EA5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ABF4-4AEC-B088-9DB7075EA5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44.54</c:v>
                </c:pt>
                <c:pt idx="1">
                  <c:v>43.83</c:v>
                </c:pt>
                <c:pt idx="2">
                  <c:v>43.6</c:v>
                </c:pt>
                <c:pt idx="3">
                  <c:v>43.91</c:v>
                </c:pt>
                <c:pt idx="4">
                  <c:v>45.3</c:v>
                </c:pt>
              </c:numCache>
            </c:numRef>
          </c:val>
          <c:extLst>
            <c:ext xmlns:c16="http://schemas.microsoft.com/office/drawing/2014/chart" uri="{C3380CC4-5D6E-409C-BE32-E72D297353CC}">
              <c16:uniqueId val="{00000000-38CE-4356-9B11-EAE5B26050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38CE-4356-9B11-EAE5B26050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14.79</c:v>
                </c:pt>
                <c:pt idx="1">
                  <c:v>16.079999999999998</c:v>
                </c:pt>
                <c:pt idx="2">
                  <c:v>16.13</c:v>
                </c:pt>
                <c:pt idx="3">
                  <c:v>25.33</c:v>
                </c:pt>
                <c:pt idx="4">
                  <c:v>24.56</c:v>
                </c:pt>
              </c:numCache>
            </c:numRef>
          </c:val>
          <c:extLst>
            <c:ext xmlns:c16="http://schemas.microsoft.com/office/drawing/2014/chart" uri="{C3380CC4-5D6E-409C-BE32-E72D297353CC}">
              <c16:uniqueId val="{00000000-C340-4A95-BD2B-10C39484BB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C340-4A95-BD2B-10C39484BB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9.41</c:v>
                </c:pt>
                <c:pt idx="1">
                  <c:v>11.37</c:v>
                </c:pt>
                <c:pt idx="2">
                  <c:v>17.77</c:v>
                </c:pt>
                <c:pt idx="3">
                  <c:v>19.09</c:v>
                </c:pt>
                <c:pt idx="4" formatCode="#,##0.00;&quot;△&quot;#,##0.00">
                  <c:v>0</c:v>
                </c:pt>
              </c:numCache>
            </c:numRef>
          </c:val>
          <c:extLst>
            <c:ext xmlns:c16="http://schemas.microsoft.com/office/drawing/2014/chart" uri="{C3380CC4-5D6E-409C-BE32-E72D297353CC}">
              <c16:uniqueId val="{00000000-822B-433C-9820-B7C428297B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822B-433C-9820-B7C428297B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106.51</c:v>
                </c:pt>
                <c:pt idx="1">
                  <c:v>100.91</c:v>
                </c:pt>
                <c:pt idx="2">
                  <c:v>102.27</c:v>
                </c:pt>
                <c:pt idx="3">
                  <c:v>100.34</c:v>
                </c:pt>
                <c:pt idx="4">
                  <c:v>102.23</c:v>
                </c:pt>
              </c:numCache>
            </c:numRef>
          </c:val>
          <c:extLst>
            <c:ext xmlns:c16="http://schemas.microsoft.com/office/drawing/2014/chart" uri="{C3380CC4-5D6E-409C-BE32-E72D297353CC}">
              <c16:uniqueId val="{00000000-6AC3-4194-A445-EA628F7CA7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6AC3-4194-A445-EA628F7CA7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847.6</c:v>
                </c:pt>
                <c:pt idx="1">
                  <c:v>871.07</c:v>
                </c:pt>
                <c:pt idx="2">
                  <c:v>908.5</c:v>
                </c:pt>
                <c:pt idx="3">
                  <c:v>918.48</c:v>
                </c:pt>
                <c:pt idx="4">
                  <c:v>887.09</c:v>
                </c:pt>
              </c:numCache>
            </c:numRef>
          </c:val>
          <c:extLst>
            <c:ext xmlns:c16="http://schemas.microsoft.com/office/drawing/2014/chart" uri="{C3380CC4-5D6E-409C-BE32-E72D297353CC}">
              <c16:uniqueId val="{00000000-B80F-449D-B153-98F82168927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B80F-449D-B153-98F82168927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88.53</c:v>
                </c:pt>
                <c:pt idx="1">
                  <c:v>93.17</c:v>
                </c:pt>
                <c:pt idx="2">
                  <c:v>96.75</c:v>
                </c:pt>
                <c:pt idx="3">
                  <c:v>86.28</c:v>
                </c:pt>
                <c:pt idx="4">
                  <c:v>94.89</c:v>
                </c:pt>
              </c:numCache>
            </c:numRef>
          </c:val>
          <c:extLst>
            <c:ext xmlns:c16="http://schemas.microsoft.com/office/drawing/2014/chart" uri="{C3380CC4-5D6E-409C-BE32-E72D297353CC}">
              <c16:uniqueId val="{00000000-6F55-4531-AF59-6E94D479CEE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6F55-4531-AF59-6E94D479CEE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245.39</c:v>
                </c:pt>
                <c:pt idx="1">
                  <c:v>234.83</c:v>
                </c:pt>
                <c:pt idx="2">
                  <c:v>225.74</c:v>
                </c:pt>
                <c:pt idx="3">
                  <c:v>255.86</c:v>
                </c:pt>
                <c:pt idx="4">
                  <c:v>235.04</c:v>
                </c:pt>
              </c:numCache>
            </c:numRef>
          </c:val>
          <c:extLst>
            <c:ext xmlns:c16="http://schemas.microsoft.com/office/drawing/2014/chart" uri="{C3380CC4-5D6E-409C-BE32-E72D297353CC}">
              <c16:uniqueId val="{00000000-667D-42A2-87F0-4AC2AA781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667D-42A2-87F0-4AC2AA781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2"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
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
データ!H6</f>
        <v>
東京都　八丈町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
1</v>
      </c>
      <c r="C7" s="76"/>
      <c r="D7" s="76"/>
      <c r="E7" s="76"/>
      <c r="F7" s="76"/>
      <c r="G7" s="76"/>
      <c r="H7" s="76"/>
      <c r="I7" s="75" t="s">
        <v>
2</v>
      </c>
      <c r="J7" s="76"/>
      <c r="K7" s="76"/>
      <c r="L7" s="76"/>
      <c r="M7" s="76"/>
      <c r="N7" s="76"/>
      <c r="O7" s="77"/>
      <c r="P7" s="78" t="s">
        <v>
3</v>
      </c>
      <c r="Q7" s="78"/>
      <c r="R7" s="78"/>
      <c r="S7" s="78"/>
      <c r="T7" s="78"/>
      <c r="U7" s="78"/>
      <c r="V7" s="78"/>
      <c r="W7" s="78" t="s">
        <v>
4</v>
      </c>
      <c r="X7" s="78"/>
      <c r="Y7" s="78"/>
      <c r="Z7" s="78"/>
      <c r="AA7" s="78"/>
      <c r="AB7" s="78"/>
      <c r="AC7" s="78"/>
      <c r="AD7" s="78" t="s">
        <v>
5</v>
      </c>
      <c r="AE7" s="78"/>
      <c r="AF7" s="78"/>
      <c r="AG7" s="78"/>
      <c r="AH7" s="78"/>
      <c r="AI7" s="78"/>
      <c r="AJ7" s="78"/>
      <c r="AK7" s="4"/>
      <c r="AL7" s="78" t="s">
        <v>
6</v>
      </c>
      <c r="AM7" s="78"/>
      <c r="AN7" s="78"/>
      <c r="AO7" s="78"/>
      <c r="AP7" s="78"/>
      <c r="AQ7" s="78"/>
      <c r="AR7" s="78"/>
      <c r="AS7" s="78"/>
      <c r="AT7" s="75" t="s">
        <v>
7</v>
      </c>
      <c r="AU7" s="76"/>
      <c r="AV7" s="76"/>
      <c r="AW7" s="76"/>
      <c r="AX7" s="76"/>
      <c r="AY7" s="76"/>
      <c r="AZ7" s="76"/>
      <c r="BA7" s="76"/>
      <c r="BB7" s="78" t="s">
        <v>
8</v>
      </c>
      <c r="BC7" s="78"/>
      <c r="BD7" s="78"/>
      <c r="BE7" s="78"/>
      <c r="BF7" s="78"/>
      <c r="BG7" s="78"/>
      <c r="BH7" s="78"/>
      <c r="BI7" s="78"/>
      <c r="BJ7" s="3"/>
      <c r="BK7" s="3"/>
      <c r="BL7" s="5" t="s">
        <v>
9</v>
      </c>
      <c r="BM7" s="6"/>
      <c r="BN7" s="6"/>
      <c r="BO7" s="6"/>
      <c r="BP7" s="6"/>
      <c r="BQ7" s="6"/>
      <c r="BR7" s="6"/>
      <c r="BS7" s="6"/>
      <c r="BT7" s="6"/>
      <c r="BU7" s="6"/>
      <c r="BV7" s="6"/>
      <c r="BW7" s="6"/>
      <c r="BX7" s="6"/>
      <c r="BY7" s="7"/>
    </row>
    <row r="8" spans="1:78" ht="18.75" customHeight="1" x14ac:dyDescent="0.15">
      <c r="A8" s="2"/>
      <c r="B8" s="79" t="str">
        <f>
データ!$I$6</f>
        <v>
法適用</v>
      </c>
      <c r="C8" s="80"/>
      <c r="D8" s="80"/>
      <c r="E8" s="80"/>
      <c r="F8" s="80"/>
      <c r="G8" s="80"/>
      <c r="H8" s="80"/>
      <c r="I8" s="79" t="str">
        <f>
データ!$J$6</f>
        <v>
水道事業</v>
      </c>
      <c r="J8" s="80"/>
      <c r="K8" s="80"/>
      <c r="L8" s="80"/>
      <c r="M8" s="80"/>
      <c r="N8" s="80"/>
      <c r="O8" s="81"/>
      <c r="P8" s="82" t="str">
        <f>
データ!$K$6</f>
        <v>
末端給水事業</v>
      </c>
      <c r="Q8" s="82"/>
      <c r="R8" s="82"/>
      <c r="S8" s="82"/>
      <c r="T8" s="82"/>
      <c r="U8" s="82"/>
      <c r="V8" s="82"/>
      <c r="W8" s="82" t="str">
        <f>
データ!$L$6</f>
        <v>
A8</v>
      </c>
      <c r="X8" s="82"/>
      <c r="Y8" s="82"/>
      <c r="Z8" s="82"/>
      <c r="AA8" s="82"/>
      <c r="AB8" s="82"/>
      <c r="AC8" s="82"/>
      <c r="AD8" s="82" t="str">
        <f>
データ!$M$6</f>
        <v>
自治体職員 民間企業出身</v>
      </c>
      <c r="AE8" s="82"/>
      <c r="AF8" s="82"/>
      <c r="AG8" s="82"/>
      <c r="AH8" s="82"/>
      <c r="AI8" s="82"/>
      <c r="AJ8" s="82"/>
      <c r="AK8" s="4"/>
      <c r="AL8" s="70">
        <f>
データ!$R$6</f>
        <v>
7465</v>
      </c>
      <c r="AM8" s="70"/>
      <c r="AN8" s="70"/>
      <c r="AO8" s="70"/>
      <c r="AP8" s="70"/>
      <c r="AQ8" s="70"/>
      <c r="AR8" s="70"/>
      <c r="AS8" s="70"/>
      <c r="AT8" s="66">
        <f>
データ!$S$6</f>
        <v>
72.23</v>
      </c>
      <c r="AU8" s="67"/>
      <c r="AV8" s="67"/>
      <c r="AW8" s="67"/>
      <c r="AX8" s="67"/>
      <c r="AY8" s="67"/>
      <c r="AZ8" s="67"/>
      <c r="BA8" s="67"/>
      <c r="BB8" s="69">
        <f>
データ!$T$6</f>
        <v>
103.35</v>
      </c>
      <c r="BC8" s="69"/>
      <c r="BD8" s="69"/>
      <c r="BE8" s="69"/>
      <c r="BF8" s="69"/>
      <c r="BG8" s="69"/>
      <c r="BH8" s="69"/>
      <c r="BI8" s="69"/>
      <c r="BJ8" s="3"/>
      <c r="BK8" s="3"/>
      <c r="BL8" s="73" t="s">
        <v>
10</v>
      </c>
      <c r="BM8" s="74"/>
      <c r="BN8" s="8" t="s">
        <v>
11</v>
      </c>
      <c r="BO8" s="9"/>
      <c r="BP8" s="9"/>
      <c r="BQ8" s="9"/>
      <c r="BR8" s="9"/>
      <c r="BS8" s="9"/>
      <c r="BT8" s="9"/>
      <c r="BU8" s="9"/>
      <c r="BV8" s="9"/>
      <c r="BW8" s="9"/>
      <c r="BX8" s="9"/>
      <c r="BY8" s="10"/>
    </row>
    <row r="9" spans="1:78" ht="18.75" customHeight="1" x14ac:dyDescent="0.15">
      <c r="A9" s="2"/>
      <c r="B9" s="75" t="s">
        <v>
12</v>
      </c>
      <c r="C9" s="76"/>
      <c r="D9" s="76"/>
      <c r="E9" s="76"/>
      <c r="F9" s="76"/>
      <c r="G9" s="76"/>
      <c r="H9" s="76"/>
      <c r="I9" s="75" t="s">
        <v>
13</v>
      </c>
      <c r="J9" s="76"/>
      <c r="K9" s="76"/>
      <c r="L9" s="76"/>
      <c r="M9" s="76"/>
      <c r="N9" s="76"/>
      <c r="O9" s="77"/>
      <c r="P9" s="78" t="s">
        <v>
14</v>
      </c>
      <c r="Q9" s="78"/>
      <c r="R9" s="78"/>
      <c r="S9" s="78"/>
      <c r="T9" s="78"/>
      <c r="U9" s="78"/>
      <c r="V9" s="78"/>
      <c r="W9" s="78" t="s">
        <v>
15</v>
      </c>
      <c r="X9" s="78"/>
      <c r="Y9" s="78"/>
      <c r="Z9" s="78"/>
      <c r="AA9" s="78"/>
      <c r="AB9" s="78"/>
      <c r="AC9" s="78"/>
      <c r="AD9" s="2"/>
      <c r="AE9" s="2"/>
      <c r="AF9" s="2"/>
      <c r="AG9" s="2"/>
      <c r="AH9" s="4"/>
      <c r="AI9" s="4"/>
      <c r="AJ9" s="4"/>
      <c r="AK9" s="4"/>
      <c r="AL9" s="78" t="s">
        <v>
16</v>
      </c>
      <c r="AM9" s="78"/>
      <c r="AN9" s="78"/>
      <c r="AO9" s="78"/>
      <c r="AP9" s="78"/>
      <c r="AQ9" s="78"/>
      <c r="AR9" s="78"/>
      <c r="AS9" s="78"/>
      <c r="AT9" s="75" t="s">
        <v>
17</v>
      </c>
      <c r="AU9" s="76"/>
      <c r="AV9" s="76"/>
      <c r="AW9" s="76"/>
      <c r="AX9" s="76"/>
      <c r="AY9" s="76"/>
      <c r="AZ9" s="76"/>
      <c r="BA9" s="76"/>
      <c r="BB9" s="78" t="s">
        <v>
18</v>
      </c>
      <c r="BC9" s="78"/>
      <c r="BD9" s="78"/>
      <c r="BE9" s="78"/>
      <c r="BF9" s="78"/>
      <c r="BG9" s="78"/>
      <c r="BH9" s="78"/>
      <c r="BI9" s="78"/>
      <c r="BJ9" s="3"/>
      <c r="BK9" s="3"/>
      <c r="BL9" s="64" t="s">
        <v>
19</v>
      </c>
      <c r="BM9" s="65"/>
      <c r="BN9" s="11" t="s">
        <v>
20</v>
      </c>
      <c r="BO9" s="12"/>
      <c r="BP9" s="12"/>
      <c r="BQ9" s="12"/>
      <c r="BR9" s="12"/>
      <c r="BS9" s="12"/>
      <c r="BT9" s="12"/>
      <c r="BU9" s="12"/>
      <c r="BV9" s="12"/>
      <c r="BW9" s="12"/>
      <c r="BX9" s="12"/>
      <c r="BY9" s="13"/>
    </row>
    <row r="10" spans="1:78" ht="18.75" customHeight="1" x14ac:dyDescent="0.15">
      <c r="A10" s="2"/>
      <c r="B10" s="66" t="str">
        <f>
データ!$N$6</f>
        <v>
-</v>
      </c>
      <c r="C10" s="67"/>
      <c r="D10" s="67"/>
      <c r="E10" s="67"/>
      <c r="F10" s="67"/>
      <c r="G10" s="67"/>
      <c r="H10" s="67"/>
      <c r="I10" s="66">
        <f>
データ!$O$6</f>
        <v>
58.58</v>
      </c>
      <c r="J10" s="67"/>
      <c r="K10" s="67"/>
      <c r="L10" s="67"/>
      <c r="M10" s="67"/>
      <c r="N10" s="67"/>
      <c r="O10" s="68"/>
      <c r="P10" s="69">
        <f>
データ!$P$6</f>
        <v>
99.63</v>
      </c>
      <c r="Q10" s="69"/>
      <c r="R10" s="69"/>
      <c r="S10" s="69"/>
      <c r="T10" s="69"/>
      <c r="U10" s="69"/>
      <c r="V10" s="69"/>
      <c r="W10" s="70">
        <f>
データ!$Q$6</f>
        <v>
3164</v>
      </c>
      <c r="X10" s="70"/>
      <c r="Y10" s="70"/>
      <c r="Z10" s="70"/>
      <c r="AA10" s="70"/>
      <c r="AB10" s="70"/>
      <c r="AC10" s="70"/>
      <c r="AD10" s="2"/>
      <c r="AE10" s="2"/>
      <c r="AF10" s="2"/>
      <c r="AG10" s="2"/>
      <c r="AH10" s="4"/>
      <c r="AI10" s="4"/>
      <c r="AJ10" s="4"/>
      <c r="AK10" s="4"/>
      <c r="AL10" s="70">
        <f>
データ!$U$6</f>
        <v>
7250</v>
      </c>
      <c r="AM10" s="70"/>
      <c r="AN10" s="70"/>
      <c r="AO10" s="70"/>
      <c r="AP10" s="70"/>
      <c r="AQ10" s="70"/>
      <c r="AR10" s="70"/>
      <c r="AS10" s="70"/>
      <c r="AT10" s="66">
        <f>
データ!$V$6</f>
        <v>
24.2</v>
      </c>
      <c r="AU10" s="67"/>
      <c r="AV10" s="67"/>
      <c r="AW10" s="67"/>
      <c r="AX10" s="67"/>
      <c r="AY10" s="67"/>
      <c r="AZ10" s="67"/>
      <c r="BA10" s="67"/>
      <c r="BB10" s="69">
        <f>
データ!$W$6</f>
        <v>
299.58999999999997</v>
      </c>
      <c r="BC10" s="69"/>
      <c r="BD10" s="69"/>
      <c r="BE10" s="69"/>
      <c r="BF10" s="69"/>
      <c r="BG10" s="69"/>
      <c r="BH10" s="69"/>
      <c r="BI10" s="69"/>
      <c r="BJ10" s="2"/>
      <c r="BK10" s="2"/>
      <c r="BL10" s="71" t="s">
        <v>
21</v>
      </c>
      <c r="BM10" s="72"/>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
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
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
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
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
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【112.83】</v>
      </c>
      <c r="F85" s="27" t="str">
        <f>
データ!AS6</f>
        <v>
【1.05】</v>
      </c>
      <c r="G85" s="27" t="str">
        <f>
データ!BD6</f>
        <v>
【261.93】</v>
      </c>
      <c r="H85" s="27" t="str">
        <f>
データ!BO6</f>
        <v>
【270.46】</v>
      </c>
      <c r="I85" s="27" t="str">
        <f>
データ!BZ6</f>
        <v>
【103.91】</v>
      </c>
      <c r="J85" s="27" t="str">
        <f>
データ!CK6</f>
        <v>
【167.11】</v>
      </c>
      <c r="K85" s="27" t="str">
        <f>
データ!CV6</f>
        <v>
【60.27】</v>
      </c>
      <c r="L85" s="27" t="str">
        <f>
データ!DG6</f>
        <v>
【89.92】</v>
      </c>
      <c r="M85" s="27" t="str">
        <f>
データ!DR6</f>
        <v>
【48.85】</v>
      </c>
      <c r="N85" s="27" t="str">
        <f>
データ!EC6</f>
        <v>
【17.80】</v>
      </c>
      <c r="O85" s="27" t="str">
        <f>
データ!EN6</f>
        <v>
【0.70】</v>
      </c>
    </row>
  </sheetData>
  <sheetProtection algorithmName="SHA-512" hashValue="2rUAGxIlP5dXAZbDpa38GyYkRmpUs+L6mj9jo0ffooLItFrpT9RJZR/rdHlKYnLQXUdEiU1EXxOPC1Pb8W7GRw==" saltValue="z+MPfXGJL9votRpkOXX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134015</v>
      </c>
      <c r="D6" s="34">
        <f t="shared" si="3"/>
        <v>46</v>
      </c>
      <c r="E6" s="34">
        <f t="shared" si="3"/>
        <v>1</v>
      </c>
      <c r="F6" s="34">
        <f t="shared" si="3"/>
        <v>0</v>
      </c>
      <c r="G6" s="34">
        <f t="shared" si="3"/>
        <v>1</v>
      </c>
      <c r="H6" s="34" t="str">
        <f t="shared" si="3"/>
        <v>東京都　八丈町</v>
      </c>
      <c r="I6" s="34" t="str">
        <f t="shared" si="3"/>
        <v>法適用</v>
      </c>
      <c r="J6" s="34" t="str">
        <f t="shared" si="3"/>
        <v>水道事業</v>
      </c>
      <c r="K6" s="34" t="str">
        <f t="shared" si="3"/>
        <v>末端給水事業</v>
      </c>
      <c r="L6" s="34" t="str">
        <f t="shared" si="3"/>
        <v>A8</v>
      </c>
      <c r="M6" s="34" t="str">
        <f t="shared" si="3"/>
        <v>自治体職員 民間企業出身</v>
      </c>
      <c r="N6" s="35" t="str">
        <f t="shared" si="3"/>
        <v>-</v>
      </c>
      <c r="O6" s="35">
        <f t="shared" si="3"/>
        <v>58.58</v>
      </c>
      <c r="P6" s="35">
        <f t="shared" si="3"/>
        <v>99.63</v>
      </c>
      <c r="Q6" s="35">
        <f t="shared" si="3"/>
        <v>3164</v>
      </c>
      <c r="R6" s="35">
        <f t="shared" si="3"/>
        <v>7465</v>
      </c>
      <c r="S6" s="35">
        <f t="shared" si="3"/>
        <v>72.23</v>
      </c>
      <c r="T6" s="35">
        <f t="shared" si="3"/>
        <v>103.35</v>
      </c>
      <c r="U6" s="35">
        <f t="shared" si="3"/>
        <v>7250</v>
      </c>
      <c r="V6" s="35">
        <f t="shared" si="3"/>
        <v>24.2</v>
      </c>
      <c r="W6" s="35">
        <f t="shared" si="3"/>
        <v>299.58999999999997</v>
      </c>
      <c r="X6" s="36">
        <f>IF(X7="",NA(),X7)</f>
        <v>93.37</v>
      </c>
      <c r="Y6" s="36">
        <f t="shared" ref="Y6:AG6" si="4">IF(Y7="",NA(),Y7)</f>
        <v>96.61</v>
      </c>
      <c r="Z6" s="36">
        <f t="shared" si="4"/>
        <v>99.88</v>
      </c>
      <c r="AA6" s="36">
        <f t="shared" si="4"/>
        <v>97.01</v>
      </c>
      <c r="AB6" s="36">
        <f t="shared" si="4"/>
        <v>107.39</v>
      </c>
      <c r="AC6" s="36">
        <f t="shared" si="4"/>
        <v>107.2</v>
      </c>
      <c r="AD6" s="36">
        <f t="shared" si="4"/>
        <v>106.62</v>
      </c>
      <c r="AE6" s="36">
        <f t="shared" si="4"/>
        <v>107.95</v>
      </c>
      <c r="AF6" s="36">
        <f t="shared" si="4"/>
        <v>104.47</v>
      </c>
      <c r="AG6" s="36">
        <f t="shared" si="4"/>
        <v>103.81</v>
      </c>
      <c r="AH6" s="35" t="str">
        <f>IF(AH7="","",IF(AH7="-","【-】","【"&amp;SUBSTITUTE(TEXT(AH7,"#,##0.00"),"-","△")&amp;"】"))</f>
        <v>【112.83】</v>
      </c>
      <c r="AI6" s="36">
        <f>IF(AI7="",NA(),AI7)</f>
        <v>9.41</v>
      </c>
      <c r="AJ6" s="36">
        <f t="shared" ref="AJ6:AR6" si="5">IF(AJ7="",NA(),AJ7)</f>
        <v>11.37</v>
      </c>
      <c r="AK6" s="36">
        <f t="shared" si="5"/>
        <v>17.77</v>
      </c>
      <c r="AL6" s="36">
        <f t="shared" si="5"/>
        <v>19.09</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106.51</v>
      </c>
      <c r="AU6" s="36">
        <f t="shared" ref="AU6:BC6" si="6">IF(AU7="",NA(),AU7)</f>
        <v>100.91</v>
      </c>
      <c r="AV6" s="36">
        <f t="shared" si="6"/>
        <v>102.27</v>
      </c>
      <c r="AW6" s="36">
        <f t="shared" si="6"/>
        <v>100.34</v>
      </c>
      <c r="AX6" s="36">
        <f t="shared" si="6"/>
        <v>102.23</v>
      </c>
      <c r="AY6" s="36">
        <f t="shared" si="6"/>
        <v>434.72</v>
      </c>
      <c r="AZ6" s="36">
        <f t="shared" si="6"/>
        <v>416.14</v>
      </c>
      <c r="BA6" s="36">
        <f t="shared" si="6"/>
        <v>371.89</v>
      </c>
      <c r="BB6" s="36">
        <f t="shared" si="6"/>
        <v>293.23</v>
      </c>
      <c r="BC6" s="36">
        <f t="shared" si="6"/>
        <v>300.14</v>
      </c>
      <c r="BD6" s="35" t="str">
        <f>IF(BD7="","",IF(BD7="-","【-】","【"&amp;SUBSTITUTE(TEXT(BD7,"#,##0.00"),"-","△")&amp;"】"))</f>
        <v>【261.93】</v>
      </c>
      <c r="BE6" s="36">
        <f>IF(BE7="",NA(),BE7)</f>
        <v>847.6</v>
      </c>
      <c r="BF6" s="36">
        <f t="shared" ref="BF6:BN6" si="7">IF(BF7="",NA(),BF7)</f>
        <v>871.07</v>
      </c>
      <c r="BG6" s="36">
        <f t="shared" si="7"/>
        <v>908.5</v>
      </c>
      <c r="BH6" s="36">
        <f t="shared" si="7"/>
        <v>918.48</v>
      </c>
      <c r="BI6" s="36">
        <f t="shared" si="7"/>
        <v>887.09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88.53</v>
      </c>
      <c r="BQ6" s="36">
        <f t="shared" ref="BQ6:BY6" si="8">IF(BQ7="",NA(),BQ7)</f>
        <v>93.17</v>
      </c>
      <c r="BR6" s="36">
        <f t="shared" si="8"/>
        <v>96.75</v>
      </c>
      <c r="BS6" s="36">
        <f t="shared" si="8"/>
        <v>86.28</v>
      </c>
      <c r="BT6" s="36">
        <f t="shared" si="8"/>
        <v>94.89</v>
      </c>
      <c r="BU6" s="36">
        <f t="shared" si="8"/>
        <v>93.66</v>
      </c>
      <c r="BV6" s="36">
        <f t="shared" si="8"/>
        <v>92.76</v>
      </c>
      <c r="BW6" s="36">
        <f t="shared" si="8"/>
        <v>93.28</v>
      </c>
      <c r="BX6" s="36">
        <f t="shared" si="8"/>
        <v>87.51</v>
      </c>
      <c r="BY6" s="36">
        <f t="shared" si="8"/>
        <v>84.77</v>
      </c>
      <c r="BZ6" s="35" t="str">
        <f>IF(BZ7="","",IF(BZ7="-","【-】","【"&amp;SUBSTITUTE(TEXT(BZ7,"#,##0.00"),"-","△")&amp;"】"))</f>
        <v>【103.91】</v>
      </c>
      <c r="CA6" s="36">
        <f>IF(CA7="",NA(),CA7)</f>
        <v>245.39</v>
      </c>
      <c r="CB6" s="36">
        <f t="shared" ref="CB6:CJ6" si="9">IF(CB7="",NA(),CB7)</f>
        <v>234.83</v>
      </c>
      <c r="CC6" s="36">
        <f t="shared" si="9"/>
        <v>225.74</v>
      </c>
      <c r="CD6" s="36">
        <f t="shared" si="9"/>
        <v>255.86</v>
      </c>
      <c r="CE6" s="36">
        <f t="shared" si="9"/>
        <v>235.04</v>
      </c>
      <c r="CF6" s="36">
        <f t="shared" si="9"/>
        <v>208.21</v>
      </c>
      <c r="CG6" s="36">
        <f t="shared" si="9"/>
        <v>208.67</v>
      </c>
      <c r="CH6" s="36">
        <f t="shared" si="9"/>
        <v>208.29</v>
      </c>
      <c r="CI6" s="36">
        <f t="shared" si="9"/>
        <v>218.42</v>
      </c>
      <c r="CJ6" s="36">
        <f t="shared" si="9"/>
        <v>227.27</v>
      </c>
      <c r="CK6" s="35" t="str">
        <f>IF(CK7="","",IF(CK7="-","【-】","【"&amp;SUBSTITUTE(TEXT(CK7,"#,##0.00"),"-","△")&amp;"】"))</f>
        <v>【167.11】</v>
      </c>
      <c r="CL6" s="36">
        <f>IF(CL7="",NA(),CL7)</f>
        <v>45.15</v>
      </c>
      <c r="CM6" s="36">
        <f t="shared" ref="CM6:CU6" si="10">IF(CM7="",NA(),CM7)</f>
        <v>45.58</v>
      </c>
      <c r="CN6" s="36">
        <f t="shared" si="10"/>
        <v>43.35</v>
      </c>
      <c r="CO6" s="36">
        <f t="shared" si="10"/>
        <v>44.61</v>
      </c>
      <c r="CP6" s="36">
        <f t="shared" si="10"/>
        <v>45.8</v>
      </c>
      <c r="CQ6" s="36">
        <f t="shared" si="10"/>
        <v>49.22</v>
      </c>
      <c r="CR6" s="36">
        <f t="shared" si="10"/>
        <v>49.08</v>
      </c>
      <c r="CS6" s="36">
        <f t="shared" si="10"/>
        <v>49.32</v>
      </c>
      <c r="CT6" s="36">
        <f t="shared" si="10"/>
        <v>50.24</v>
      </c>
      <c r="CU6" s="36">
        <f t="shared" si="10"/>
        <v>50.29</v>
      </c>
      <c r="CV6" s="35" t="str">
        <f>IF(CV7="","",IF(CV7="-","【-】","【"&amp;SUBSTITUTE(TEXT(CV7,"#,##0.00"),"-","△")&amp;"】"))</f>
        <v>【60.27】</v>
      </c>
      <c r="CW6" s="36">
        <f>IF(CW7="",NA(),CW7)</f>
        <v>76.489999999999995</v>
      </c>
      <c r="CX6" s="36">
        <f t="shared" ref="CX6:DF6" si="11">IF(CX7="",NA(),CX7)</f>
        <v>75.02</v>
      </c>
      <c r="CY6" s="36">
        <f t="shared" si="11"/>
        <v>77.45</v>
      </c>
      <c r="CZ6" s="36">
        <f t="shared" si="11"/>
        <v>73.27</v>
      </c>
      <c r="DA6" s="36">
        <f t="shared" si="11"/>
        <v>71.16</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44.54</v>
      </c>
      <c r="DI6" s="36">
        <f t="shared" ref="DI6:DQ6" si="12">IF(DI7="",NA(),DI7)</f>
        <v>43.83</v>
      </c>
      <c r="DJ6" s="36">
        <f t="shared" si="12"/>
        <v>43.6</v>
      </c>
      <c r="DK6" s="36">
        <f t="shared" si="12"/>
        <v>43.91</v>
      </c>
      <c r="DL6" s="36">
        <f t="shared" si="12"/>
        <v>45.3</v>
      </c>
      <c r="DM6" s="36">
        <f t="shared" si="12"/>
        <v>46.12</v>
      </c>
      <c r="DN6" s="36">
        <f t="shared" si="12"/>
        <v>47.44</v>
      </c>
      <c r="DO6" s="36">
        <f t="shared" si="12"/>
        <v>48.3</v>
      </c>
      <c r="DP6" s="36">
        <f t="shared" si="12"/>
        <v>45.14</v>
      </c>
      <c r="DQ6" s="36">
        <f t="shared" si="12"/>
        <v>45.85</v>
      </c>
      <c r="DR6" s="35" t="str">
        <f>IF(DR7="","",IF(DR7="-","【-】","【"&amp;SUBSTITUTE(TEXT(DR7,"#,##0.00"),"-","△")&amp;"】"))</f>
        <v>【48.85】</v>
      </c>
      <c r="DS6" s="36">
        <f>IF(DS7="",NA(),DS7)</f>
        <v>14.79</v>
      </c>
      <c r="DT6" s="36">
        <f t="shared" ref="DT6:EB6" si="13">IF(DT7="",NA(),DT7)</f>
        <v>16.079999999999998</v>
      </c>
      <c r="DU6" s="36">
        <f t="shared" si="13"/>
        <v>16.13</v>
      </c>
      <c r="DV6" s="36">
        <f t="shared" si="13"/>
        <v>25.33</v>
      </c>
      <c r="DW6" s="36">
        <f t="shared" si="13"/>
        <v>24.56</v>
      </c>
      <c r="DX6" s="36">
        <f t="shared" si="13"/>
        <v>9.86</v>
      </c>
      <c r="DY6" s="36">
        <f t="shared" si="13"/>
        <v>11.16</v>
      </c>
      <c r="DZ6" s="36">
        <f t="shared" si="13"/>
        <v>12.43</v>
      </c>
      <c r="EA6" s="36">
        <f t="shared" si="13"/>
        <v>13.58</v>
      </c>
      <c r="EB6" s="36">
        <f t="shared" si="13"/>
        <v>14.13</v>
      </c>
      <c r="EC6" s="35" t="str">
        <f>IF(EC7="","",IF(EC7="-","【-】","【"&amp;SUBSTITUTE(TEXT(EC7,"#,##0.00"),"-","△")&amp;"】"))</f>
        <v>【17.80】</v>
      </c>
      <c r="ED6" s="36">
        <f>IF(ED7="",NA(),ED7)</f>
        <v>0.92</v>
      </c>
      <c r="EE6" s="36">
        <f t="shared" ref="EE6:EM6" si="14">IF(EE7="",NA(),EE7)</f>
        <v>0.2</v>
      </c>
      <c r="EF6" s="36">
        <f t="shared" si="14"/>
        <v>1.29</v>
      </c>
      <c r="EG6" s="36">
        <f t="shared" si="14"/>
        <v>0.81</v>
      </c>
      <c r="EH6" s="36">
        <f t="shared" si="14"/>
        <v>1</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134015</v>
      </c>
      <c r="D7" s="38">
        <v>46</v>
      </c>
      <c r="E7" s="38">
        <v>1</v>
      </c>
      <c r="F7" s="38">
        <v>0</v>
      </c>
      <c r="G7" s="38">
        <v>1</v>
      </c>
      <c r="H7" s="38" t="s">
        <v>93</v>
      </c>
      <c r="I7" s="38" t="s">
        <v>94</v>
      </c>
      <c r="J7" s="38" t="s">
        <v>95</v>
      </c>
      <c r="K7" s="38" t="s">
        <v>96</v>
      </c>
      <c r="L7" s="38" t="s">
        <v>97</v>
      </c>
      <c r="M7" s="38" t="s">
        <v>98</v>
      </c>
      <c r="N7" s="39" t="s">
        <v>99</v>
      </c>
      <c r="O7" s="39">
        <v>58.58</v>
      </c>
      <c r="P7" s="39">
        <v>99.63</v>
      </c>
      <c r="Q7" s="39">
        <v>3164</v>
      </c>
      <c r="R7" s="39">
        <v>7465</v>
      </c>
      <c r="S7" s="39">
        <v>72.23</v>
      </c>
      <c r="T7" s="39">
        <v>103.35</v>
      </c>
      <c r="U7" s="39">
        <v>7250</v>
      </c>
      <c r="V7" s="39">
        <v>24.2</v>
      </c>
      <c r="W7" s="39">
        <v>299.58999999999997</v>
      </c>
      <c r="X7" s="39">
        <v>93.37</v>
      </c>
      <c r="Y7" s="39">
        <v>96.61</v>
      </c>
      <c r="Z7" s="39">
        <v>99.88</v>
      </c>
      <c r="AA7" s="39">
        <v>97.01</v>
      </c>
      <c r="AB7" s="39">
        <v>107.39</v>
      </c>
      <c r="AC7" s="39">
        <v>107.2</v>
      </c>
      <c r="AD7" s="39">
        <v>106.62</v>
      </c>
      <c r="AE7" s="39">
        <v>107.95</v>
      </c>
      <c r="AF7" s="39">
        <v>104.47</v>
      </c>
      <c r="AG7" s="39">
        <v>103.81</v>
      </c>
      <c r="AH7" s="39">
        <v>112.83</v>
      </c>
      <c r="AI7" s="39">
        <v>9.41</v>
      </c>
      <c r="AJ7" s="39">
        <v>11.37</v>
      </c>
      <c r="AK7" s="39">
        <v>17.77</v>
      </c>
      <c r="AL7" s="39">
        <v>19.09</v>
      </c>
      <c r="AM7" s="39">
        <v>0</v>
      </c>
      <c r="AN7" s="39">
        <v>13.46</v>
      </c>
      <c r="AO7" s="39">
        <v>12.59</v>
      </c>
      <c r="AP7" s="39">
        <v>12.44</v>
      </c>
      <c r="AQ7" s="39">
        <v>16.399999999999999</v>
      </c>
      <c r="AR7" s="39">
        <v>25.66</v>
      </c>
      <c r="AS7" s="39">
        <v>1.05</v>
      </c>
      <c r="AT7" s="39">
        <v>106.51</v>
      </c>
      <c r="AU7" s="39">
        <v>100.91</v>
      </c>
      <c r="AV7" s="39">
        <v>102.27</v>
      </c>
      <c r="AW7" s="39">
        <v>100.34</v>
      </c>
      <c r="AX7" s="39">
        <v>102.23</v>
      </c>
      <c r="AY7" s="39">
        <v>434.72</v>
      </c>
      <c r="AZ7" s="39">
        <v>416.14</v>
      </c>
      <c r="BA7" s="39">
        <v>371.89</v>
      </c>
      <c r="BB7" s="39">
        <v>293.23</v>
      </c>
      <c r="BC7" s="39">
        <v>300.14</v>
      </c>
      <c r="BD7" s="39">
        <v>261.93</v>
      </c>
      <c r="BE7" s="39">
        <v>847.6</v>
      </c>
      <c r="BF7" s="39">
        <v>871.07</v>
      </c>
      <c r="BG7" s="39">
        <v>908.5</v>
      </c>
      <c r="BH7" s="39">
        <v>918.48</v>
      </c>
      <c r="BI7" s="39">
        <v>887.09</v>
      </c>
      <c r="BJ7" s="39">
        <v>495.76</v>
      </c>
      <c r="BK7" s="39">
        <v>487.22</v>
      </c>
      <c r="BL7" s="39">
        <v>483.11</v>
      </c>
      <c r="BM7" s="39">
        <v>542.29999999999995</v>
      </c>
      <c r="BN7" s="39">
        <v>566.65</v>
      </c>
      <c r="BO7" s="39">
        <v>270.45999999999998</v>
      </c>
      <c r="BP7" s="39">
        <v>88.53</v>
      </c>
      <c r="BQ7" s="39">
        <v>93.17</v>
      </c>
      <c r="BR7" s="39">
        <v>96.75</v>
      </c>
      <c r="BS7" s="39">
        <v>86.28</v>
      </c>
      <c r="BT7" s="39">
        <v>94.89</v>
      </c>
      <c r="BU7" s="39">
        <v>93.66</v>
      </c>
      <c r="BV7" s="39">
        <v>92.76</v>
      </c>
      <c r="BW7" s="39">
        <v>93.28</v>
      </c>
      <c r="BX7" s="39">
        <v>87.51</v>
      </c>
      <c r="BY7" s="39">
        <v>84.77</v>
      </c>
      <c r="BZ7" s="39">
        <v>103.91</v>
      </c>
      <c r="CA7" s="39">
        <v>245.39</v>
      </c>
      <c r="CB7" s="39">
        <v>234.83</v>
      </c>
      <c r="CC7" s="39">
        <v>225.74</v>
      </c>
      <c r="CD7" s="39">
        <v>255.86</v>
      </c>
      <c r="CE7" s="39">
        <v>235.04</v>
      </c>
      <c r="CF7" s="39">
        <v>208.21</v>
      </c>
      <c r="CG7" s="39">
        <v>208.67</v>
      </c>
      <c r="CH7" s="39">
        <v>208.29</v>
      </c>
      <c r="CI7" s="39">
        <v>218.42</v>
      </c>
      <c r="CJ7" s="39">
        <v>227.27</v>
      </c>
      <c r="CK7" s="39">
        <v>167.11</v>
      </c>
      <c r="CL7" s="39">
        <v>45.15</v>
      </c>
      <c r="CM7" s="39">
        <v>45.58</v>
      </c>
      <c r="CN7" s="39">
        <v>43.35</v>
      </c>
      <c r="CO7" s="39">
        <v>44.61</v>
      </c>
      <c r="CP7" s="39">
        <v>45.8</v>
      </c>
      <c r="CQ7" s="39">
        <v>49.22</v>
      </c>
      <c r="CR7" s="39">
        <v>49.08</v>
      </c>
      <c r="CS7" s="39">
        <v>49.32</v>
      </c>
      <c r="CT7" s="39">
        <v>50.24</v>
      </c>
      <c r="CU7" s="39">
        <v>50.29</v>
      </c>
      <c r="CV7" s="39">
        <v>60.27</v>
      </c>
      <c r="CW7" s="39">
        <v>76.489999999999995</v>
      </c>
      <c r="CX7" s="39">
        <v>75.02</v>
      </c>
      <c r="CY7" s="39">
        <v>77.45</v>
      </c>
      <c r="CZ7" s="39">
        <v>73.27</v>
      </c>
      <c r="DA7" s="39">
        <v>71.16</v>
      </c>
      <c r="DB7" s="39">
        <v>79.48</v>
      </c>
      <c r="DC7" s="39">
        <v>79.3</v>
      </c>
      <c r="DD7" s="39">
        <v>79.34</v>
      </c>
      <c r="DE7" s="39">
        <v>78.650000000000006</v>
      </c>
      <c r="DF7" s="39">
        <v>77.73</v>
      </c>
      <c r="DG7" s="39">
        <v>89.92</v>
      </c>
      <c r="DH7" s="39">
        <v>44.54</v>
      </c>
      <c r="DI7" s="39">
        <v>43.83</v>
      </c>
      <c r="DJ7" s="39">
        <v>43.6</v>
      </c>
      <c r="DK7" s="39">
        <v>43.91</v>
      </c>
      <c r="DL7" s="39">
        <v>45.3</v>
      </c>
      <c r="DM7" s="39">
        <v>46.12</v>
      </c>
      <c r="DN7" s="39">
        <v>47.44</v>
      </c>
      <c r="DO7" s="39">
        <v>48.3</v>
      </c>
      <c r="DP7" s="39">
        <v>45.14</v>
      </c>
      <c r="DQ7" s="39">
        <v>45.85</v>
      </c>
      <c r="DR7" s="39">
        <v>48.85</v>
      </c>
      <c r="DS7" s="39">
        <v>14.79</v>
      </c>
      <c r="DT7" s="39">
        <v>16.079999999999998</v>
      </c>
      <c r="DU7" s="39">
        <v>16.13</v>
      </c>
      <c r="DV7" s="39">
        <v>25.33</v>
      </c>
      <c r="DW7" s="39">
        <v>24.56</v>
      </c>
      <c r="DX7" s="39">
        <v>9.86</v>
      </c>
      <c r="DY7" s="39">
        <v>11.16</v>
      </c>
      <c r="DZ7" s="39">
        <v>12.43</v>
      </c>
      <c r="EA7" s="39">
        <v>13.58</v>
      </c>
      <c r="EB7" s="39">
        <v>14.13</v>
      </c>
      <c r="EC7" s="39">
        <v>17.8</v>
      </c>
      <c r="ED7" s="39">
        <v>0.92</v>
      </c>
      <c r="EE7" s="39">
        <v>0.2</v>
      </c>
      <c r="EF7" s="39">
        <v>1.29</v>
      </c>
      <c r="EG7" s="39">
        <v>0.81</v>
      </c>
      <c r="EH7" s="39">
        <v>1</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2020-01-22T04:04:41Z</cp:lastPrinted>
  <dcterms:created xsi:type="dcterms:W3CDTF">2019-12-05T04:13:35Z</dcterms:created>
  <dcterms:modified xsi:type="dcterms:W3CDTF">2020-01-22T04:07:04Z</dcterms:modified>
  <cp:category/>
</cp:coreProperties>
</file>