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662\Desktop\"/>
    </mc:Choice>
  </mc:AlternateContent>
  <workbookProtection workbookAlgorithmName="SHA-512" workbookHashValue="AVtUIObTpq3Si6Lr0vinGGnmPji1RzoMNBU8cskSbzxv9Vje3ejHcDv4FNWVeBy8s1119ndg6KWgs1mLPqLsYg==" workbookSaltValue="6TrPe+55dpucITmhdytj3w==" workbookSpinCount="100000" lockStructure="1"/>
  <bookViews>
    <workbookView xWindow="-15" yWindow="5850" windowWidth="38160" windowHeight="59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W10" i="4"/>
  <c r="I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<sst xmlns="http://schemas.openxmlformats.org/spreadsheetml/2006/main" count="220" uniqueCount="108">
  <si>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</si>
  <si>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</si>
  <si>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</si>
  <si>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</si>
  <si>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</si>
  <si>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</si>
  <si>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</si>
  <si>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</si>
  <si>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</si>
  <si>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</si>
  <si>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</si>
  <si>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</si>
  <si>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</si>
  <si>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</si>
  <si>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</si>
  <si>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</si>
  <si>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</si>
  <si>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</si>
  <si>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</si>
  <si>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</si>
  <si>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</si>
  <si>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</si>
  <si>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</si>
  <si>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</si>
  <si>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</si>
  <si>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</si>
  <si>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</si>
  <si>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</si>
  <si>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</si>
  <si>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</si>
  <si>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</si>
  <si>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</si>
  <si>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</si>
  <si>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</si>
  <si>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</si>
  <si>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</si>
  <si>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</si>
  <si>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</si>
  <si>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</si>
  <si>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</si>
  <si>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</si>
  <si>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</si>
  <si>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</si>
  <si>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</si>
  <si>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</si>
  <si>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</si>
  <si>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</si>
  <si>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</si>
  <si>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</si>
  <si>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</si>
  <si>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</si>
  <si>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</si>
  <si>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</si>
  <si>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</si>
  <si>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</si>
  <si>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</si>
  <si>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</si>
  <si>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</si>
  <si>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</si>
  <si>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</si>
  <si>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</si>
  <si>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</si>
  <si>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</si>
  <si>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</si>
  <si>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</si>
  <si>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</si>
  <si>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</si>
  <si>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</si>
  <si>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</si>
  <si>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</si>
  <si>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</si>
  <si>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</si>
  <si>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</si>
  <si>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</si>
  <si>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</si>
  <si>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</si>
  <si>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</si>
  <si>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</si>
  <si>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</si>
  <si>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</si>
  <si>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</si>
  <si>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</si>
  <si>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</si>
  <si>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</si>
  <si>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</si>
  <si>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</si>
  <si>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</si>
  <si>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</si>
  <si>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</si>
  <si>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</si>
  <si>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</si>
  <si>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</si>
  <si>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</si>
  <si>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大島町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</si>
  <si>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</si>
  <si>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</si>
  <si>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</si>
  <si>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</si>
  <si>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</si>
  <si>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</si>
  <si>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</si>
  <si>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</si>
  <si>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</si>
  <si>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</si>
  <si>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</si>
  <si>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経常収支比率は類似団体平均値を下回ったものの１００％を超えており、いわゆる「経常収支の黒字化」が達成され、経営赤字の蓄積である②累積欠損金比率は平成２８年度からの減少傾向を保持しております。また、供給した配水量の効率性を示す⑧有収率は類似団体平均値を上回っています。
一方で、観光水量に起因して季節変動が大きいために、施設の効率性を示す⑦施設利用率は類似団体平均値を下回る水準にあり、施設の余剰感は否めません。また、塩濃度の高い地下水を脱塩して給水しているため、水１ｍ3を作る費用である⑥給水原価が類似団体平均値より高くなるのは避けられない状況です。
費用を料金で賄っている割合を示す⑤料金回収率は、平成２８年の料金改定により改善しましたが、町単独事業の実施の影響等により前年度よりも下降する結果となりました。また、、支払い能力を示す③流動比率は前年度に比べて悪化し、類似団体平均値を大きく下回っている上、一般に安全とされる１００％を大幅に下回っていることから、支払い能力に課題が残っています。なお、債務残高水準を示す④企業債残高対給水収益比率も前年度に比べて減少傾向であるものの、類似団体平均値より高い水準であることから、運転資金をこれ以上の企業債の借入れで賄うことは難しい状況になっています。
このため、さらなる経営の健全化をめ</t>
    </r>
    <r>
      <rPr>
        <sz val="11"/>
        <color theme="1"/>
        <rFont val="ＭＳ ゴシック"/>
        <family val="3"/>
        <charset val="128"/>
      </rPr>
      <t>ざし、平成３０年度に経営戦略を策定しました。</t>
    </r>
    <rPh sb="99" eb="101">
      <t>キョウキュウ</t>
    </rPh>
    <rPh sb="103" eb="105">
      <t>ハイスイ</t>
    </rPh>
    <rPh sb="105" eb="106">
      <t>リョウ</t>
    </rPh>
    <rPh sb="107" eb="110">
      <t>コウリツセイ</t>
    </rPh>
    <rPh sb="111" eb="112">
      <t>シメ</t>
    </rPh>
    <rPh sb="114" eb="115">
      <t>ユウ</t>
    </rPh>
    <rPh sb="115" eb="116">
      <t>オサム</t>
    </rPh>
    <rPh sb="116" eb="117">
      <t>リツ</t>
    </rPh>
    <rPh sb="118" eb="120">
      <t>ルイジ</t>
    </rPh>
    <rPh sb="120" eb="122">
      <t>ダンタイ</t>
    </rPh>
    <rPh sb="122" eb="124">
      <t>ヘイキン</t>
    </rPh>
    <rPh sb="124" eb="125">
      <t>アタイ</t>
    </rPh>
    <rPh sb="126" eb="128">
      <t>ウワマワ</t>
    </rPh>
    <rPh sb="135" eb="137">
      <t>イッポウ</t>
    </rPh>
    <rPh sb="160" eb="162">
      <t>シセツ</t>
    </rPh>
    <rPh sb="163" eb="166">
      <t>コウリツセイ</t>
    </rPh>
    <rPh sb="167" eb="168">
      <t>シメ</t>
    </rPh>
    <rPh sb="170" eb="172">
      <t>シセツ</t>
    </rPh>
    <rPh sb="172" eb="174">
      <t>リヨウ</t>
    </rPh>
    <rPh sb="174" eb="175">
      <t>リツ</t>
    </rPh>
    <rPh sb="176" eb="178">
      <t>ルイジ</t>
    </rPh>
    <rPh sb="178" eb="180">
      <t>ダンタイ</t>
    </rPh>
    <rPh sb="180" eb="183">
      <t>ヘイキンチ</t>
    </rPh>
    <rPh sb="184" eb="186">
      <t>シタマワ</t>
    </rPh>
    <rPh sb="187" eb="189">
      <t>スイジュン</t>
    </rPh>
    <rPh sb="193" eb="195">
      <t>シセツ</t>
    </rPh>
    <rPh sb="196" eb="198">
      <t>ヨジョウ</t>
    </rPh>
    <rPh sb="198" eb="199">
      <t>カン</t>
    </rPh>
    <rPh sb="200" eb="201">
      <t>イナ</t>
    </rPh>
    <rPh sb="209" eb="210">
      <t>シオ</t>
    </rPh>
    <rPh sb="210" eb="212">
      <t>ノウド</t>
    </rPh>
    <rPh sb="213" eb="214">
      <t>タカ</t>
    </rPh>
    <rPh sb="215" eb="218">
      <t>チカスイ</t>
    </rPh>
    <rPh sb="219" eb="220">
      <t>ダツ</t>
    </rPh>
    <rPh sb="220" eb="221">
      <t>シオ</t>
    </rPh>
    <rPh sb="223" eb="225">
      <t>キュウスイ</t>
    </rPh>
    <rPh sb="232" eb="233">
      <t>ミズ</t>
    </rPh>
    <rPh sb="237" eb="238">
      <t>ツク</t>
    </rPh>
    <rPh sb="239" eb="241">
      <t>ヒヨウ</t>
    </rPh>
    <rPh sb="245" eb="247">
      <t>キュウスイ</t>
    </rPh>
    <rPh sb="247" eb="249">
      <t>ゲンカ</t>
    </rPh>
    <rPh sb="250" eb="252">
      <t>ルイジ</t>
    </rPh>
    <rPh sb="252" eb="254">
      <t>ダンタイ</t>
    </rPh>
    <rPh sb="254" eb="257">
      <t>ヘイキンチ</t>
    </rPh>
    <rPh sb="259" eb="260">
      <t>タカ</t>
    </rPh>
    <rPh sb="265" eb="266">
      <t>サ</t>
    </rPh>
    <rPh sb="271" eb="273">
      <t>ジョウキョウ</t>
    </rPh>
    <rPh sb="277" eb="279">
      <t>ヒヨウ</t>
    </rPh>
    <rPh sb="280" eb="282">
      <t>リョウキン</t>
    </rPh>
    <rPh sb="283" eb="284">
      <t>マカナ</t>
    </rPh>
    <rPh sb="288" eb="290">
      <t>ワリアイ</t>
    </rPh>
    <rPh sb="291" eb="292">
      <t>シメ</t>
    </rPh>
    <rPh sb="294" eb="296">
      <t>リョウキン</t>
    </rPh>
    <rPh sb="296" eb="298">
      <t>カイシュウ</t>
    </rPh>
    <rPh sb="298" eb="299">
      <t>リツ</t>
    </rPh>
    <rPh sb="301" eb="303">
      <t>ヘイセイ</t>
    </rPh>
    <rPh sb="305" eb="306">
      <t>ネン</t>
    </rPh>
    <rPh sb="307" eb="309">
      <t>リョウキン</t>
    </rPh>
    <rPh sb="309" eb="311">
      <t>カイテイ</t>
    </rPh>
    <rPh sb="314" eb="316">
      <t>カイゼン</t>
    </rPh>
    <rPh sb="322" eb="323">
      <t>マチ</t>
    </rPh>
    <rPh sb="323" eb="325">
      <t>タンドク</t>
    </rPh>
    <rPh sb="325" eb="327">
      <t>ジギョウ</t>
    </rPh>
    <rPh sb="328" eb="330">
      <t>ジッシ</t>
    </rPh>
    <rPh sb="331" eb="333">
      <t>エイキョウ</t>
    </rPh>
    <rPh sb="333" eb="334">
      <t>トウ</t>
    </rPh>
    <rPh sb="337" eb="340">
      <t>ゼンネンド</t>
    </rPh>
    <rPh sb="343" eb="345">
      <t>カコウ</t>
    </rPh>
    <rPh sb="347" eb="349">
      <t>ケッカ</t>
    </rPh>
    <rPh sb="360" eb="362">
      <t>シハライ</t>
    </rPh>
    <rPh sb="363" eb="365">
      <t>ノウリョク</t>
    </rPh>
    <rPh sb="366" eb="367">
      <t>シメ</t>
    </rPh>
    <rPh sb="369" eb="371">
      <t>リュウドウ</t>
    </rPh>
    <rPh sb="371" eb="373">
      <t>ヒリツ</t>
    </rPh>
    <rPh sb="378" eb="379">
      <t>クラ</t>
    </rPh>
    <rPh sb="381" eb="383">
      <t>アッカ</t>
    </rPh>
    <rPh sb="385" eb="387">
      <t>ルイジ</t>
    </rPh>
    <rPh sb="387" eb="389">
      <t>ダンタイ</t>
    </rPh>
    <rPh sb="389" eb="392">
      <t>ヘイキンチ</t>
    </rPh>
    <rPh sb="393" eb="394">
      <t>オオ</t>
    </rPh>
    <rPh sb="396" eb="398">
      <t>シタマワ</t>
    </rPh>
    <rPh sb="402" eb="403">
      <t>ウエ</t>
    </rPh>
    <rPh sb="404" eb="406">
      <t>イッパン</t>
    </rPh>
    <rPh sb="407" eb="409">
      <t>アンゼン</t>
    </rPh>
    <rPh sb="418" eb="420">
      <t>オオハバ</t>
    </rPh>
    <rPh sb="432" eb="434">
      <t>シハライ</t>
    </rPh>
    <rPh sb="435" eb="437">
      <t>ノウリョク</t>
    </rPh>
    <rPh sb="438" eb="440">
      <t>カダイ</t>
    </rPh>
    <rPh sb="441" eb="442">
      <t>ノコ</t>
    </rPh>
    <rPh sb="451" eb="453">
      <t>サイム</t>
    </rPh>
    <rPh sb="453" eb="455">
      <t>ザンダカ</t>
    </rPh>
    <rPh sb="455" eb="457">
      <t>スイジュン</t>
    </rPh>
    <rPh sb="458" eb="459">
      <t>シメ</t>
    </rPh>
    <rPh sb="461" eb="463">
      <t>キギョウ</t>
    </rPh>
    <rPh sb="463" eb="464">
      <t>サイ</t>
    </rPh>
    <rPh sb="464" eb="466">
      <t>ザンダカ</t>
    </rPh>
    <rPh sb="466" eb="467">
      <t>タイ</t>
    </rPh>
    <rPh sb="467" eb="469">
      <t>キュウスイ</t>
    </rPh>
    <rPh sb="469" eb="471">
      <t>シュウエキ</t>
    </rPh>
    <rPh sb="471" eb="473">
      <t>ヒリツ</t>
    </rPh>
    <rPh sb="474" eb="477">
      <t>ゼンネンド</t>
    </rPh>
    <rPh sb="478" eb="479">
      <t>クラ</t>
    </rPh>
    <rPh sb="481" eb="483">
      <t>ゲンショウ</t>
    </rPh>
    <rPh sb="483" eb="485">
      <t>ケイコウ</t>
    </rPh>
    <rPh sb="492" eb="494">
      <t>ルイジ</t>
    </rPh>
    <rPh sb="494" eb="496">
      <t>ダンタイ</t>
    </rPh>
    <rPh sb="496" eb="499">
      <t>ヘイキンチ</t>
    </rPh>
    <rPh sb="501" eb="502">
      <t>タカ</t>
    </rPh>
    <rPh sb="503" eb="505">
      <t>スイジュン</t>
    </rPh>
    <rPh sb="513" eb="515">
      <t>ウンテン</t>
    </rPh>
    <rPh sb="515" eb="517">
      <t>シキン</t>
    </rPh>
    <rPh sb="520" eb="522">
      <t>イジョウ</t>
    </rPh>
    <rPh sb="523" eb="525">
      <t>キギョウ</t>
    </rPh>
    <rPh sb="525" eb="526">
      <t>サイ</t>
    </rPh>
    <rPh sb="527" eb="529">
      <t>カリイレ</t>
    </rPh>
    <rPh sb="531" eb="532">
      <t>マカナ</t>
    </rPh>
    <rPh sb="536" eb="537">
      <t>ムズカ</t>
    </rPh>
    <rPh sb="539" eb="541">
      <t>ジョウキョウ</t>
    </rPh>
    <rPh sb="559" eb="561">
      <t>ケイエイ</t>
    </rPh>
    <rPh sb="562" eb="565">
      <t>ケンゼンカ</t>
    </rPh>
    <rPh sb="570" eb="572">
      <t>ヘイセイ</t>
    </rPh>
    <rPh sb="574" eb="576">
      <t>ネンド</t>
    </rPh>
    <rPh sb="577" eb="579">
      <t>ケイエイ</t>
    </rPh>
    <rPh sb="579" eb="581">
      <t>センリャク</t>
    </rPh>
    <rPh sb="582" eb="584">
      <t>サクテイ</t>
    </rPh>
    <phoneticPr fontId="4"/>
  </si>
  <si>
    <t>大島町の水道施設は、地方公営企業会計制度見直し後の平成３０年度末時点で、有形固定資産の減価償却の進み具合を示す①有形固定資産減価償却率が類似団体平均値より高い約５５％となっており、比較的減価償却が進んだ古い資産が多くなっています。
これは、管路の経年化状況を示す②管路経年化率が類似団体平均値を超えて上昇を続けていることからも見て取れる状況で、管路の老朽化が急速に進んでいることがわかります。
また、水道管の更新度合いを示す③管路更新率は上昇の傾向にありましたが、平成２９年度から減少に転じ、平成３０年度の実績では全ての管路を更新するのに約５９０年かかることになるため、更新率を上げることが課題となっています。
このため、平成３０年度に管路更新計画を策定し、令和元年度から管路更新事業に取り組んでいます。</t>
    <rPh sb="0" eb="2">
      <t>オオシマ</t>
    </rPh>
    <rPh sb="2" eb="3">
      <t>マチ</t>
    </rPh>
    <rPh sb="4" eb="6">
      <t>スイドウ</t>
    </rPh>
    <rPh sb="6" eb="8">
      <t>シセツ</t>
    </rPh>
    <rPh sb="10" eb="12">
      <t>チホウ</t>
    </rPh>
    <rPh sb="12" eb="14">
      <t>コウエイ</t>
    </rPh>
    <rPh sb="14" eb="16">
      <t>キギョウ</t>
    </rPh>
    <rPh sb="16" eb="18">
      <t>カイケイ</t>
    </rPh>
    <rPh sb="18" eb="20">
      <t>セイド</t>
    </rPh>
    <rPh sb="20" eb="22">
      <t>ミナオ</t>
    </rPh>
    <rPh sb="23" eb="24">
      <t>ノチ</t>
    </rPh>
    <rPh sb="25" eb="27">
      <t>ヘイセイ</t>
    </rPh>
    <rPh sb="29" eb="31">
      <t>ネンド</t>
    </rPh>
    <rPh sb="31" eb="32">
      <t>スエ</t>
    </rPh>
    <rPh sb="32" eb="34">
      <t>ジテン</t>
    </rPh>
    <rPh sb="36" eb="38">
      <t>ユウケイ</t>
    </rPh>
    <rPh sb="38" eb="40">
      <t>コテイ</t>
    </rPh>
    <rPh sb="40" eb="42">
      <t>シサン</t>
    </rPh>
    <rPh sb="43" eb="45">
      <t>ゲンカ</t>
    </rPh>
    <rPh sb="45" eb="47">
      <t>ショウキャク</t>
    </rPh>
    <rPh sb="48" eb="49">
      <t>スス</t>
    </rPh>
    <rPh sb="50" eb="52">
      <t>グアイ</t>
    </rPh>
    <rPh sb="53" eb="54">
      <t>シメ</t>
    </rPh>
    <rPh sb="56" eb="58">
      <t>ユウケイ</t>
    </rPh>
    <rPh sb="58" eb="60">
      <t>コテイ</t>
    </rPh>
    <rPh sb="60" eb="62">
      <t>シサン</t>
    </rPh>
    <rPh sb="62" eb="64">
      <t>ゲンカ</t>
    </rPh>
    <rPh sb="64" eb="66">
      <t>ショウキャク</t>
    </rPh>
    <rPh sb="66" eb="67">
      <t>リツ</t>
    </rPh>
    <rPh sb="68" eb="70">
      <t>ルイジ</t>
    </rPh>
    <rPh sb="70" eb="72">
      <t>ダンタイ</t>
    </rPh>
    <rPh sb="72" eb="75">
      <t>ヘイキンチ</t>
    </rPh>
    <rPh sb="77" eb="78">
      <t>タカ</t>
    </rPh>
    <rPh sb="79" eb="80">
      <t>ヤク</t>
    </rPh>
    <rPh sb="90" eb="93">
      <t>ヒカクテキ</t>
    </rPh>
    <rPh sb="93" eb="95">
      <t>ゲンカ</t>
    </rPh>
    <rPh sb="95" eb="97">
      <t>ショウキャク</t>
    </rPh>
    <rPh sb="98" eb="99">
      <t>スス</t>
    </rPh>
    <rPh sb="101" eb="102">
      <t>フル</t>
    </rPh>
    <rPh sb="103" eb="105">
      <t>シサン</t>
    </rPh>
    <rPh sb="106" eb="107">
      <t>オオ</t>
    </rPh>
    <rPh sb="163" eb="164">
      <t>ミ</t>
    </rPh>
    <rPh sb="165" eb="166">
      <t>ト</t>
    </rPh>
    <rPh sb="168" eb="170">
      <t>ジョウキョウ</t>
    </rPh>
    <rPh sb="200" eb="203">
      <t>スイドウカン</t>
    </rPh>
    <rPh sb="204" eb="206">
      <t>コウシン</t>
    </rPh>
    <rPh sb="206" eb="208">
      <t>ドア</t>
    </rPh>
    <rPh sb="210" eb="211">
      <t>シメ</t>
    </rPh>
    <rPh sb="213" eb="215">
      <t>カンロ</t>
    </rPh>
    <rPh sb="215" eb="217">
      <t>コウシン</t>
    </rPh>
    <rPh sb="217" eb="218">
      <t>リツ</t>
    </rPh>
    <rPh sb="219" eb="221">
      <t>ジョウショウ</t>
    </rPh>
    <rPh sb="222" eb="224">
      <t>ケイコウ</t>
    </rPh>
    <rPh sb="232" eb="234">
      <t>ヘイセイ</t>
    </rPh>
    <rPh sb="236" eb="238">
      <t>ネンド</t>
    </rPh>
    <rPh sb="240" eb="242">
      <t>ゲンショウ</t>
    </rPh>
    <rPh sb="243" eb="244">
      <t>テン</t>
    </rPh>
    <rPh sb="246" eb="248">
      <t>ヘイセイ</t>
    </rPh>
    <rPh sb="250" eb="252">
      <t>ネンド</t>
    </rPh>
    <rPh sb="253" eb="255">
      <t>ジッセキ</t>
    </rPh>
    <rPh sb="257" eb="258">
      <t>スベ</t>
    </rPh>
    <rPh sb="260" eb="262">
      <t>カンロ</t>
    </rPh>
    <rPh sb="263" eb="265">
      <t>コウシン</t>
    </rPh>
    <rPh sb="269" eb="270">
      <t>ヤク</t>
    </rPh>
    <rPh sb="273" eb="274">
      <t>ネン</t>
    </rPh>
    <rPh sb="285" eb="287">
      <t>コウシン</t>
    </rPh>
    <rPh sb="287" eb="288">
      <t>リツ</t>
    </rPh>
    <rPh sb="289" eb="290">
      <t>ア</t>
    </rPh>
    <rPh sb="295" eb="297">
      <t>カダイ</t>
    </rPh>
    <rPh sb="311" eb="313">
      <t>ヘイセイ</t>
    </rPh>
    <rPh sb="315" eb="317">
      <t>ネンド</t>
    </rPh>
    <rPh sb="318" eb="320">
      <t>カンロ</t>
    </rPh>
    <rPh sb="320" eb="322">
      <t>コウシン</t>
    </rPh>
    <rPh sb="322" eb="324">
      <t>ケイカク</t>
    </rPh>
    <rPh sb="325" eb="327">
      <t>サクテイ</t>
    </rPh>
    <rPh sb="329" eb="331">
      <t>レイワ</t>
    </rPh>
    <rPh sb="331" eb="334">
      <t>ガンネンド</t>
    </rPh>
    <rPh sb="336" eb="338">
      <t>カンロ</t>
    </rPh>
    <rPh sb="338" eb="340">
      <t>コウシン</t>
    </rPh>
    <rPh sb="340" eb="342">
      <t>ジギョウ</t>
    </rPh>
    <rPh sb="343" eb="344">
      <t>ト</t>
    </rPh>
    <rPh sb="345" eb="346">
      <t>ク</t>
    </rPh>
    <phoneticPr fontId="4"/>
  </si>
  <si>
    <t>大島町の水道事業は、平成２８年６月の約２０％の料金改定により経常収支の黒字化が達成されたものの支出の増加の速度に収入が追いつかず、多額の累積欠損金の残留と短期的な支払い能力の低下を招き、非常に厳しい経営状況にあります。
その結果、優先施策の一つである老朽管の更新も総体的な流れと同様に管路の老朽化のスピードに対応できていないのが実情です。
このような状況から脱却をする方策として、平成３０年度に経営戦略と管路更新計画を策定しましたので、これらの計画を確実に実行していくことが今後の課題となっております。</t>
    <rPh sb="0" eb="2">
      <t>オオシマ</t>
    </rPh>
    <rPh sb="2" eb="3">
      <t>マチ</t>
    </rPh>
    <rPh sb="4" eb="6">
      <t>スイドウ</t>
    </rPh>
    <rPh sb="6" eb="8">
      <t>ジギョウ</t>
    </rPh>
    <rPh sb="10" eb="12">
      <t>ヘイセイ</t>
    </rPh>
    <rPh sb="14" eb="15">
      <t>ネン</t>
    </rPh>
    <rPh sb="16" eb="17">
      <t>ツキ</t>
    </rPh>
    <rPh sb="18" eb="19">
      <t>ヤク</t>
    </rPh>
    <rPh sb="23" eb="25">
      <t>リョウキン</t>
    </rPh>
    <rPh sb="25" eb="27">
      <t>カイテイ</t>
    </rPh>
    <rPh sb="30" eb="32">
      <t>ケイジョウ</t>
    </rPh>
    <rPh sb="32" eb="34">
      <t>シュウシ</t>
    </rPh>
    <rPh sb="35" eb="38">
      <t>クロジカ</t>
    </rPh>
    <rPh sb="39" eb="41">
      <t>タッセイ</t>
    </rPh>
    <rPh sb="47" eb="49">
      <t>シシュツ</t>
    </rPh>
    <rPh sb="50" eb="52">
      <t>ゾウカ</t>
    </rPh>
    <rPh sb="53" eb="55">
      <t>ソクド</t>
    </rPh>
    <rPh sb="56" eb="58">
      <t>シュウニュウ</t>
    </rPh>
    <rPh sb="59" eb="60">
      <t>オ</t>
    </rPh>
    <rPh sb="65" eb="67">
      <t>タガク</t>
    </rPh>
    <rPh sb="68" eb="70">
      <t>ルイセキ</t>
    </rPh>
    <rPh sb="70" eb="73">
      <t>ケッソンキン</t>
    </rPh>
    <rPh sb="74" eb="76">
      <t>ザンリュウ</t>
    </rPh>
    <rPh sb="77" eb="80">
      <t>タンキテキ</t>
    </rPh>
    <rPh sb="81" eb="83">
      <t>シハライ</t>
    </rPh>
    <rPh sb="84" eb="86">
      <t>ノウリョク</t>
    </rPh>
    <rPh sb="87" eb="89">
      <t>テイカ</t>
    </rPh>
    <rPh sb="90" eb="91">
      <t>マネ</t>
    </rPh>
    <rPh sb="93" eb="95">
      <t>ヒジョウ</t>
    </rPh>
    <rPh sb="96" eb="97">
      <t>キビ</t>
    </rPh>
    <rPh sb="99" eb="101">
      <t>ケイエイ</t>
    </rPh>
    <rPh sb="101" eb="103">
      <t>ジョウキョウ</t>
    </rPh>
    <rPh sb="112" eb="114">
      <t>ケッカ</t>
    </rPh>
    <rPh sb="115" eb="117">
      <t>ユウセン</t>
    </rPh>
    <rPh sb="120" eb="121">
      <t>ヒト</t>
    </rPh>
    <rPh sb="127" eb="128">
      <t>カン</t>
    </rPh>
    <rPh sb="129" eb="131">
      <t>コウシン</t>
    </rPh>
    <rPh sb="136" eb="137">
      <t>ナガ</t>
    </rPh>
    <rPh sb="139" eb="141">
      <t>ドウヨウ</t>
    </rPh>
    <rPh sb="142" eb="144">
      <t>カンロ</t>
    </rPh>
    <rPh sb="145" eb="148">
      <t>ロウキュウカ</t>
    </rPh>
    <rPh sb="154" eb="156">
      <t>タイオウ</t>
    </rPh>
    <rPh sb="164" eb="166">
      <t>ジツジョウ</t>
    </rPh>
    <rPh sb="175" eb="177">
      <t>ジョウキョウ</t>
    </rPh>
    <rPh sb="179" eb="181">
      <t>ダッキャク</t>
    </rPh>
    <rPh sb="184" eb="186">
      <t>ホウサク</t>
    </rPh>
    <rPh sb="190" eb="192">
      <t>ヘイセイ</t>
    </rPh>
    <rPh sb="194" eb="196">
      <t>ネンド</t>
    </rPh>
    <rPh sb="197" eb="199">
      <t>ケイエイ</t>
    </rPh>
    <rPh sb="199" eb="201">
      <t>センリャク</t>
    </rPh>
    <rPh sb="202" eb="204">
      <t>カンロ</t>
    </rPh>
    <rPh sb="204" eb="206">
      <t>コウシン</t>
    </rPh>
    <rPh sb="206" eb="208">
      <t>ケイカク</t>
    </rPh>
    <rPh sb="209" eb="211">
      <t>サクテイ</t>
    </rPh>
    <rPh sb="222" eb="224">
      <t>ケイカク</t>
    </rPh>
    <rPh sb="225" eb="227">
      <t>カクジツ</t>
    </rPh>
    <rPh sb="228" eb="230">
      <t>ジッコウ</t>
    </rPh>
    <rPh sb="240" eb="24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</si>
</sst>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0.37</c:v>
                </c:pt>
                <c:pt idx="1">
                  <c:v>0.56999999999999995</c:v>
                </c:pt>
                <c:pt idx="2">
                  <c:v>0.78</c:v>
                </c:pt>
                <c:pt idx="3">
                  <c:v>0.25</c:v>
                </c:pt>
                <c:pt idx="4">
                  <c:v>0.17</c:v>
                </c:pt>
              </c:numCache>
            </c:numRef>
          </c:val>
          <c:extLst xmlns:c16r2="http://schemas.microsoft.com/office/drawing/2015/06/chart">
            <c:ext xmlns:c16="http://schemas.microsoft.com/office/drawing/2014/chart" uri="{C3380CC4-5D6E-409C-BE32-E72D297353CC}">
              <c16:uniqueId val="{00000000-F686-4393-B319-C84836914022}"/>
            </c:ext>
          </c:extLst>
        </c:ser>
        <c:dLbls>
          <c:showLegendKey val="0"/>
          <c:showVal val="0"/>
          <c:showCatName val="0"/>
          <c:showSerName val="0"/>
          <c:showPercent val="0"/>
          <c:showBubbleSize val="0"/>
        </c:dLbls>
        <c:gapWidth val="150"/>
        <c:axId val="294382984"/>
        <c:axId val="4080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F686-4393-B319-C84836914022}"/>
            </c:ext>
          </c:extLst>
        </c:ser>
        <c:dLbls>
          <c:showLegendKey val="0"/>
          <c:showVal val="0"/>
          <c:showCatName val="0"/>
          <c:showSerName val="0"/>
          <c:showPercent val="0"/>
          <c:showBubbleSize val="0"/>
        </c:dLbls>
        <c:marker val="1"/>
        <c:smooth val="0"/>
        <c:axId val="294382984"/>
        <c:axId val="408022560"/>
      </c:lineChart>
      <c:dateAx>
        <c:axId val="294382984"/>
        <c:scaling>
          <c:orientation val="minMax"/>
        </c:scaling>
        <c:delete val="1"/>
        <c:axPos val="b"/>
        <c:numFmt formatCode="ge" sourceLinked="1"/>
        <c:majorTickMark val="none"/>
        <c:minorTickMark val="none"/>
        <c:tickLblPos val="none"/>
        <c:crossAx val="408022560"/>
        <c:crosses val="autoZero"/>
        <c:auto val="1"/>
        <c:lblOffset val="100"/>
        <c:baseTimeUnit val="years"/>
      </c:dateAx>
      <c:valAx>
        <c:axId val="4080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38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44.04</c:v>
                </c:pt>
                <c:pt idx="1">
                  <c:v>43.21</c:v>
                </c:pt>
                <c:pt idx="2">
                  <c:v>42.57</c:v>
                </c:pt>
                <c:pt idx="3">
                  <c:v>39.909999999999997</c:v>
                </c:pt>
                <c:pt idx="4">
                  <c:v>40.340000000000003</c:v>
                </c:pt>
              </c:numCache>
            </c:numRef>
          </c:val>
          <c:extLst xmlns:c16r2="http://schemas.microsoft.com/office/drawing/2015/06/chart">
            <c:ext xmlns:c16="http://schemas.microsoft.com/office/drawing/2014/chart" uri="{C3380CC4-5D6E-409C-BE32-E72D297353CC}">
              <c16:uniqueId val="{00000000-A7C2-46B5-8E54-CF2B9310C964}"/>
            </c:ext>
          </c:extLst>
        </c:ser>
        <c:dLbls>
          <c:showLegendKey val="0"/>
          <c:showVal val="0"/>
          <c:showCatName val="0"/>
          <c:showSerName val="0"/>
          <c:showPercent val="0"/>
          <c:showBubbleSize val="0"/>
        </c:dLbls>
        <c:gapWidth val="150"/>
        <c:axId val="406784632"/>
        <c:axId val="4067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A7C2-46B5-8E54-CF2B9310C964}"/>
            </c:ext>
          </c:extLst>
        </c:ser>
        <c:dLbls>
          <c:showLegendKey val="0"/>
          <c:showVal val="0"/>
          <c:showCatName val="0"/>
          <c:showSerName val="0"/>
          <c:showPercent val="0"/>
          <c:showBubbleSize val="0"/>
        </c:dLbls>
        <c:marker val="1"/>
        <c:smooth val="0"/>
        <c:axId val="406784632"/>
        <c:axId val="406785024"/>
      </c:lineChart>
      <c:dateAx>
        <c:axId val="406784632"/>
        <c:scaling>
          <c:orientation val="minMax"/>
        </c:scaling>
        <c:delete val="1"/>
        <c:axPos val="b"/>
        <c:numFmt formatCode="ge" sourceLinked="1"/>
        <c:majorTickMark val="none"/>
        <c:minorTickMark val="none"/>
        <c:tickLblPos val="none"/>
        <c:crossAx val="406785024"/>
        <c:crosses val="autoZero"/>
        <c:auto val="1"/>
        <c:lblOffset val="100"/>
        <c:baseTimeUnit val="years"/>
      </c:dateAx>
      <c:valAx>
        <c:axId val="4067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8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85.57</c:v>
                </c:pt>
                <c:pt idx="1">
                  <c:v>85.54</c:v>
                </c:pt>
                <c:pt idx="2">
                  <c:v>85.54</c:v>
                </c:pt>
                <c:pt idx="3">
                  <c:v>84.81</c:v>
                </c:pt>
                <c:pt idx="4">
                  <c:v>82.98</c:v>
                </c:pt>
              </c:numCache>
            </c:numRef>
          </c:val>
          <c:extLst xmlns:c16r2="http://schemas.microsoft.com/office/drawing/2015/06/chart">
            <c:ext xmlns:c16="http://schemas.microsoft.com/office/drawing/2014/chart" uri="{C3380CC4-5D6E-409C-BE32-E72D297353CC}">
              <c16:uniqueId val="{00000000-BD7D-4294-A978-8030E19AE7E6}"/>
            </c:ext>
          </c:extLst>
        </c:ser>
        <c:dLbls>
          <c:showLegendKey val="0"/>
          <c:showVal val="0"/>
          <c:showCatName val="0"/>
          <c:showSerName val="0"/>
          <c:showPercent val="0"/>
          <c:showBubbleSize val="0"/>
        </c:dLbls>
        <c:gapWidth val="150"/>
        <c:axId val="406872400"/>
        <c:axId val="40687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BD7D-4294-A978-8030E19AE7E6}"/>
            </c:ext>
          </c:extLst>
        </c:ser>
        <c:dLbls>
          <c:showLegendKey val="0"/>
          <c:showVal val="0"/>
          <c:showCatName val="0"/>
          <c:showSerName val="0"/>
          <c:showPercent val="0"/>
          <c:showBubbleSize val="0"/>
        </c:dLbls>
        <c:marker val="1"/>
        <c:smooth val="0"/>
        <c:axId val="406872400"/>
        <c:axId val="406872792"/>
      </c:lineChart>
      <c:dateAx>
        <c:axId val="406872400"/>
        <c:scaling>
          <c:orientation val="minMax"/>
        </c:scaling>
        <c:delete val="1"/>
        <c:axPos val="b"/>
        <c:numFmt formatCode="ge" sourceLinked="1"/>
        <c:majorTickMark val="none"/>
        <c:minorTickMark val="none"/>
        <c:tickLblPos val="none"/>
        <c:crossAx val="406872792"/>
        <c:crosses val="autoZero"/>
        <c:auto val="1"/>
        <c:lblOffset val="100"/>
        <c:baseTimeUnit val="years"/>
      </c:dateAx>
      <c:valAx>
        <c:axId val="40687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87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92.56</c:v>
                </c:pt>
                <c:pt idx="1">
                  <c:v>93.55</c:v>
                </c:pt>
                <c:pt idx="2">
                  <c:v>102.71</c:v>
                </c:pt>
                <c:pt idx="3">
                  <c:v>104.78</c:v>
                </c:pt>
                <c:pt idx="4">
                  <c:v>100.73</c:v>
                </c:pt>
              </c:numCache>
            </c:numRef>
          </c:val>
          <c:extLst xmlns:c16r2="http://schemas.microsoft.com/office/drawing/2015/06/chart">
            <c:ext xmlns:c16="http://schemas.microsoft.com/office/drawing/2014/chart" uri="{C3380CC4-5D6E-409C-BE32-E72D297353CC}">
              <c16:uniqueId val="{00000000-02B6-4857-BA14-DDCA137F3F4E}"/>
            </c:ext>
          </c:extLst>
        </c:ser>
        <c:dLbls>
          <c:showLegendKey val="0"/>
          <c:showVal val="0"/>
          <c:showCatName val="0"/>
          <c:showSerName val="0"/>
          <c:showPercent val="0"/>
          <c:showBubbleSize val="0"/>
        </c:dLbls>
        <c:gapWidth val="150"/>
        <c:axId val="408023736"/>
        <c:axId val="4080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02B6-4857-BA14-DDCA137F3F4E}"/>
            </c:ext>
          </c:extLst>
        </c:ser>
        <c:dLbls>
          <c:showLegendKey val="0"/>
          <c:showVal val="0"/>
          <c:showCatName val="0"/>
          <c:showSerName val="0"/>
          <c:showPercent val="0"/>
          <c:showBubbleSize val="0"/>
        </c:dLbls>
        <c:marker val="1"/>
        <c:smooth val="0"/>
        <c:axId val="408023736"/>
        <c:axId val="408024128"/>
      </c:lineChart>
      <c:dateAx>
        <c:axId val="408023736"/>
        <c:scaling>
          <c:orientation val="minMax"/>
        </c:scaling>
        <c:delete val="1"/>
        <c:axPos val="b"/>
        <c:numFmt formatCode="ge" sourceLinked="1"/>
        <c:majorTickMark val="none"/>
        <c:minorTickMark val="none"/>
        <c:tickLblPos val="none"/>
        <c:crossAx val="408024128"/>
        <c:crosses val="autoZero"/>
        <c:auto val="1"/>
        <c:lblOffset val="100"/>
        <c:baseTimeUnit val="years"/>
      </c:dateAx>
      <c:valAx>
        <c:axId val="40802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02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53.63</c:v>
                </c:pt>
                <c:pt idx="1">
                  <c:v>54.57</c:v>
                </c:pt>
                <c:pt idx="2">
                  <c:v>53.72</c:v>
                </c:pt>
                <c:pt idx="3">
                  <c:v>53.15</c:v>
                </c:pt>
                <c:pt idx="4">
                  <c:v>54.92</c:v>
                </c:pt>
              </c:numCache>
            </c:numRef>
          </c:val>
          <c:extLst xmlns:c16r2="http://schemas.microsoft.com/office/drawing/2015/06/chart">
            <c:ext xmlns:c16="http://schemas.microsoft.com/office/drawing/2014/chart" uri="{C3380CC4-5D6E-409C-BE32-E72D297353CC}">
              <c16:uniqueId val="{00000000-8E6D-476E-B61D-D28B55D45574}"/>
            </c:ext>
          </c:extLst>
        </c:ser>
        <c:dLbls>
          <c:showLegendKey val="0"/>
          <c:showVal val="0"/>
          <c:showCatName val="0"/>
          <c:showSerName val="0"/>
          <c:showPercent val="0"/>
          <c:showBubbleSize val="0"/>
        </c:dLbls>
        <c:gapWidth val="150"/>
        <c:axId val="408025304"/>
        <c:axId val="40635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8E6D-476E-B61D-D28B55D45574}"/>
            </c:ext>
          </c:extLst>
        </c:ser>
        <c:dLbls>
          <c:showLegendKey val="0"/>
          <c:showVal val="0"/>
          <c:showCatName val="0"/>
          <c:showSerName val="0"/>
          <c:showPercent val="0"/>
          <c:showBubbleSize val="0"/>
        </c:dLbls>
        <c:marker val="1"/>
        <c:smooth val="0"/>
        <c:axId val="408025304"/>
        <c:axId val="406351536"/>
      </c:lineChart>
      <c:dateAx>
        <c:axId val="408025304"/>
        <c:scaling>
          <c:orientation val="minMax"/>
        </c:scaling>
        <c:delete val="1"/>
        <c:axPos val="b"/>
        <c:numFmt formatCode="ge" sourceLinked="1"/>
        <c:majorTickMark val="none"/>
        <c:minorTickMark val="none"/>
        <c:tickLblPos val="none"/>
        <c:crossAx val="406351536"/>
        <c:crosses val="autoZero"/>
        <c:auto val="1"/>
        <c:lblOffset val="100"/>
        <c:baseTimeUnit val="years"/>
      </c:dateAx>
      <c:valAx>
        <c:axId val="40635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2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9.91</c:v>
                </c:pt>
                <c:pt idx="1">
                  <c:v>12.85</c:v>
                </c:pt>
                <c:pt idx="2">
                  <c:v>13.85</c:v>
                </c:pt>
                <c:pt idx="3">
                  <c:v>14.95</c:v>
                </c:pt>
                <c:pt idx="4">
                  <c:v>17.77</c:v>
                </c:pt>
              </c:numCache>
            </c:numRef>
          </c:val>
          <c:extLst xmlns:c16r2="http://schemas.microsoft.com/office/drawing/2015/06/chart">
            <c:ext xmlns:c16="http://schemas.microsoft.com/office/drawing/2014/chart" uri="{C3380CC4-5D6E-409C-BE32-E72D297353CC}">
              <c16:uniqueId val="{00000000-DC41-4AD4-9C06-502B0E40AFB9}"/>
            </c:ext>
          </c:extLst>
        </c:ser>
        <c:dLbls>
          <c:showLegendKey val="0"/>
          <c:showVal val="0"/>
          <c:showCatName val="0"/>
          <c:showSerName val="0"/>
          <c:showPercent val="0"/>
          <c:showBubbleSize val="0"/>
        </c:dLbls>
        <c:gapWidth val="150"/>
        <c:axId val="406352712"/>
        <c:axId val="40635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DC41-4AD4-9C06-502B0E40AFB9}"/>
            </c:ext>
          </c:extLst>
        </c:ser>
        <c:dLbls>
          <c:showLegendKey val="0"/>
          <c:showVal val="0"/>
          <c:showCatName val="0"/>
          <c:showSerName val="0"/>
          <c:showPercent val="0"/>
          <c:showBubbleSize val="0"/>
        </c:dLbls>
        <c:marker val="1"/>
        <c:smooth val="0"/>
        <c:axId val="406352712"/>
        <c:axId val="406353104"/>
      </c:lineChart>
      <c:dateAx>
        <c:axId val="406352712"/>
        <c:scaling>
          <c:orientation val="minMax"/>
        </c:scaling>
        <c:delete val="1"/>
        <c:axPos val="b"/>
        <c:numFmt formatCode="ge" sourceLinked="1"/>
        <c:majorTickMark val="none"/>
        <c:minorTickMark val="none"/>
        <c:tickLblPos val="none"/>
        <c:crossAx val="406353104"/>
        <c:crosses val="autoZero"/>
        <c:auto val="1"/>
        <c:lblOffset val="100"/>
        <c:baseTimeUnit val="years"/>
      </c:dateAx>
      <c:valAx>
        <c:axId val="40635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35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94.1</c:v>
                </c:pt>
                <c:pt idx="1">
                  <c:v>108.19</c:v>
                </c:pt>
                <c:pt idx="2">
                  <c:v>93.5</c:v>
                </c:pt>
                <c:pt idx="3">
                  <c:v>84.11</c:v>
                </c:pt>
                <c:pt idx="4">
                  <c:v>83.53</c:v>
                </c:pt>
              </c:numCache>
            </c:numRef>
          </c:val>
          <c:extLst xmlns:c16r2="http://schemas.microsoft.com/office/drawing/2015/06/chart">
            <c:ext xmlns:c16="http://schemas.microsoft.com/office/drawing/2014/chart" uri="{C3380CC4-5D6E-409C-BE32-E72D297353CC}">
              <c16:uniqueId val="{00000000-333A-4BF8-85E0-126D9C2A7A1A}"/>
            </c:ext>
          </c:extLst>
        </c:ser>
        <c:dLbls>
          <c:showLegendKey val="0"/>
          <c:showVal val="0"/>
          <c:showCatName val="0"/>
          <c:showSerName val="0"/>
          <c:showPercent val="0"/>
          <c:showBubbleSize val="0"/>
        </c:dLbls>
        <c:gapWidth val="150"/>
        <c:axId val="406354280"/>
        <c:axId val="40635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333A-4BF8-85E0-126D9C2A7A1A}"/>
            </c:ext>
          </c:extLst>
        </c:ser>
        <c:dLbls>
          <c:showLegendKey val="0"/>
          <c:showVal val="0"/>
          <c:showCatName val="0"/>
          <c:showSerName val="0"/>
          <c:showPercent val="0"/>
          <c:showBubbleSize val="0"/>
        </c:dLbls>
        <c:marker val="1"/>
        <c:smooth val="0"/>
        <c:axId val="406354280"/>
        <c:axId val="406354672"/>
      </c:lineChart>
      <c:dateAx>
        <c:axId val="406354280"/>
        <c:scaling>
          <c:orientation val="minMax"/>
        </c:scaling>
        <c:delete val="1"/>
        <c:axPos val="b"/>
        <c:numFmt formatCode="ge" sourceLinked="1"/>
        <c:majorTickMark val="none"/>
        <c:minorTickMark val="none"/>
        <c:tickLblPos val="none"/>
        <c:crossAx val="406354672"/>
        <c:crosses val="autoZero"/>
        <c:auto val="1"/>
        <c:lblOffset val="100"/>
        <c:baseTimeUnit val="years"/>
      </c:dateAx>
      <c:valAx>
        <c:axId val="40635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35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45.76</c:v>
                </c:pt>
                <c:pt idx="1">
                  <c:v>57.73</c:v>
                </c:pt>
                <c:pt idx="2">
                  <c:v>69.02</c:v>
                </c:pt>
                <c:pt idx="3">
                  <c:v>73.64</c:v>
                </c:pt>
                <c:pt idx="4">
                  <c:v>49.14</c:v>
                </c:pt>
              </c:numCache>
            </c:numRef>
          </c:val>
          <c:extLst xmlns:c16r2="http://schemas.microsoft.com/office/drawing/2015/06/chart">
            <c:ext xmlns:c16="http://schemas.microsoft.com/office/drawing/2014/chart" uri="{C3380CC4-5D6E-409C-BE32-E72D297353CC}">
              <c16:uniqueId val="{00000000-BE27-4C33-82D5-B42813B17154}"/>
            </c:ext>
          </c:extLst>
        </c:ser>
        <c:dLbls>
          <c:showLegendKey val="0"/>
          <c:showVal val="0"/>
          <c:showCatName val="0"/>
          <c:showSerName val="0"/>
          <c:showPercent val="0"/>
          <c:showBubbleSize val="0"/>
        </c:dLbls>
        <c:gapWidth val="150"/>
        <c:axId val="406460656"/>
        <c:axId val="40646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BE27-4C33-82D5-B42813B17154}"/>
            </c:ext>
          </c:extLst>
        </c:ser>
        <c:dLbls>
          <c:showLegendKey val="0"/>
          <c:showVal val="0"/>
          <c:showCatName val="0"/>
          <c:showSerName val="0"/>
          <c:showPercent val="0"/>
          <c:showBubbleSize val="0"/>
        </c:dLbls>
        <c:marker val="1"/>
        <c:smooth val="0"/>
        <c:axId val="406460656"/>
        <c:axId val="406460264"/>
      </c:lineChart>
      <c:dateAx>
        <c:axId val="406460656"/>
        <c:scaling>
          <c:orientation val="minMax"/>
        </c:scaling>
        <c:delete val="1"/>
        <c:axPos val="b"/>
        <c:numFmt formatCode="ge" sourceLinked="1"/>
        <c:majorTickMark val="none"/>
        <c:minorTickMark val="none"/>
        <c:tickLblPos val="none"/>
        <c:crossAx val="406460264"/>
        <c:crosses val="autoZero"/>
        <c:auto val="1"/>
        <c:lblOffset val="100"/>
        <c:baseTimeUnit val="years"/>
      </c:dateAx>
      <c:valAx>
        <c:axId val="406460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46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686.14</c:v>
                </c:pt>
                <c:pt idx="1">
                  <c:v>714.21</c:v>
                </c:pt>
                <c:pt idx="2">
                  <c:v>676.38</c:v>
                </c:pt>
                <c:pt idx="3">
                  <c:v>688.71</c:v>
                </c:pt>
                <c:pt idx="4">
                  <c:v>664.66</c:v>
                </c:pt>
              </c:numCache>
            </c:numRef>
          </c:val>
          <c:extLst xmlns:c16r2="http://schemas.microsoft.com/office/drawing/2015/06/chart">
            <c:ext xmlns:c16="http://schemas.microsoft.com/office/drawing/2014/chart" uri="{C3380CC4-5D6E-409C-BE32-E72D297353CC}">
              <c16:uniqueId val="{00000000-FA34-4148-9D36-37C266281E90}"/>
            </c:ext>
          </c:extLst>
        </c:ser>
        <c:dLbls>
          <c:showLegendKey val="0"/>
          <c:showVal val="0"/>
          <c:showCatName val="0"/>
          <c:showSerName val="0"/>
          <c:showPercent val="0"/>
          <c:showBubbleSize val="0"/>
        </c:dLbls>
        <c:gapWidth val="150"/>
        <c:axId val="406461048"/>
        <c:axId val="4064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FA34-4148-9D36-37C266281E90}"/>
            </c:ext>
          </c:extLst>
        </c:ser>
        <c:dLbls>
          <c:showLegendKey val="0"/>
          <c:showVal val="0"/>
          <c:showCatName val="0"/>
          <c:showSerName val="0"/>
          <c:showPercent val="0"/>
          <c:showBubbleSize val="0"/>
        </c:dLbls>
        <c:marker val="1"/>
        <c:smooth val="0"/>
        <c:axId val="406461048"/>
        <c:axId val="406461440"/>
      </c:lineChart>
      <c:dateAx>
        <c:axId val="406461048"/>
        <c:scaling>
          <c:orientation val="minMax"/>
        </c:scaling>
        <c:delete val="1"/>
        <c:axPos val="b"/>
        <c:numFmt formatCode="ge" sourceLinked="1"/>
        <c:majorTickMark val="none"/>
        <c:minorTickMark val="none"/>
        <c:tickLblPos val="none"/>
        <c:crossAx val="406461440"/>
        <c:crosses val="autoZero"/>
        <c:auto val="1"/>
        <c:lblOffset val="100"/>
        <c:baseTimeUnit val="years"/>
      </c:dateAx>
      <c:valAx>
        <c:axId val="40646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46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83.71</c:v>
                </c:pt>
                <c:pt idx="1">
                  <c:v>84.84</c:v>
                </c:pt>
                <c:pt idx="2">
                  <c:v>97.92</c:v>
                </c:pt>
                <c:pt idx="3">
                  <c:v>101.3</c:v>
                </c:pt>
                <c:pt idx="4">
                  <c:v>93.82</c:v>
                </c:pt>
              </c:numCache>
            </c:numRef>
          </c:val>
          <c:extLst xmlns:c16r2="http://schemas.microsoft.com/office/drawing/2015/06/chart">
            <c:ext xmlns:c16="http://schemas.microsoft.com/office/drawing/2014/chart" uri="{C3380CC4-5D6E-409C-BE32-E72D297353CC}">
              <c16:uniqueId val="{00000000-B367-402C-B1D7-0B7346F1C467}"/>
            </c:ext>
          </c:extLst>
        </c:ser>
        <c:dLbls>
          <c:showLegendKey val="0"/>
          <c:showVal val="0"/>
          <c:showCatName val="0"/>
          <c:showSerName val="0"/>
          <c:showPercent val="0"/>
          <c:showBubbleSize val="0"/>
        </c:dLbls>
        <c:gapWidth val="150"/>
        <c:axId val="406462616"/>
        <c:axId val="4067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B367-402C-B1D7-0B7346F1C467}"/>
            </c:ext>
          </c:extLst>
        </c:ser>
        <c:dLbls>
          <c:showLegendKey val="0"/>
          <c:showVal val="0"/>
          <c:showCatName val="0"/>
          <c:showSerName val="0"/>
          <c:showPercent val="0"/>
          <c:showBubbleSize val="0"/>
        </c:dLbls>
        <c:marker val="1"/>
        <c:smooth val="0"/>
        <c:axId val="406462616"/>
        <c:axId val="406781888"/>
      </c:lineChart>
      <c:dateAx>
        <c:axId val="406462616"/>
        <c:scaling>
          <c:orientation val="minMax"/>
        </c:scaling>
        <c:delete val="1"/>
        <c:axPos val="b"/>
        <c:numFmt formatCode="ge" sourceLinked="1"/>
        <c:majorTickMark val="none"/>
        <c:minorTickMark val="none"/>
        <c:tickLblPos val="none"/>
        <c:crossAx val="406781888"/>
        <c:crosses val="autoZero"/>
        <c:auto val="1"/>
        <c:lblOffset val="100"/>
        <c:baseTimeUnit val="years"/>
      </c:dateAx>
      <c:valAx>
        <c:axId val="4067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46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258.52</c:v>
                </c:pt>
                <c:pt idx="1">
                  <c:v>250.89</c:v>
                </c:pt>
                <c:pt idx="2">
                  <c:v>245.61</c:v>
                </c:pt>
                <c:pt idx="3">
                  <c:v>262.57</c:v>
                </c:pt>
                <c:pt idx="4">
                  <c:v>284.08</c:v>
                </c:pt>
              </c:numCache>
            </c:numRef>
          </c:val>
          <c:extLst xmlns:c16r2="http://schemas.microsoft.com/office/drawing/2015/06/chart">
            <c:ext xmlns:c16="http://schemas.microsoft.com/office/drawing/2014/chart" uri="{C3380CC4-5D6E-409C-BE32-E72D297353CC}">
              <c16:uniqueId val="{00000000-7789-47AA-B626-3E2AB573C004}"/>
            </c:ext>
          </c:extLst>
        </c:ser>
        <c:dLbls>
          <c:showLegendKey val="0"/>
          <c:showVal val="0"/>
          <c:showCatName val="0"/>
          <c:showSerName val="0"/>
          <c:showPercent val="0"/>
          <c:showBubbleSize val="0"/>
        </c:dLbls>
        <c:gapWidth val="150"/>
        <c:axId val="406783064"/>
        <c:axId val="4067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7789-47AA-B626-3E2AB573C004}"/>
            </c:ext>
          </c:extLst>
        </c:ser>
        <c:dLbls>
          <c:showLegendKey val="0"/>
          <c:showVal val="0"/>
          <c:showCatName val="0"/>
          <c:showSerName val="0"/>
          <c:showPercent val="0"/>
          <c:showBubbleSize val="0"/>
        </c:dLbls>
        <c:marker val="1"/>
        <c:smooth val="0"/>
        <c:axId val="406783064"/>
        <c:axId val="406783456"/>
      </c:lineChart>
      <c:dateAx>
        <c:axId val="406783064"/>
        <c:scaling>
          <c:orientation val="minMax"/>
        </c:scaling>
        <c:delete val="1"/>
        <c:axPos val="b"/>
        <c:numFmt formatCode="ge" sourceLinked="1"/>
        <c:majorTickMark val="none"/>
        <c:minorTickMark val="none"/>
        <c:tickLblPos val="none"/>
        <c:crossAx val="406783456"/>
        <c:crosses val="autoZero"/>
        <c:auto val="1"/>
        <c:lblOffset val="100"/>
        <c:baseTimeUnit val="years"/>
      </c:dateAx>
      <c:valAx>
        <c:axId val="4067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8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
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
データ!H6</f>
        <v>
東京都　大島町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
1</v>
      </c>
      <c r="C7" s="48"/>
      <c r="D7" s="48"/>
      <c r="E7" s="48"/>
      <c r="F7" s="48"/>
      <c r="G7" s="48"/>
      <c r="H7" s="48"/>
      <c r="I7" s="47" t="s">
        <v>
2</v>
      </c>
      <c r="J7" s="48"/>
      <c r="K7" s="48"/>
      <c r="L7" s="48"/>
      <c r="M7" s="48"/>
      <c r="N7" s="48"/>
      <c r="O7" s="49"/>
      <c r="P7" s="50" t="s">
        <v>
3</v>
      </c>
      <c r="Q7" s="50"/>
      <c r="R7" s="50"/>
      <c r="S7" s="50"/>
      <c r="T7" s="50"/>
      <c r="U7" s="50"/>
      <c r="V7" s="50"/>
      <c r="W7" s="50" t="s">
        <v>
4</v>
      </c>
      <c r="X7" s="50"/>
      <c r="Y7" s="50"/>
      <c r="Z7" s="50"/>
      <c r="AA7" s="50"/>
      <c r="AB7" s="50"/>
      <c r="AC7" s="50"/>
      <c r="AD7" s="50" t="s">
        <v>
5</v>
      </c>
      <c r="AE7" s="50"/>
      <c r="AF7" s="50"/>
      <c r="AG7" s="50"/>
      <c r="AH7" s="50"/>
      <c r="AI7" s="50"/>
      <c r="AJ7" s="50"/>
      <c r="AK7" s="4"/>
      <c r="AL7" s="50" t="s">
        <v>
6</v>
      </c>
      <c r="AM7" s="50"/>
      <c r="AN7" s="50"/>
      <c r="AO7" s="50"/>
      <c r="AP7" s="50"/>
      <c r="AQ7" s="50"/>
      <c r="AR7" s="50"/>
      <c r="AS7" s="50"/>
      <c r="AT7" s="47" t="s">
        <v>
7</v>
      </c>
      <c r="AU7" s="48"/>
      <c r="AV7" s="48"/>
      <c r="AW7" s="48"/>
      <c r="AX7" s="48"/>
      <c r="AY7" s="48"/>
      <c r="AZ7" s="48"/>
      <c r="BA7" s="48"/>
      <c r="BB7" s="50" t="s">
        <v>
8</v>
      </c>
      <c r="BC7" s="50"/>
      <c r="BD7" s="50"/>
      <c r="BE7" s="50"/>
      <c r="BF7" s="50"/>
      <c r="BG7" s="50"/>
      <c r="BH7" s="50"/>
      <c r="BI7" s="50"/>
      <c r="BJ7" s="3"/>
      <c r="BK7" s="3"/>
      <c r="BL7" s="5" t="s">
        <v>
9</v>
      </c>
      <c r="BM7" s="6"/>
      <c r="BN7" s="6"/>
      <c r="BO7" s="6"/>
      <c r="BP7" s="6"/>
      <c r="BQ7" s="6"/>
      <c r="BR7" s="6"/>
      <c r="BS7" s="6"/>
      <c r="BT7" s="6"/>
      <c r="BU7" s="6"/>
      <c r="BV7" s="6"/>
      <c r="BW7" s="6"/>
      <c r="BX7" s="6"/>
      <c r="BY7" s="7"/>
    </row>
    <row r="8" spans="1:78" ht="18.75" customHeight="1" x14ac:dyDescent="0.15">
      <c r="A8" s="2"/>
      <c r="B8" s="56" t="str">
        <f>
データ!$I$6</f>
        <v>
法適用</v>
      </c>
      <c r="C8" s="57"/>
      <c r="D8" s="57"/>
      <c r="E8" s="57"/>
      <c r="F8" s="57"/>
      <c r="G8" s="57"/>
      <c r="H8" s="57"/>
      <c r="I8" s="56" t="str">
        <f>
データ!$J$6</f>
        <v>
水道事業</v>
      </c>
      <c r="J8" s="57"/>
      <c r="K8" s="57"/>
      <c r="L8" s="57"/>
      <c r="M8" s="57"/>
      <c r="N8" s="57"/>
      <c r="O8" s="58"/>
      <c r="P8" s="59" t="str">
        <f>
データ!$K$6</f>
        <v>
末端給水事業</v>
      </c>
      <c r="Q8" s="59"/>
      <c r="R8" s="59"/>
      <c r="S8" s="59"/>
      <c r="T8" s="59"/>
      <c r="U8" s="59"/>
      <c r="V8" s="59"/>
      <c r="W8" s="59" t="str">
        <f>
データ!$L$6</f>
        <v>
A8</v>
      </c>
      <c r="X8" s="59"/>
      <c r="Y8" s="59"/>
      <c r="Z8" s="59"/>
      <c r="AA8" s="59"/>
      <c r="AB8" s="59"/>
      <c r="AC8" s="59"/>
      <c r="AD8" s="59" t="str">
        <f>
データ!$M$6</f>
        <v>
非設置</v>
      </c>
      <c r="AE8" s="59"/>
      <c r="AF8" s="59"/>
      <c r="AG8" s="59"/>
      <c r="AH8" s="59"/>
      <c r="AI8" s="59"/>
      <c r="AJ8" s="59"/>
      <c r="AK8" s="4"/>
      <c r="AL8" s="60">
        <f>
データ!$R$6</f>
        <v>
7716</v>
      </c>
      <c r="AM8" s="60"/>
      <c r="AN8" s="60"/>
      <c r="AO8" s="60"/>
      <c r="AP8" s="60"/>
      <c r="AQ8" s="60"/>
      <c r="AR8" s="60"/>
      <c r="AS8" s="60"/>
      <c r="AT8" s="51">
        <f>
データ!$S$6</f>
        <v>
90.76</v>
      </c>
      <c r="AU8" s="52"/>
      <c r="AV8" s="52"/>
      <c r="AW8" s="52"/>
      <c r="AX8" s="52"/>
      <c r="AY8" s="52"/>
      <c r="AZ8" s="52"/>
      <c r="BA8" s="52"/>
      <c r="BB8" s="53">
        <f>
データ!$T$6</f>
        <v>
85.02</v>
      </c>
      <c r="BC8" s="53"/>
      <c r="BD8" s="53"/>
      <c r="BE8" s="53"/>
      <c r="BF8" s="53"/>
      <c r="BG8" s="53"/>
      <c r="BH8" s="53"/>
      <c r="BI8" s="53"/>
      <c r="BJ8" s="3"/>
      <c r="BK8" s="3"/>
      <c r="BL8" s="54" t="s">
        <v>
10</v>
      </c>
      <c r="BM8" s="55"/>
      <c r="BN8" s="8" t="s">
        <v>
11</v>
      </c>
      <c r="BO8" s="9"/>
      <c r="BP8" s="9"/>
      <c r="BQ8" s="9"/>
      <c r="BR8" s="9"/>
      <c r="BS8" s="9"/>
      <c r="BT8" s="9"/>
      <c r="BU8" s="9"/>
      <c r="BV8" s="9"/>
      <c r="BW8" s="9"/>
      <c r="BX8" s="9"/>
      <c r="BY8" s="10"/>
    </row>
    <row r="9" spans="1:78" ht="18.75" customHeight="1" x14ac:dyDescent="0.15">
      <c r="A9" s="2"/>
      <c r="B9" s="47" t="s">
        <v>
12</v>
      </c>
      <c r="C9" s="48"/>
      <c r="D9" s="48"/>
      <c r="E9" s="48"/>
      <c r="F9" s="48"/>
      <c r="G9" s="48"/>
      <c r="H9" s="48"/>
      <c r="I9" s="47" t="s">
        <v>
13</v>
      </c>
      <c r="J9" s="48"/>
      <c r="K9" s="48"/>
      <c r="L9" s="48"/>
      <c r="M9" s="48"/>
      <c r="N9" s="48"/>
      <c r="O9" s="49"/>
      <c r="P9" s="50" t="s">
        <v>
14</v>
      </c>
      <c r="Q9" s="50"/>
      <c r="R9" s="50"/>
      <c r="S9" s="50"/>
      <c r="T9" s="50"/>
      <c r="U9" s="50"/>
      <c r="V9" s="50"/>
      <c r="W9" s="50" t="s">
        <v>
15</v>
      </c>
      <c r="X9" s="50"/>
      <c r="Y9" s="50"/>
      <c r="Z9" s="50"/>
      <c r="AA9" s="50"/>
      <c r="AB9" s="50"/>
      <c r="AC9" s="50"/>
      <c r="AD9" s="2"/>
      <c r="AE9" s="2"/>
      <c r="AF9" s="2"/>
      <c r="AG9" s="2"/>
      <c r="AH9" s="4"/>
      <c r="AI9" s="4"/>
      <c r="AJ9" s="4"/>
      <c r="AK9" s="4"/>
      <c r="AL9" s="50" t="s">
        <v>
16</v>
      </c>
      <c r="AM9" s="50"/>
      <c r="AN9" s="50"/>
      <c r="AO9" s="50"/>
      <c r="AP9" s="50"/>
      <c r="AQ9" s="50"/>
      <c r="AR9" s="50"/>
      <c r="AS9" s="50"/>
      <c r="AT9" s="47" t="s">
        <v>
17</v>
      </c>
      <c r="AU9" s="48"/>
      <c r="AV9" s="48"/>
      <c r="AW9" s="48"/>
      <c r="AX9" s="48"/>
      <c r="AY9" s="48"/>
      <c r="AZ9" s="48"/>
      <c r="BA9" s="48"/>
      <c r="BB9" s="50" t="s">
        <v>
18</v>
      </c>
      <c r="BC9" s="50"/>
      <c r="BD9" s="50"/>
      <c r="BE9" s="50"/>
      <c r="BF9" s="50"/>
      <c r="BG9" s="50"/>
      <c r="BH9" s="50"/>
      <c r="BI9" s="50"/>
      <c r="BJ9" s="3"/>
      <c r="BK9" s="3"/>
      <c r="BL9" s="61" t="s">
        <v>
19</v>
      </c>
      <c r="BM9" s="62"/>
      <c r="BN9" s="11" t="s">
        <v>
20</v>
      </c>
      <c r="BO9" s="12"/>
      <c r="BP9" s="12"/>
      <c r="BQ9" s="12"/>
      <c r="BR9" s="12"/>
      <c r="BS9" s="12"/>
      <c r="BT9" s="12"/>
      <c r="BU9" s="12"/>
      <c r="BV9" s="12"/>
      <c r="BW9" s="12"/>
      <c r="BX9" s="12"/>
      <c r="BY9" s="13"/>
    </row>
    <row r="10" spans="1:78" ht="18.75" customHeight="1" x14ac:dyDescent="0.15">
      <c r="A10" s="2"/>
      <c r="B10" s="51" t="str">
        <f>
データ!$N$6</f>
        <v>
-</v>
      </c>
      <c r="C10" s="52"/>
      <c r="D10" s="52"/>
      <c r="E10" s="52"/>
      <c r="F10" s="52"/>
      <c r="G10" s="52"/>
      <c r="H10" s="52"/>
      <c r="I10" s="51">
        <f>
データ!$O$6</f>
        <v>
63.24</v>
      </c>
      <c r="J10" s="52"/>
      <c r="K10" s="52"/>
      <c r="L10" s="52"/>
      <c r="M10" s="52"/>
      <c r="N10" s="52"/>
      <c r="O10" s="63"/>
      <c r="P10" s="53">
        <f>
データ!$P$6</f>
        <v>
99.85</v>
      </c>
      <c r="Q10" s="53"/>
      <c r="R10" s="53"/>
      <c r="S10" s="53"/>
      <c r="T10" s="53"/>
      <c r="U10" s="53"/>
      <c r="V10" s="53"/>
      <c r="W10" s="60">
        <f>
データ!$Q$6</f>
        <v>
3688</v>
      </c>
      <c r="X10" s="60"/>
      <c r="Y10" s="60"/>
      <c r="Z10" s="60"/>
      <c r="AA10" s="60"/>
      <c r="AB10" s="60"/>
      <c r="AC10" s="60"/>
      <c r="AD10" s="2"/>
      <c r="AE10" s="2"/>
      <c r="AF10" s="2"/>
      <c r="AG10" s="2"/>
      <c r="AH10" s="4"/>
      <c r="AI10" s="4"/>
      <c r="AJ10" s="4"/>
      <c r="AK10" s="4"/>
      <c r="AL10" s="60">
        <f>
データ!$U$6</f>
        <v>
7489</v>
      </c>
      <c r="AM10" s="60"/>
      <c r="AN10" s="60"/>
      <c r="AO10" s="60"/>
      <c r="AP10" s="60"/>
      <c r="AQ10" s="60"/>
      <c r="AR10" s="60"/>
      <c r="AS10" s="60"/>
      <c r="AT10" s="51">
        <f>
データ!$V$6</f>
        <v>
26.5</v>
      </c>
      <c r="AU10" s="52"/>
      <c r="AV10" s="52"/>
      <c r="AW10" s="52"/>
      <c r="AX10" s="52"/>
      <c r="AY10" s="52"/>
      <c r="AZ10" s="52"/>
      <c r="BA10" s="52"/>
      <c r="BB10" s="53">
        <f>
データ!$W$6</f>
        <v>
282.60000000000002</v>
      </c>
      <c r="BC10" s="53"/>
      <c r="BD10" s="53"/>
      <c r="BE10" s="53"/>
      <c r="BF10" s="53"/>
      <c r="BG10" s="53"/>
      <c r="BH10" s="53"/>
      <c r="BI10" s="53"/>
      <c r="BJ10" s="2"/>
      <c r="BK10" s="2"/>
      <c r="BL10" s="64" t="s">
        <v>
21</v>
      </c>
      <c r="BM10" s="65"/>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5" t="s">
        <v>
23</v>
      </c>
      <c r="BM11" s="75"/>
      <c r="BN11" s="75"/>
      <c r="BO11" s="75"/>
      <c r="BP11" s="75"/>
      <c r="BQ11" s="75"/>
      <c r="BR11" s="75"/>
      <c r="BS11" s="75"/>
      <c r="BT11" s="75"/>
      <c r="BU11" s="75"/>
      <c r="BV11" s="75"/>
      <c r="BW11" s="75"/>
      <c r="BX11" s="75"/>
      <c r="BY11" s="75"/>
      <c r="BZ11" s="7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5"/>
      <c r="BM12" s="75"/>
      <c r="BN12" s="75"/>
      <c r="BO12" s="75"/>
      <c r="BP12" s="75"/>
      <c r="BQ12" s="75"/>
      <c r="BR12" s="75"/>
      <c r="BS12" s="75"/>
      <c r="BT12" s="75"/>
      <c r="BU12" s="75"/>
      <c r="BV12" s="75"/>
      <c r="BW12" s="75"/>
      <c r="BX12" s="75"/>
      <c r="BY12" s="75"/>
      <c r="BZ12" s="7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6"/>
      <c r="BM13" s="76"/>
      <c r="BN13" s="76"/>
      <c r="BO13" s="76"/>
      <c r="BP13" s="76"/>
      <c r="BQ13" s="76"/>
      <c r="BR13" s="76"/>
      <c r="BS13" s="76"/>
      <c r="BT13" s="76"/>
      <c r="BU13" s="76"/>
      <c r="BV13" s="76"/>
      <c r="BW13" s="76"/>
      <c r="BX13" s="76"/>
      <c r="BY13" s="76"/>
      <c r="BZ13" s="76"/>
    </row>
    <row r="14" spans="1:78" ht="13.5" customHeight="1" x14ac:dyDescent="0.15">
      <c r="A14" s="2"/>
      <c r="B14" s="77" t="s">
        <v>
24</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9"/>
      <c r="BK14" s="2"/>
      <c r="BL14" s="66" t="s">
        <v>
25</v>
      </c>
      <c r="BM14" s="67"/>
      <c r="BN14" s="67"/>
      <c r="BO14" s="67"/>
      <c r="BP14" s="67"/>
      <c r="BQ14" s="67"/>
      <c r="BR14" s="67"/>
      <c r="BS14" s="67"/>
      <c r="BT14" s="67"/>
      <c r="BU14" s="67"/>
      <c r="BV14" s="67"/>
      <c r="BW14" s="67"/>
      <c r="BX14" s="67"/>
      <c r="BY14" s="67"/>
      <c r="BZ14" s="68"/>
    </row>
    <row r="15" spans="1:78" ht="13.5" customHeight="1" x14ac:dyDescent="0.15">
      <c r="A15" s="2"/>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2"/>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
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
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
106</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x14ac:dyDescent="0.15">
      <c r="A60" s="2"/>
      <c r="B60" s="80" t="s">
        <v>
27</v>
      </c>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2"/>
      <c r="BK60" s="2"/>
      <c r="BL60" s="91"/>
      <c r="BM60" s="92"/>
      <c r="BN60" s="92"/>
      <c r="BO60" s="92"/>
      <c r="BP60" s="92"/>
      <c r="BQ60" s="92"/>
      <c r="BR60" s="92"/>
      <c r="BS60" s="92"/>
      <c r="BT60" s="92"/>
      <c r="BU60" s="92"/>
      <c r="BV60" s="92"/>
      <c r="BW60" s="92"/>
      <c r="BX60" s="92"/>
      <c r="BY60" s="92"/>
      <c r="BZ60" s="93"/>
    </row>
    <row r="61" spans="1:78" ht="13.5" customHeight="1" x14ac:dyDescent="0.15">
      <c r="A61" s="2"/>
      <c r="B61" s="80"/>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2"/>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
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
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【112.83】</v>
      </c>
      <c r="F85" s="27" t="str">
        <f>
データ!AS6</f>
        <v>
【1.05】</v>
      </c>
      <c r="G85" s="27" t="str">
        <f>
データ!BD6</f>
        <v>
【261.93】</v>
      </c>
      <c r="H85" s="27" t="str">
        <f>
データ!BO6</f>
        <v>
【270.46】</v>
      </c>
      <c r="I85" s="27" t="str">
        <f>
データ!BZ6</f>
        <v>
【103.91】</v>
      </c>
      <c r="J85" s="27" t="str">
        <f>
データ!CK6</f>
        <v>
【167.11】</v>
      </c>
      <c r="K85" s="27" t="str">
        <f>
データ!CV6</f>
        <v>
【60.27】</v>
      </c>
      <c r="L85" s="27" t="str">
        <f>
データ!DG6</f>
        <v>
【89.92】</v>
      </c>
      <c r="M85" s="27" t="str">
        <f>
データ!DR6</f>
        <v>
【48.85】</v>
      </c>
      <c r="N85" s="27" t="str">
        <f>
データ!EC6</f>
        <v>
【17.80】</v>
      </c>
      <c r="O85" s="27" t="str">
        <f>
データ!EN6</f>
        <v>
【0.70】</v>
      </c>
    </row>
  </sheetData>
  <sheetProtection algorithmName="SHA-512" hashValue="QcthHDyZfB2X8huq1UOOScFBR6wjRYLWHz2yhcvBVm2D88wfNEaf/vB3/cJfNie14X4Wvz2gRugZHFpdXzMa2Q==" saltValue="5qWJYYYwbdYkebhDOAYE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4" t="s">
        <v>
50</v>
      </c>
      <c r="I3" s="85"/>
      <c r="J3" s="85"/>
      <c r="K3" s="85"/>
      <c r="L3" s="85"/>
      <c r="M3" s="85"/>
      <c r="N3" s="85"/>
      <c r="O3" s="85"/>
      <c r="P3" s="85"/>
      <c r="Q3" s="85"/>
      <c r="R3" s="85"/>
      <c r="S3" s="85"/>
      <c r="T3" s="85"/>
      <c r="U3" s="85"/>
      <c r="V3" s="85"/>
      <c r="W3" s="86"/>
      <c r="X3" s="90" t="s">
        <v>
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
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
53</v>
      </c>
      <c r="B4" s="31"/>
      <c r="C4" s="31"/>
      <c r="D4" s="31"/>
      <c r="E4" s="31"/>
      <c r="F4" s="31"/>
      <c r="G4" s="31"/>
      <c r="H4" s="87"/>
      <c r="I4" s="88"/>
      <c r="J4" s="88"/>
      <c r="K4" s="88"/>
      <c r="L4" s="88"/>
      <c r="M4" s="88"/>
      <c r="N4" s="88"/>
      <c r="O4" s="88"/>
      <c r="P4" s="88"/>
      <c r="Q4" s="88"/>
      <c r="R4" s="88"/>
      <c r="S4" s="88"/>
      <c r="T4" s="88"/>
      <c r="U4" s="88"/>
      <c r="V4" s="88"/>
      <c r="W4" s="89"/>
      <c r="X4" s="83" t="s">
        <v>
54</v>
      </c>
      <c r="Y4" s="83"/>
      <c r="Z4" s="83"/>
      <c r="AA4" s="83"/>
      <c r="AB4" s="83"/>
      <c r="AC4" s="83"/>
      <c r="AD4" s="83"/>
      <c r="AE4" s="83"/>
      <c r="AF4" s="83"/>
      <c r="AG4" s="83"/>
      <c r="AH4" s="83"/>
      <c r="AI4" s="83" t="s">
        <v>
55</v>
      </c>
      <c r="AJ4" s="83"/>
      <c r="AK4" s="83"/>
      <c r="AL4" s="83"/>
      <c r="AM4" s="83"/>
      <c r="AN4" s="83"/>
      <c r="AO4" s="83"/>
      <c r="AP4" s="83"/>
      <c r="AQ4" s="83"/>
      <c r="AR4" s="83"/>
      <c r="AS4" s="83"/>
      <c r="AT4" s="83" t="s">
        <v>
56</v>
      </c>
      <c r="AU4" s="83"/>
      <c r="AV4" s="83"/>
      <c r="AW4" s="83"/>
      <c r="AX4" s="83"/>
      <c r="AY4" s="83"/>
      <c r="AZ4" s="83"/>
      <c r="BA4" s="83"/>
      <c r="BB4" s="83"/>
      <c r="BC4" s="83"/>
      <c r="BD4" s="83"/>
      <c r="BE4" s="83" t="s">
        <v>
57</v>
      </c>
      <c r="BF4" s="83"/>
      <c r="BG4" s="83"/>
      <c r="BH4" s="83"/>
      <c r="BI4" s="83"/>
      <c r="BJ4" s="83"/>
      <c r="BK4" s="83"/>
      <c r="BL4" s="83"/>
      <c r="BM4" s="83"/>
      <c r="BN4" s="83"/>
      <c r="BO4" s="83"/>
      <c r="BP4" s="83" t="s">
        <v>
58</v>
      </c>
      <c r="BQ4" s="83"/>
      <c r="BR4" s="83"/>
      <c r="BS4" s="83"/>
      <c r="BT4" s="83"/>
      <c r="BU4" s="83"/>
      <c r="BV4" s="83"/>
      <c r="BW4" s="83"/>
      <c r="BX4" s="83"/>
      <c r="BY4" s="83"/>
      <c r="BZ4" s="83"/>
      <c r="CA4" s="83" t="s">
        <v>
59</v>
      </c>
      <c r="CB4" s="83"/>
      <c r="CC4" s="83"/>
      <c r="CD4" s="83"/>
      <c r="CE4" s="83"/>
      <c r="CF4" s="83"/>
      <c r="CG4" s="83"/>
      <c r="CH4" s="83"/>
      <c r="CI4" s="83"/>
      <c r="CJ4" s="83"/>
      <c r="CK4" s="83"/>
      <c r="CL4" s="83" t="s">
        <v>
60</v>
      </c>
      <c r="CM4" s="83"/>
      <c r="CN4" s="83"/>
      <c r="CO4" s="83"/>
      <c r="CP4" s="83"/>
      <c r="CQ4" s="83"/>
      <c r="CR4" s="83"/>
      <c r="CS4" s="83"/>
      <c r="CT4" s="83"/>
      <c r="CU4" s="83"/>
      <c r="CV4" s="83"/>
      <c r="CW4" s="83" t="s">
        <v>
61</v>
      </c>
      <c r="CX4" s="83"/>
      <c r="CY4" s="83"/>
      <c r="CZ4" s="83"/>
      <c r="DA4" s="83"/>
      <c r="DB4" s="83"/>
      <c r="DC4" s="83"/>
      <c r="DD4" s="83"/>
      <c r="DE4" s="83"/>
      <c r="DF4" s="83"/>
      <c r="DG4" s="83"/>
      <c r="DH4" s="83" t="s">
        <v>
62</v>
      </c>
      <c r="DI4" s="83"/>
      <c r="DJ4" s="83"/>
      <c r="DK4" s="83"/>
      <c r="DL4" s="83"/>
      <c r="DM4" s="83"/>
      <c r="DN4" s="83"/>
      <c r="DO4" s="83"/>
      <c r="DP4" s="83"/>
      <c r="DQ4" s="83"/>
      <c r="DR4" s="83"/>
      <c r="DS4" s="83" t="s">
        <v>
63</v>
      </c>
      <c r="DT4" s="83"/>
      <c r="DU4" s="83"/>
      <c r="DV4" s="83"/>
      <c r="DW4" s="83"/>
      <c r="DX4" s="83"/>
      <c r="DY4" s="83"/>
      <c r="DZ4" s="83"/>
      <c r="EA4" s="83"/>
      <c r="EB4" s="83"/>
      <c r="EC4" s="83"/>
      <c r="ED4" s="83" t="s">
        <v>
64</v>
      </c>
      <c r="EE4" s="83"/>
      <c r="EF4" s="83"/>
      <c r="EG4" s="83"/>
      <c r="EH4" s="83"/>
      <c r="EI4" s="83"/>
      <c r="EJ4" s="83"/>
      <c r="EK4" s="83"/>
      <c r="EL4" s="83"/>
      <c r="EM4" s="83"/>
      <c r="EN4" s="83"/>
    </row>
    <row r="5" spans="1:144" x14ac:dyDescent="0.15">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15">
      <c r="A6" s="29" t="s">
        <v>
92</v>
      </c>
      <c r="B6" s="34">
        <f>
B7</f>
        <v>
2018</v>
      </c>
      <c r="C6" s="34">
        <f t="shared" ref="C6:W6" si="3">
C7</f>
        <v>
133612</v>
      </c>
      <c r="D6" s="34">
        <f t="shared" si="3"/>
        <v>
46</v>
      </c>
      <c r="E6" s="34">
        <f t="shared" si="3"/>
        <v>
1</v>
      </c>
      <c r="F6" s="34">
        <f t="shared" si="3"/>
        <v>
0</v>
      </c>
      <c r="G6" s="34">
        <f t="shared" si="3"/>
        <v>
1</v>
      </c>
      <c r="H6" s="34" t="str">
        <f t="shared" si="3"/>
        <v>
東京都　大島町</v>
      </c>
      <c r="I6" s="34" t="str">
        <f t="shared" si="3"/>
        <v>
法適用</v>
      </c>
      <c r="J6" s="34" t="str">
        <f t="shared" si="3"/>
        <v>
水道事業</v>
      </c>
      <c r="K6" s="34" t="str">
        <f t="shared" si="3"/>
        <v>
末端給水事業</v>
      </c>
      <c r="L6" s="34" t="str">
        <f t="shared" si="3"/>
        <v>
A8</v>
      </c>
      <c r="M6" s="34" t="str">
        <f t="shared" si="3"/>
        <v>
非設置</v>
      </c>
      <c r="N6" s="35" t="str">
        <f t="shared" si="3"/>
        <v>
-</v>
      </c>
      <c r="O6" s="35">
        <f t="shared" si="3"/>
        <v>
63.24</v>
      </c>
      <c r="P6" s="35">
        <f t="shared" si="3"/>
        <v>
99.85</v>
      </c>
      <c r="Q6" s="35">
        <f t="shared" si="3"/>
        <v>
3688</v>
      </c>
      <c r="R6" s="35">
        <f t="shared" si="3"/>
        <v>
7716</v>
      </c>
      <c r="S6" s="35">
        <f t="shared" si="3"/>
        <v>
90.76</v>
      </c>
      <c r="T6" s="35">
        <f t="shared" si="3"/>
        <v>
85.02</v>
      </c>
      <c r="U6" s="35">
        <f t="shared" si="3"/>
        <v>
7489</v>
      </c>
      <c r="V6" s="35">
        <f t="shared" si="3"/>
        <v>
26.5</v>
      </c>
      <c r="W6" s="35">
        <f t="shared" si="3"/>
        <v>
282.60000000000002</v>
      </c>
      <c r="X6" s="36">
        <f>
IF(X7="",NA(),X7)</f>
        <v>
92.56</v>
      </c>
      <c r="Y6" s="36">
        <f t="shared" ref="Y6:AG6" si="4">
IF(Y7="",NA(),Y7)</f>
        <v>
93.55</v>
      </c>
      <c r="Z6" s="36">
        <f t="shared" si="4"/>
        <v>
102.71</v>
      </c>
      <c r="AA6" s="36">
        <f t="shared" si="4"/>
        <v>
104.78</v>
      </c>
      <c r="AB6" s="36">
        <f t="shared" si="4"/>
        <v>
100.73</v>
      </c>
      <c r="AC6" s="36">
        <f t="shared" si="4"/>
        <v>
107.2</v>
      </c>
      <c r="AD6" s="36">
        <f t="shared" si="4"/>
        <v>
106.62</v>
      </c>
      <c r="AE6" s="36">
        <f t="shared" si="4"/>
        <v>
107.95</v>
      </c>
      <c r="AF6" s="36">
        <f t="shared" si="4"/>
        <v>
104.47</v>
      </c>
      <c r="AG6" s="36">
        <f t="shared" si="4"/>
        <v>
103.81</v>
      </c>
      <c r="AH6" s="35" t="str">
        <f>
IF(AH7="","",IF(AH7="-","【-】","【"&amp;SUBSTITUTE(TEXT(AH7,"#,##0.00"),"-","△")&amp;"】"))</f>
        <v>
【112.83】</v>
      </c>
      <c r="AI6" s="36">
        <f>
IF(AI7="",NA(),AI7)</f>
        <v>
94.1</v>
      </c>
      <c r="AJ6" s="36">
        <f t="shared" ref="AJ6:AR6" si="5">
IF(AJ7="",NA(),AJ7)</f>
        <v>
108.19</v>
      </c>
      <c r="AK6" s="36">
        <f t="shared" si="5"/>
        <v>
93.5</v>
      </c>
      <c r="AL6" s="36">
        <f t="shared" si="5"/>
        <v>
84.11</v>
      </c>
      <c r="AM6" s="36">
        <f t="shared" si="5"/>
        <v>
83.53</v>
      </c>
      <c r="AN6" s="36">
        <f t="shared" si="5"/>
        <v>
13.46</v>
      </c>
      <c r="AO6" s="36">
        <f t="shared" si="5"/>
        <v>
12.59</v>
      </c>
      <c r="AP6" s="36">
        <f t="shared" si="5"/>
        <v>
12.44</v>
      </c>
      <c r="AQ6" s="36">
        <f t="shared" si="5"/>
        <v>
16.399999999999999</v>
      </c>
      <c r="AR6" s="36">
        <f t="shared" si="5"/>
        <v>
25.66</v>
      </c>
      <c r="AS6" s="35" t="str">
        <f>
IF(AS7="","",IF(AS7="-","【-】","【"&amp;SUBSTITUTE(TEXT(AS7,"#,##0.00"),"-","△")&amp;"】"))</f>
        <v>
【1.05】</v>
      </c>
      <c r="AT6" s="36">
        <f>
IF(AT7="",NA(),AT7)</f>
        <v>
45.76</v>
      </c>
      <c r="AU6" s="36">
        <f t="shared" ref="AU6:BC6" si="6">
IF(AU7="",NA(),AU7)</f>
        <v>
57.73</v>
      </c>
      <c r="AV6" s="36">
        <f t="shared" si="6"/>
        <v>
69.02</v>
      </c>
      <c r="AW6" s="36">
        <f t="shared" si="6"/>
        <v>
73.64</v>
      </c>
      <c r="AX6" s="36">
        <f t="shared" si="6"/>
        <v>
49.14</v>
      </c>
      <c r="AY6" s="36">
        <f t="shared" si="6"/>
        <v>
434.72</v>
      </c>
      <c r="AZ6" s="36">
        <f t="shared" si="6"/>
        <v>
416.14</v>
      </c>
      <c r="BA6" s="36">
        <f t="shared" si="6"/>
        <v>
371.89</v>
      </c>
      <c r="BB6" s="36">
        <f t="shared" si="6"/>
        <v>
293.23</v>
      </c>
      <c r="BC6" s="36">
        <f t="shared" si="6"/>
        <v>
300.14</v>
      </c>
      <c r="BD6" s="35" t="str">
        <f>
IF(BD7="","",IF(BD7="-","【-】","【"&amp;SUBSTITUTE(TEXT(BD7,"#,##0.00"),"-","△")&amp;"】"))</f>
        <v>
【261.93】</v>
      </c>
      <c r="BE6" s="36">
        <f>
IF(BE7="",NA(),BE7)</f>
        <v>
686.14</v>
      </c>
      <c r="BF6" s="36">
        <f t="shared" ref="BF6:BN6" si="7">
IF(BF7="",NA(),BF7)</f>
        <v>
714.21</v>
      </c>
      <c r="BG6" s="36">
        <f t="shared" si="7"/>
        <v>
676.38</v>
      </c>
      <c r="BH6" s="36">
        <f t="shared" si="7"/>
        <v>
688.71</v>
      </c>
      <c r="BI6" s="36">
        <f t="shared" si="7"/>
        <v>
664.66</v>
      </c>
      <c r="BJ6" s="36">
        <f t="shared" si="7"/>
        <v>
495.76</v>
      </c>
      <c r="BK6" s="36">
        <f t="shared" si="7"/>
        <v>
487.22</v>
      </c>
      <c r="BL6" s="36">
        <f t="shared" si="7"/>
        <v>
483.11</v>
      </c>
      <c r="BM6" s="36">
        <f t="shared" si="7"/>
        <v>
542.29999999999995</v>
      </c>
      <c r="BN6" s="36">
        <f t="shared" si="7"/>
        <v>
566.65</v>
      </c>
      <c r="BO6" s="35" t="str">
        <f>
IF(BO7="","",IF(BO7="-","【-】","【"&amp;SUBSTITUTE(TEXT(BO7,"#,##0.00"),"-","△")&amp;"】"))</f>
        <v>
【270.46】</v>
      </c>
      <c r="BP6" s="36">
        <f>
IF(BP7="",NA(),BP7)</f>
        <v>
83.71</v>
      </c>
      <c r="BQ6" s="36">
        <f t="shared" ref="BQ6:BY6" si="8">
IF(BQ7="",NA(),BQ7)</f>
        <v>
84.84</v>
      </c>
      <c r="BR6" s="36">
        <f t="shared" si="8"/>
        <v>
97.92</v>
      </c>
      <c r="BS6" s="36">
        <f t="shared" si="8"/>
        <v>
101.3</v>
      </c>
      <c r="BT6" s="36">
        <f t="shared" si="8"/>
        <v>
93.82</v>
      </c>
      <c r="BU6" s="36">
        <f t="shared" si="8"/>
        <v>
93.66</v>
      </c>
      <c r="BV6" s="36">
        <f t="shared" si="8"/>
        <v>
92.76</v>
      </c>
      <c r="BW6" s="36">
        <f t="shared" si="8"/>
        <v>
93.28</v>
      </c>
      <c r="BX6" s="36">
        <f t="shared" si="8"/>
        <v>
87.51</v>
      </c>
      <c r="BY6" s="36">
        <f t="shared" si="8"/>
        <v>
84.77</v>
      </c>
      <c r="BZ6" s="35" t="str">
        <f>
IF(BZ7="","",IF(BZ7="-","【-】","【"&amp;SUBSTITUTE(TEXT(BZ7,"#,##0.00"),"-","△")&amp;"】"))</f>
        <v>
【103.91】</v>
      </c>
      <c r="CA6" s="36">
        <f>
IF(CA7="",NA(),CA7)</f>
        <v>
258.52</v>
      </c>
      <c r="CB6" s="36">
        <f t="shared" ref="CB6:CJ6" si="9">
IF(CB7="",NA(),CB7)</f>
        <v>
250.89</v>
      </c>
      <c r="CC6" s="36">
        <f t="shared" si="9"/>
        <v>
245.61</v>
      </c>
      <c r="CD6" s="36">
        <f t="shared" si="9"/>
        <v>
262.57</v>
      </c>
      <c r="CE6" s="36">
        <f t="shared" si="9"/>
        <v>
284.08</v>
      </c>
      <c r="CF6" s="36">
        <f t="shared" si="9"/>
        <v>
208.21</v>
      </c>
      <c r="CG6" s="36">
        <f t="shared" si="9"/>
        <v>
208.67</v>
      </c>
      <c r="CH6" s="36">
        <f t="shared" si="9"/>
        <v>
208.29</v>
      </c>
      <c r="CI6" s="36">
        <f t="shared" si="9"/>
        <v>
218.42</v>
      </c>
      <c r="CJ6" s="36">
        <f t="shared" si="9"/>
        <v>
227.27</v>
      </c>
      <c r="CK6" s="35" t="str">
        <f>
IF(CK7="","",IF(CK7="-","【-】","【"&amp;SUBSTITUTE(TEXT(CK7,"#,##0.00"),"-","△")&amp;"】"))</f>
        <v>
【167.11】</v>
      </c>
      <c r="CL6" s="36">
        <f>
IF(CL7="",NA(),CL7)</f>
        <v>
44.04</v>
      </c>
      <c r="CM6" s="36">
        <f t="shared" ref="CM6:CU6" si="10">
IF(CM7="",NA(),CM7)</f>
        <v>
43.21</v>
      </c>
      <c r="CN6" s="36">
        <f t="shared" si="10"/>
        <v>
42.57</v>
      </c>
      <c r="CO6" s="36">
        <f t="shared" si="10"/>
        <v>
39.909999999999997</v>
      </c>
      <c r="CP6" s="36">
        <f t="shared" si="10"/>
        <v>
40.340000000000003</v>
      </c>
      <c r="CQ6" s="36">
        <f t="shared" si="10"/>
        <v>
49.22</v>
      </c>
      <c r="CR6" s="36">
        <f t="shared" si="10"/>
        <v>
49.08</v>
      </c>
      <c r="CS6" s="36">
        <f t="shared" si="10"/>
        <v>
49.32</v>
      </c>
      <c r="CT6" s="36">
        <f t="shared" si="10"/>
        <v>
50.24</v>
      </c>
      <c r="CU6" s="36">
        <f t="shared" si="10"/>
        <v>
50.29</v>
      </c>
      <c r="CV6" s="35" t="str">
        <f>
IF(CV7="","",IF(CV7="-","【-】","【"&amp;SUBSTITUTE(TEXT(CV7,"#,##0.00"),"-","△")&amp;"】"))</f>
        <v>
【60.27】</v>
      </c>
      <c r="CW6" s="36">
        <f>
IF(CW7="",NA(),CW7)</f>
        <v>
85.57</v>
      </c>
      <c r="CX6" s="36">
        <f t="shared" ref="CX6:DF6" si="11">
IF(CX7="",NA(),CX7)</f>
        <v>
85.54</v>
      </c>
      <c r="CY6" s="36">
        <f t="shared" si="11"/>
        <v>
85.54</v>
      </c>
      <c r="CZ6" s="36">
        <f t="shared" si="11"/>
        <v>
84.81</v>
      </c>
      <c r="DA6" s="36">
        <f t="shared" si="11"/>
        <v>
82.98</v>
      </c>
      <c r="DB6" s="36">
        <f t="shared" si="11"/>
        <v>
79.48</v>
      </c>
      <c r="DC6" s="36">
        <f t="shared" si="11"/>
        <v>
79.3</v>
      </c>
      <c r="DD6" s="36">
        <f t="shared" si="11"/>
        <v>
79.34</v>
      </c>
      <c r="DE6" s="36">
        <f t="shared" si="11"/>
        <v>
78.650000000000006</v>
      </c>
      <c r="DF6" s="36">
        <f t="shared" si="11"/>
        <v>
77.73</v>
      </c>
      <c r="DG6" s="35" t="str">
        <f>
IF(DG7="","",IF(DG7="-","【-】","【"&amp;SUBSTITUTE(TEXT(DG7,"#,##0.00"),"-","△")&amp;"】"))</f>
        <v>
【89.92】</v>
      </c>
      <c r="DH6" s="36">
        <f>
IF(DH7="",NA(),DH7)</f>
        <v>
53.63</v>
      </c>
      <c r="DI6" s="36">
        <f t="shared" ref="DI6:DQ6" si="12">
IF(DI7="",NA(),DI7)</f>
        <v>
54.57</v>
      </c>
      <c r="DJ6" s="36">
        <f t="shared" si="12"/>
        <v>
53.72</v>
      </c>
      <c r="DK6" s="36">
        <f t="shared" si="12"/>
        <v>
53.15</v>
      </c>
      <c r="DL6" s="36">
        <f t="shared" si="12"/>
        <v>
54.92</v>
      </c>
      <c r="DM6" s="36">
        <f t="shared" si="12"/>
        <v>
46.12</v>
      </c>
      <c r="DN6" s="36">
        <f t="shared" si="12"/>
        <v>
47.44</v>
      </c>
      <c r="DO6" s="36">
        <f t="shared" si="12"/>
        <v>
48.3</v>
      </c>
      <c r="DP6" s="36">
        <f t="shared" si="12"/>
        <v>
45.14</v>
      </c>
      <c r="DQ6" s="36">
        <f t="shared" si="12"/>
        <v>
45.85</v>
      </c>
      <c r="DR6" s="35" t="str">
        <f>
IF(DR7="","",IF(DR7="-","【-】","【"&amp;SUBSTITUTE(TEXT(DR7,"#,##0.00"),"-","△")&amp;"】"))</f>
        <v>
【48.85】</v>
      </c>
      <c r="DS6" s="36">
        <f>
IF(DS7="",NA(),DS7)</f>
        <v>
9.91</v>
      </c>
      <c r="DT6" s="36">
        <f t="shared" ref="DT6:EB6" si="13">
IF(DT7="",NA(),DT7)</f>
        <v>
12.85</v>
      </c>
      <c r="DU6" s="36">
        <f t="shared" si="13"/>
        <v>
13.85</v>
      </c>
      <c r="DV6" s="36">
        <f t="shared" si="13"/>
        <v>
14.95</v>
      </c>
      <c r="DW6" s="36">
        <f t="shared" si="13"/>
        <v>
17.77</v>
      </c>
      <c r="DX6" s="36">
        <f t="shared" si="13"/>
        <v>
9.86</v>
      </c>
      <c r="DY6" s="36">
        <f t="shared" si="13"/>
        <v>
11.16</v>
      </c>
      <c r="DZ6" s="36">
        <f t="shared" si="13"/>
        <v>
12.43</v>
      </c>
      <c r="EA6" s="36">
        <f t="shared" si="13"/>
        <v>
13.58</v>
      </c>
      <c r="EB6" s="36">
        <f t="shared" si="13"/>
        <v>
14.13</v>
      </c>
      <c r="EC6" s="35" t="str">
        <f>
IF(EC7="","",IF(EC7="-","【-】","【"&amp;SUBSTITUTE(TEXT(EC7,"#,##0.00"),"-","△")&amp;"】"))</f>
        <v>
【17.80】</v>
      </c>
      <c r="ED6" s="36">
        <f>
IF(ED7="",NA(),ED7)</f>
        <v>
0.37</v>
      </c>
      <c r="EE6" s="36">
        <f t="shared" ref="EE6:EM6" si="14">
IF(EE7="",NA(),EE7)</f>
        <v>
0.56999999999999995</v>
      </c>
      <c r="EF6" s="36">
        <f t="shared" si="14"/>
        <v>
0.78</v>
      </c>
      <c r="EG6" s="36">
        <f t="shared" si="14"/>
        <v>
0.25</v>
      </c>
      <c r="EH6" s="36">
        <f t="shared" si="14"/>
        <v>
0.17</v>
      </c>
      <c r="EI6" s="36">
        <f t="shared" si="14"/>
        <v>
0.56000000000000005</v>
      </c>
      <c r="EJ6" s="36">
        <f t="shared" si="14"/>
        <v>
0.65</v>
      </c>
      <c r="EK6" s="36">
        <f t="shared" si="14"/>
        <v>
0.46</v>
      </c>
      <c r="EL6" s="36">
        <f t="shared" si="14"/>
        <v>
0.44</v>
      </c>
      <c r="EM6" s="36">
        <f t="shared" si="14"/>
        <v>
0.52</v>
      </c>
      <c r="EN6" s="35" t="str">
        <f>
IF(EN7="","",IF(EN7="-","【-】","【"&amp;SUBSTITUTE(TEXT(EN7,"#,##0.00"),"-","△")&amp;"】"))</f>
        <v>
【0.70】</v>
      </c>
    </row>
    <row r="7" spans="1:144" s="37" customFormat="1" x14ac:dyDescent="0.15">
      <c r="A7" s="29"/>
      <c r="B7" s="38">
        <v>
2018</v>
      </c>
      <c r="C7" s="38">
        <v>
133612</v>
      </c>
      <c r="D7" s="38">
        <v>
46</v>
      </c>
      <c r="E7" s="38">
        <v>
1</v>
      </c>
      <c r="F7" s="38">
        <v>
0</v>
      </c>
      <c r="G7" s="38">
        <v>
1</v>
      </c>
      <c r="H7" s="38" t="s">
        <v>
93</v>
      </c>
      <c r="I7" s="38" t="s">
        <v>
94</v>
      </c>
      <c r="J7" s="38" t="s">
        <v>
95</v>
      </c>
      <c r="K7" s="38" t="s">
        <v>
96</v>
      </c>
      <c r="L7" s="38" t="s">
        <v>
97</v>
      </c>
      <c r="M7" s="38" t="s">
        <v>
98</v>
      </c>
      <c r="N7" s="39" t="s">
        <v>
99</v>
      </c>
      <c r="O7" s="39">
        <v>
63.24</v>
      </c>
      <c r="P7" s="39">
        <v>
99.85</v>
      </c>
      <c r="Q7" s="39">
        <v>
3688</v>
      </c>
      <c r="R7" s="39">
        <v>
7716</v>
      </c>
      <c r="S7" s="39">
        <v>
90.76</v>
      </c>
      <c r="T7" s="39">
        <v>
85.02</v>
      </c>
      <c r="U7" s="39">
        <v>
7489</v>
      </c>
      <c r="V7" s="39">
        <v>
26.5</v>
      </c>
      <c r="W7" s="39">
        <v>
282.60000000000002</v>
      </c>
      <c r="X7" s="39">
        <v>
92.56</v>
      </c>
      <c r="Y7" s="39">
        <v>
93.55</v>
      </c>
      <c r="Z7" s="39">
        <v>
102.71</v>
      </c>
      <c r="AA7" s="39">
        <v>
104.78</v>
      </c>
      <c r="AB7" s="39">
        <v>
100.73</v>
      </c>
      <c r="AC7" s="39">
        <v>
107.2</v>
      </c>
      <c r="AD7" s="39">
        <v>
106.62</v>
      </c>
      <c r="AE7" s="39">
        <v>
107.95</v>
      </c>
      <c r="AF7" s="39">
        <v>
104.47</v>
      </c>
      <c r="AG7" s="39">
        <v>
103.81</v>
      </c>
      <c r="AH7" s="39">
        <v>
112.83</v>
      </c>
      <c r="AI7" s="39">
        <v>
94.1</v>
      </c>
      <c r="AJ7" s="39">
        <v>
108.19</v>
      </c>
      <c r="AK7" s="39">
        <v>
93.5</v>
      </c>
      <c r="AL7" s="39">
        <v>
84.11</v>
      </c>
      <c r="AM7" s="39">
        <v>
83.53</v>
      </c>
      <c r="AN7" s="39">
        <v>
13.46</v>
      </c>
      <c r="AO7" s="39">
        <v>
12.59</v>
      </c>
      <c r="AP7" s="39">
        <v>
12.44</v>
      </c>
      <c r="AQ7" s="39">
        <v>
16.399999999999999</v>
      </c>
      <c r="AR7" s="39">
        <v>
25.66</v>
      </c>
      <c r="AS7" s="39">
        <v>
1.05</v>
      </c>
      <c r="AT7" s="39">
        <v>
45.76</v>
      </c>
      <c r="AU7" s="39">
        <v>
57.73</v>
      </c>
      <c r="AV7" s="39">
        <v>
69.02</v>
      </c>
      <c r="AW7" s="39">
        <v>
73.64</v>
      </c>
      <c r="AX7" s="39">
        <v>
49.14</v>
      </c>
      <c r="AY7" s="39">
        <v>
434.72</v>
      </c>
      <c r="AZ7" s="39">
        <v>
416.14</v>
      </c>
      <c r="BA7" s="39">
        <v>
371.89</v>
      </c>
      <c r="BB7" s="39">
        <v>
293.23</v>
      </c>
      <c r="BC7" s="39">
        <v>
300.14</v>
      </c>
      <c r="BD7" s="39">
        <v>
261.93</v>
      </c>
      <c r="BE7" s="39">
        <v>
686.14</v>
      </c>
      <c r="BF7" s="39">
        <v>
714.21</v>
      </c>
      <c r="BG7" s="39">
        <v>
676.38</v>
      </c>
      <c r="BH7" s="39">
        <v>
688.71</v>
      </c>
      <c r="BI7" s="39">
        <v>
664.66</v>
      </c>
      <c r="BJ7" s="39">
        <v>
495.76</v>
      </c>
      <c r="BK7" s="39">
        <v>
487.22</v>
      </c>
      <c r="BL7" s="39">
        <v>
483.11</v>
      </c>
      <c r="BM7" s="39">
        <v>
542.29999999999995</v>
      </c>
      <c r="BN7" s="39">
        <v>
566.65</v>
      </c>
      <c r="BO7" s="39">
        <v>
270.45999999999998</v>
      </c>
      <c r="BP7" s="39">
        <v>
83.71</v>
      </c>
      <c r="BQ7" s="39">
        <v>
84.84</v>
      </c>
      <c r="BR7" s="39">
        <v>
97.92</v>
      </c>
      <c r="BS7" s="39">
        <v>
101.3</v>
      </c>
      <c r="BT7" s="39">
        <v>
93.82</v>
      </c>
      <c r="BU7" s="39">
        <v>
93.66</v>
      </c>
      <c r="BV7" s="39">
        <v>
92.76</v>
      </c>
      <c r="BW7" s="39">
        <v>
93.28</v>
      </c>
      <c r="BX7" s="39">
        <v>
87.51</v>
      </c>
      <c r="BY7" s="39">
        <v>
84.77</v>
      </c>
      <c r="BZ7" s="39">
        <v>
103.91</v>
      </c>
      <c r="CA7" s="39">
        <v>
258.52</v>
      </c>
      <c r="CB7" s="39">
        <v>
250.89</v>
      </c>
      <c r="CC7" s="39">
        <v>
245.61</v>
      </c>
      <c r="CD7" s="39">
        <v>
262.57</v>
      </c>
      <c r="CE7" s="39">
        <v>
284.08</v>
      </c>
      <c r="CF7" s="39">
        <v>
208.21</v>
      </c>
      <c r="CG7" s="39">
        <v>
208.67</v>
      </c>
      <c r="CH7" s="39">
        <v>
208.29</v>
      </c>
      <c r="CI7" s="39">
        <v>
218.42</v>
      </c>
      <c r="CJ7" s="39">
        <v>
227.27</v>
      </c>
      <c r="CK7" s="39">
        <v>
167.11</v>
      </c>
      <c r="CL7" s="39">
        <v>
44.04</v>
      </c>
      <c r="CM7" s="39">
        <v>
43.21</v>
      </c>
      <c r="CN7" s="39">
        <v>
42.57</v>
      </c>
      <c r="CO7" s="39">
        <v>
39.909999999999997</v>
      </c>
      <c r="CP7" s="39">
        <v>
40.340000000000003</v>
      </c>
      <c r="CQ7" s="39">
        <v>
49.22</v>
      </c>
      <c r="CR7" s="39">
        <v>
49.08</v>
      </c>
      <c r="CS7" s="39">
        <v>
49.32</v>
      </c>
      <c r="CT7" s="39">
        <v>
50.24</v>
      </c>
      <c r="CU7" s="39">
        <v>
50.29</v>
      </c>
      <c r="CV7" s="39">
        <v>
60.27</v>
      </c>
      <c r="CW7" s="39">
        <v>
85.57</v>
      </c>
      <c r="CX7" s="39">
        <v>
85.54</v>
      </c>
      <c r="CY7" s="39">
        <v>
85.54</v>
      </c>
      <c r="CZ7" s="39">
        <v>
84.81</v>
      </c>
      <c r="DA7" s="39">
        <v>
82.98</v>
      </c>
      <c r="DB7" s="39">
        <v>
79.48</v>
      </c>
      <c r="DC7" s="39">
        <v>
79.3</v>
      </c>
      <c r="DD7" s="39">
        <v>
79.34</v>
      </c>
      <c r="DE7" s="39">
        <v>
78.650000000000006</v>
      </c>
      <c r="DF7" s="39">
        <v>
77.73</v>
      </c>
      <c r="DG7" s="39">
        <v>
89.92</v>
      </c>
      <c r="DH7" s="39">
        <v>
53.63</v>
      </c>
      <c r="DI7" s="39">
        <v>
54.57</v>
      </c>
      <c r="DJ7" s="39">
        <v>
53.72</v>
      </c>
      <c r="DK7" s="39">
        <v>
53.15</v>
      </c>
      <c r="DL7" s="39">
        <v>
54.92</v>
      </c>
      <c r="DM7" s="39">
        <v>
46.12</v>
      </c>
      <c r="DN7" s="39">
        <v>
47.44</v>
      </c>
      <c r="DO7" s="39">
        <v>
48.3</v>
      </c>
      <c r="DP7" s="39">
        <v>
45.14</v>
      </c>
      <c r="DQ7" s="39">
        <v>
45.85</v>
      </c>
      <c r="DR7" s="39">
        <v>
48.85</v>
      </c>
      <c r="DS7" s="39">
        <v>
9.91</v>
      </c>
      <c r="DT7" s="39">
        <v>
12.85</v>
      </c>
      <c r="DU7" s="39">
        <v>
13.85</v>
      </c>
      <c r="DV7" s="39">
        <v>
14.95</v>
      </c>
      <c r="DW7" s="39">
        <v>
17.77</v>
      </c>
      <c r="DX7" s="39">
        <v>
9.86</v>
      </c>
      <c r="DY7" s="39">
        <v>
11.16</v>
      </c>
      <c r="DZ7" s="39">
        <v>
12.43</v>
      </c>
      <c r="EA7" s="39">
        <v>
13.58</v>
      </c>
      <c r="EB7" s="39">
        <v>
14.13</v>
      </c>
      <c r="EC7" s="39">
        <v>
17.8</v>
      </c>
      <c r="ED7" s="39">
        <v>
0.37</v>
      </c>
      <c r="EE7" s="39">
        <v>
0.56999999999999995</v>
      </c>
      <c r="EF7" s="39">
        <v>
0.78</v>
      </c>
      <c r="EG7" s="39">
        <v>
0.25</v>
      </c>
      <c r="EH7" s="39">
        <v>
0.17</v>
      </c>
      <c r="EI7" s="39">
        <v>
0.56000000000000005</v>
      </c>
      <c r="EJ7" s="39">
        <v>
0.65</v>
      </c>
      <c r="EK7" s="39">
        <v>
0.46</v>
      </c>
      <c r="EL7" s="39">
        <v>
0.44</v>
      </c>
      <c r="EM7" s="39">
        <v>
0.52</v>
      </c>
      <c r="EN7" s="39">
        <v>
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DATEVALUE($B$6-4&amp;"年1月1日")</f>
        <v>
41640</v>
      </c>
      <c r="C10" s="43">
        <f>
DATEVALUE($B$6-3&amp;"年1月1日")</f>
        <v>
42005</v>
      </c>
      <c r="D10" s="43">
        <f>
DATEVALUE($B$6-2&amp;"年1月1日")</f>
        <v>
42370</v>
      </c>
      <c r="E10" s="43">
        <f>
DATEVALUE($B$6-1&amp;"年1月1日")</f>
        <v>
42736</v>
      </c>
      <c r="F10" s="43">
        <f>
DATEVALUE($B$6&amp;"年1月1日")</f>
        <v>
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榊 啓高</cp:lastModifiedBy>
  <cp:lastPrinted>2020-01-24T05:48:01Z</cp:lastPrinted>
  <dcterms:created xsi:type="dcterms:W3CDTF">2019-12-05T04:13:34Z</dcterms:created>
  <dcterms:modified xsi:type="dcterms:W3CDTF">2020-01-29T00:00:07Z</dcterms:modified>
</cp:coreProperties>
</file>