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環境部\下水道課\下水道管理係\★調査・依頼\平成31年度調査依頼\１月\20200115Fwd 【東京都市町村課：依頼（131（金）〆）】公営企業に係る経営比較分析表（平成30年度決算）の分析等について\回答\"/>
    </mc:Choice>
  </mc:AlternateContent>
  <workbookProtection workbookAlgorithmName="SHA-512" workbookHashValue="Uol8nj+6wLqyEtfqmCtPQgY4nN/YoCJaeDQ/EOl6tYn2gPBijvH8tVFHC6uy7EUbHZeXRUokRLxcWBhEEdBsrQ==" workbookSaltValue="3mSe2y7uhRwO7/YFACBJl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<sst xmlns="http://schemas.openxmlformats.org/spreadsheetml/2006/main" count="238" uniqueCount="113">
  <si>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</si>
  <si>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</si>
  <si>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</si>
  <si>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</si>
  <si>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</si>
  <si>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</si>
  <si>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</si>
  <si>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</si>
  <si>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</si>
  <si>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</si>
  <si>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</si>
  <si>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</si>
  <si>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</si>
  <si>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</si>
  <si>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</si>
  <si>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</si>
  <si>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</si>
  <si>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</si>
  <si>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</si>
  <si>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</si>
  <si>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</si>
  <si>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</si>
  <si>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</si>
  <si>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</si>
  <si>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</si>
  <si>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</si>
  <si>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</si>
  <si>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</si>
  <si>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</si>
  <si>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</si>
  <si>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</si>
  <si>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</si>
  <si>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</si>
  <si>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</si>
  <si>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</si>
  <si>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</si>
  <si>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</si>
  <si>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</si>
  <si>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</si>
  <si>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</si>
  <si>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</si>
  <si>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</si>
  <si>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</si>
  <si>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</si>
  <si>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</si>
  <si>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</si>
  <si>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</si>
  <si>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</si>
  <si>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</si>
  <si>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</si>
  <si>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</si>
  <si>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</si>
  <si>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</si>
  <si>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</si>
  <si>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</si>
  <si>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</si>
  <si>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</si>
  <si>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</si>
  <si>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</si>
  <si>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</si>
  <si>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</si>
  <si>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</si>
  <si>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</si>
  <si>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</si>
  <si>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</si>
  <si>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</si>
  <si>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</si>
  <si>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</si>
  <si>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</si>
  <si>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</si>
  <si>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</si>
  <si>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</si>
  <si>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</si>
  <si>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</si>
  <si>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</si>
  <si>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</si>
  <si>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</si>
  <si>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</si>
  <si>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</si>
  <si>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</si>
  <si>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</si>
  <si>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</si>
  <si>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</si>
  <si>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</si>
  <si>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</si>
  <si>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</si>
  <si>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</si>
  <si>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</si>
  <si>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</si>
  <si>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</si>
  <si>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</si>
  <si>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</si>
  <si>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</si>
  <si>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</si>
  <si>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</si>
  <si>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</si>
  <si>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</si>
  <si>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狛江市</t>
  </si>
  <si>
    <t>法非適用</t>
  </si>
  <si>
    <t>下水道事業</t>
  </si>
  <si>
    <t>公共下水道</t>
  </si>
  <si>
    <t>Ba</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</si>
  <si>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</si>
  <si>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</si>
  <si>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</si>
  <si>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</si>
  <si>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</si>
  <si>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</si>
  <si>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</si>
  <si>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</si>
  <si>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①収益的収支比率とは、料金収入や一般会計からの繰入金等の総収益から、総費用をどの程度賄えているかを表しています。狛江市は過去５年間黒字となっており、健全な状態であると言えます。　　　　　　　　　　　　④企業債残高対事業規模比率とは、使用料収入に対する下水道事業の市債残高の割合であり、市債残高の規模を表す指標です。狛江市は類似団体の平均と比べて低くなっており、問題のない状況であると言えます。しかしながら、今後下水道施設の長寿命化や耐震化事業の増加が見込まれているため、平成26年３月に改訂した「狛江市下水道総合計画」に基づき、計画的に事業を行います。　　　　　　　　　　　　　　　　　　　　　　　⑤経費回収率とは、下水道使用料で回収すべき経費を、どの程度下水道使用料で賄えているかを表した指標です。狛江市は過去５年間100%を上回っており、料金水準についても現状は適切であると言えます。　　　　　　　　　　　　　　　　　　　　　　　　　　　　　　　　　　⑥汚水処理原価とは、有収水量１㎥あたりの汚水の処理に要した費用についての指標です。狛江市は類似団体の平均と比較して効率よく汚水の処理をしております。　　　　　　　　　　　　　　　　　　　　　　　⑧水洗化率とは、現在の処理区域内人口のうち、実際に水洗便所を設置して汚水処理をしている人口の割合を表した指標です。狛江市の水洗化率については、100%となっています。</t>
    <phoneticPr fontId="4"/>
  </si>
  <si>
    <t>③管渠改善率については、当該年度に更新した管渠の延長の割合を表しています。狛江市は昭和40年代に集中的に管渠整備に取り組んだため、更新時期を迎えています。下水道の機能を継続して果たすことができるよう計画的に補修・修繕・改築を行っています。</t>
    <phoneticPr fontId="4"/>
  </si>
  <si>
    <t>過去５年間の数値からは、狛江市の公共下水道事業の経営状況は健全であると言えます。引き続き、健全で効率的な事業運営に努めます。しかしながら、狛江市は下水道施設の整備時期が昭和40年代と比較的早かったため、今後更新等の建設改良費が増加する見込みとなっています。このため、平成26年３月に改訂した「狛江市下水道総合計画」を基に、計画的な事業の推進に努めています。また、経営基盤の強化を図るため、地方公営企業法の適用を令和２年４月１日に行います。</t>
    <rPh sb="202" eb="204">
      <t>テキヨウ</t>
    </rPh>
    <rPh sb="205" eb="206">
      <t>レイ</t>
    </rPh>
    <rPh sb="206" eb="207">
      <t>ワ</t>
    </rPh>
    <rPh sb="208" eb="209">
      <t>ネン</t>
    </rPh>
    <rPh sb="210" eb="211">
      <t>ガツ</t>
    </rPh>
    <rPh sb="212" eb="213">
      <t>ヒ</t>
    </rPh>
    <rPh sb="214" eb="215">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</si>
</sst>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0.05</c:v>
                </c:pt>
                <c:pt idx="1">
                  <c:v>0.04</c:v>
                </c:pt>
                <c:pt idx="2">
                  <c:v>7.0000000000000007E-2</c:v>
                </c:pt>
                <c:pt idx="3">
                  <c:v>0.36</c:v>
                </c:pt>
                <c:pt idx="4">
                  <c:v>0.03</c:v>
                </c:pt>
              </c:numCache>
            </c:numRef>
          </c:val>
          <c:extLst>
            <c:ext xmlns:c16="http://schemas.microsoft.com/office/drawing/2014/chart" uri="{C3380CC4-5D6E-409C-BE32-E72D297353CC}">
              <c16:uniqueId val="{00000000-D277-42EF-94A5-6CC85E91305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0.04</c:v>
                </c:pt>
                <c:pt idx="3">
                  <c:v>0.15</c:v>
                </c:pt>
                <c:pt idx="4">
                  <c:v>0.02</c:v>
                </c:pt>
              </c:numCache>
            </c:numRef>
          </c:val>
          <c:smooth val="0"/>
          <c:extLst>
            <c:ext xmlns:c16="http://schemas.microsoft.com/office/drawing/2014/chart" uri="{C3380CC4-5D6E-409C-BE32-E72D297353CC}">
              <c16:uniqueId val="{00000001-D277-42EF-94A5-6CC85E91305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114.12</c:v>
                </c:pt>
                <c:pt idx="1">
                  <c:v>120.35</c:v>
                </c:pt>
                <c:pt idx="2">
                  <c:v>115.43</c:v>
                </c:pt>
                <c:pt idx="3">
                  <c:v>110.54</c:v>
                </c:pt>
                <c:pt idx="4">
                  <c:v>103.52</c:v>
                </c:pt>
              </c:numCache>
            </c:numRef>
          </c:val>
          <c:extLst>
            <c:ext xmlns:c16="http://schemas.microsoft.com/office/drawing/2014/chart" uri="{C3380CC4-5D6E-409C-BE32-E72D297353CC}">
              <c16:uniqueId val="{00000000-D4B7-4938-B569-C132991B094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B7-4938-B569-C132991B094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7CA-4E02-B632-40F557E81FD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CA-4E02-B632-40F557E81FD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A1-4832-A02D-524C418F9C8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A1-4832-A02D-524C418F9C8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12-4136-8982-AC86759C991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12-4136-8982-AC86759C991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D2C-4F81-908A-17ECE955BCE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2C-4F81-908A-17ECE955BCE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78.040000000000006</c:v>
                </c:pt>
                <c:pt idx="1">
                  <c:v>77.61</c:v>
                </c:pt>
                <c:pt idx="2">
                  <c:v>83.96</c:v>
                </c:pt>
                <c:pt idx="3">
                  <c:v>91.14</c:v>
                </c:pt>
                <c:pt idx="4">
                  <c:v>95.8</c:v>
                </c:pt>
              </c:numCache>
            </c:numRef>
          </c:val>
          <c:extLst>
            <c:ext xmlns:c16="http://schemas.microsoft.com/office/drawing/2014/chart" uri="{C3380CC4-5D6E-409C-BE32-E72D297353CC}">
              <c16:uniqueId val="{00000000-83D0-415C-9F09-14A6A16A618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683.89</c:v>
                </c:pt>
                <c:pt idx="1">
                  <c:v>664.11</c:v>
                </c:pt>
                <c:pt idx="2">
                  <c:v>710.4</c:v>
                </c:pt>
                <c:pt idx="3">
                  <c:v>674.86</c:v>
                </c:pt>
                <c:pt idx="4">
                  <c:v>670.71</c:v>
                </c:pt>
              </c:numCache>
            </c:numRef>
          </c:val>
          <c:smooth val="0"/>
          <c:extLst>
            <c:ext xmlns:c16="http://schemas.microsoft.com/office/drawing/2014/chart" uri="{C3380CC4-5D6E-409C-BE32-E72D297353CC}">
              <c16:uniqueId val="{00000001-83D0-415C-9F09-14A6A16A618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122.28</c:v>
                </c:pt>
                <c:pt idx="1">
                  <c:v>135.56</c:v>
                </c:pt>
                <c:pt idx="2">
                  <c:v>125.04</c:v>
                </c:pt>
                <c:pt idx="3">
                  <c:v>116.09</c:v>
                </c:pt>
                <c:pt idx="4">
                  <c:v>105.46</c:v>
                </c:pt>
              </c:numCache>
            </c:numRef>
          </c:val>
          <c:extLst>
            <c:ext xmlns:c16="http://schemas.microsoft.com/office/drawing/2014/chart" uri="{C3380CC4-5D6E-409C-BE32-E72D297353CC}">
              <c16:uniqueId val="{00000000-451D-486C-885D-12417456CBD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95.34</c:v>
                </c:pt>
                <c:pt idx="1">
                  <c:v>100.01</c:v>
                </c:pt>
                <c:pt idx="2">
                  <c:v>97.39</c:v>
                </c:pt>
                <c:pt idx="3">
                  <c:v>97.78</c:v>
                </c:pt>
                <c:pt idx="4">
                  <c:v>96.07</c:v>
                </c:pt>
              </c:numCache>
            </c:numRef>
          </c:val>
          <c:smooth val="0"/>
          <c:extLst>
            <c:ext xmlns:c16="http://schemas.microsoft.com/office/drawing/2014/chart" uri="{C3380CC4-5D6E-409C-BE32-E72D297353CC}">
              <c16:uniqueId val="{00000001-451D-486C-885D-12417456CBD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87.1</c:v>
                </c:pt>
                <c:pt idx="1">
                  <c:v>79.45</c:v>
                </c:pt>
                <c:pt idx="2">
                  <c:v>83.77</c:v>
                </c:pt>
                <c:pt idx="3">
                  <c:v>88.62</c:v>
                </c:pt>
                <c:pt idx="4">
                  <c:v>97.43</c:v>
                </c:pt>
              </c:numCache>
            </c:numRef>
          </c:val>
          <c:extLst>
            <c:ext xmlns:c16="http://schemas.microsoft.com/office/drawing/2014/chart" uri="{C3380CC4-5D6E-409C-BE32-E72D297353CC}">
              <c16:uniqueId val="{00000000-A409-4098-B48D-8464B078076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111.25</c:v>
                </c:pt>
                <c:pt idx="1">
                  <c:v>109.45</c:v>
                </c:pt>
                <c:pt idx="2">
                  <c:v>114.85</c:v>
                </c:pt>
                <c:pt idx="3">
                  <c:v>114.82</c:v>
                </c:pt>
                <c:pt idx="4">
                  <c:v>122.01</c:v>
                </c:pt>
              </c:numCache>
            </c:numRef>
          </c:val>
          <c:smooth val="0"/>
          <c:extLst>
            <c:ext xmlns:c16="http://schemas.microsoft.com/office/drawing/2014/chart" uri="{C3380CC4-5D6E-409C-BE32-E72D297353CC}">
              <c16:uniqueId val="{00000001-A409-4098-B48D-8464B078076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D33-46B8-832D-648448EA5F3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D33-46B8-832D-648448EA5F3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0C5-4AA7-89C0-ABE5D124C97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97.31</c:v>
                </c:pt>
                <c:pt idx="1">
                  <c:v>97.41</c:v>
                </c:pt>
                <c:pt idx="2">
                  <c:v>96.99</c:v>
                </c:pt>
                <c:pt idx="3">
                  <c:v>97.08</c:v>
                </c:pt>
                <c:pt idx="4">
                  <c:v>96.71</c:v>
                </c:pt>
              </c:numCache>
            </c:numRef>
          </c:val>
          <c:smooth val="0"/>
          <c:extLst>
            <c:ext xmlns:c16="http://schemas.microsoft.com/office/drawing/2014/chart" uri="{C3380CC4-5D6E-409C-BE32-E72D297353CC}">
              <c16:uniqueId val="{00000001-90C5-4AA7-89C0-ABE5D124C97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60"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
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
データ!H6</f>
        <v>
東京都　狛江市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
1</v>
      </c>
      <c r="C7" s="44"/>
      <c r="D7" s="44"/>
      <c r="E7" s="44"/>
      <c r="F7" s="44"/>
      <c r="G7" s="44"/>
      <c r="H7" s="44"/>
      <c r="I7" s="44" t="s">
        <v>
2</v>
      </c>
      <c r="J7" s="44"/>
      <c r="K7" s="44"/>
      <c r="L7" s="44"/>
      <c r="M7" s="44"/>
      <c r="N7" s="44"/>
      <c r="O7" s="44"/>
      <c r="P7" s="44" t="s">
        <v>
3</v>
      </c>
      <c r="Q7" s="44"/>
      <c r="R7" s="44"/>
      <c r="S7" s="44"/>
      <c r="T7" s="44"/>
      <c r="U7" s="44"/>
      <c r="V7" s="44"/>
      <c r="W7" s="44" t="s">
        <v>
4</v>
      </c>
      <c r="X7" s="44"/>
      <c r="Y7" s="44"/>
      <c r="Z7" s="44"/>
      <c r="AA7" s="44"/>
      <c r="AB7" s="44"/>
      <c r="AC7" s="44"/>
      <c r="AD7" s="44" t="s">
        <v>
5</v>
      </c>
      <c r="AE7" s="44"/>
      <c r="AF7" s="44"/>
      <c r="AG7" s="44"/>
      <c r="AH7" s="44"/>
      <c r="AI7" s="44"/>
      <c r="AJ7" s="44"/>
      <c r="AK7" s="3"/>
      <c r="AL7" s="44" t="s">
        <v>
6</v>
      </c>
      <c r="AM7" s="44"/>
      <c r="AN7" s="44"/>
      <c r="AO7" s="44"/>
      <c r="AP7" s="44"/>
      <c r="AQ7" s="44"/>
      <c r="AR7" s="44"/>
      <c r="AS7" s="44"/>
      <c r="AT7" s="44" t="s">
        <v>
7</v>
      </c>
      <c r="AU7" s="44"/>
      <c r="AV7" s="44"/>
      <c r="AW7" s="44"/>
      <c r="AX7" s="44"/>
      <c r="AY7" s="44"/>
      <c r="AZ7" s="44"/>
      <c r="BA7" s="44"/>
      <c r="BB7" s="44" t="s">
        <v>
8</v>
      </c>
      <c r="BC7" s="44"/>
      <c r="BD7" s="44"/>
      <c r="BE7" s="44"/>
      <c r="BF7" s="44"/>
      <c r="BG7" s="44"/>
      <c r="BH7" s="44"/>
      <c r="BI7" s="44"/>
      <c r="BJ7" s="3"/>
      <c r="BK7" s="3"/>
      <c r="BL7" s="4" t="s">
        <v>
9</v>
      </c>
      <c r="BM7" s="5"/>
      <c r="BN7" s="5"/>
      <c r="BO7" s="5"/>
      <c r="BP7" s="5"/>
      <c r="BQ7" s="5"/>
      <c r="BR7" s="5"/>
      <c r="BS7" s="5"/>
      <c r="BT7" s="5"/>
      <c r="BU7" s="5"/>
      <c r="BV7" s="5"/>
      <c r="BW7" s="5"/>
      <c r="BX7" s="5"/>
      <c r="BY7" s="6"/>
    </row>
    <row r="8" spans="1:78" ht="18.75" customHeight="1" x14ac:dyDescent="0.15">
      <c r="A8" s="2"/>
      <c r="B8" s="48" t="str">
        <f>
データ!I6</f>
        <v>
法非適用</v>
      </c>
      <c r="C8" s="48"/>
      <c r="D8" s="48"/>
      <c r="E8" s="48"/>
      <c r="F8" s="48"/>
      <c r="G8" s="48"/>
      <c r="H8" s="48"/>
      <c r="I8" s="48" t="str">
        <f>
データ!J6</f>
        <v>
下水道事業</v>
      </c>
      <c r="J8" s="48"/>
      <c r="K8" s="48"/>
      <c r="L8" s="48"/>
      <c r="M8" s="48"/>
      <c r="N8" s="48"/>
      <c r="O8" s="48"/>
      <c r="P8" s="48" t="str">
        <f>
データ!K6</f>
        <v>
公共下水道</v>
      </c>
      <c r="Q8" s="48"/>
      <c r="R8" s="48"/>
      <c r="S8" s="48"/>
      <c r="T8" s="48"/>
      <c r="U8" s="48"/>
      <c r="V8" s="48"/>
      <c r="W8" s="48" t="str">
        <f>
データ!L6</f>
        <v>
Ba</v>
      </c>
      <c r="X8" s="48"/>
      <c r="Y8" s="48"/>
      <c r="Z8" s="48"/>
      <c r="AA8" s="48"/>
      <c r="AB8" s="48"/>
      <c r="AC8" s="48"/>
      <c r="AD8" s="49" t="str">
        <f>
データ!$M$6</f>
        <v>
非設置</v>
      </c>
      <c r="AE8" s="49"/>
      <c r="AF8" s="49"/>
      <c r="AG8" s="49"/>
      <c r="AH8" s="49"/>
      <c r="AI8" s="49"/>
      <c r="AJ8" s="49"/>
      <c r="AK8" s="3"/>
      <c r="AL8" s="50">
        <f>
データ!S6</f>
        <v>
82481</v>
      </c>
      <c r="AM8" s="50"/>
      <c r="AN8" s="50"/>
      <c r="AO8" s="50"/>
      <c r="AP8" s="50"/>
      <c r="AQ8" s="50"/>
      <c r="AR8" s="50"/>
      <c r="AS8" s="50"/>
      <c r="AT8" s="45">
        <f>
データ!T6</f>
        <v>
6.39</v>
      </c>
      <c r="AU8" s="45"/>
      <c r="AV8" s="45"/>
      <c r="AW8" s="45"/>
      <c r="AX8" s="45"/>
      <c r="AY8" s="45"/>
      <c r="AZ8" s="45"/>
      <c r="BA8" s="45"/>
      <c r="BB8" s="45">
        <f>
データ!U6</f>
        <v>
12907.82</v>
      </c>
      <c r="BC8" s="45"/>
      <c r="BD8" s="45"/>
      <c r="BE8" s="45"/>
      <c r="BF8" s="45"/>
      <c r="BG8" s="45"/>
      <c r="BH8" s="45"/>
      <c r="BI8" s="45"/>
      <c r="BJ8" s="3"/>
      <c r="BK8" s="3"/>
      <c r="BL8" s="46" t="s">
        <v>
10</v>
      </c>
      <c r="BM8" s="47"/>
      <c r="BN8" s="7" t="s">
        <v>
11</v>
      </c>
      <c r="BO8" s="8"/>
      <c r="BP8" s="8"/>
      <c r="BQ8" s="8"/>
      <c r="BR8" s="8"/>
      <c r="BS8" s="8"/>
      <c r="BT8" s="8"/>
      <c r="BU8" s="8"/>
      <c r="BV8" s="8"/>
      <c r="BW8" s="8"/>
      <c r="BX8" s="8"/>
      <c r="BY8" s="9"/>
    </row>
    <row r="9" spans="1:78" ht="18.75" customHeight="1" x14ac:dyDescent="0.15">
      <c r="A9" s="2"/>
      <c r="B9" s="44" t="s">
        <v>
12</v>
      </c>
      <c r="C9" s="44"/>
      <c r="D9" s="44"/>
      <c r="E9" s="44"/>
      <c r="F9" s="44"/>
      <c r="G9" s="44"/>
      <c r="H9" s="44"/>
      <c r="I9" s="44" t="s">
        <v>
13</v>
      </c>
      <c r="J9" s="44"/>
      <c r="K9" s="44"/>
      <c r="L9" s="44"/>
      <c r="M9" s="44"/>
      <c r="N9" s="44"/>
      <c r="O9" s="44"/>
      <c r="P9" s="44" t="s">
        <v>
14</v>
      </c>
      <c r="Q9" s="44"/>
      <c r="R9" s="44"/>
      <c r="S9" s="44"/>
      <c r="T9" s="44"/>
      <c r="U9" s="44"/>
      <c r="V9" s="44"/>
      <c r="W9" s="44" t="s">
        <v>
15</v>
      </c>
      <c r="X9" s="44"/>
      <c r="Y9" s="44"/>
      <c r="Z9" s="44"/>
      <c r="AA9" s="44"/>
      <c r="AB9" s="44"/>
      <c r="AC9" s="44"/>
      <c r="AD9" s="44" t="s">
        <v>
16</v>
      </c>
      <c r="AE9" s="44"/>
      <c r="AF9" s="44"/>
      <c r="AG9" s="44"/>
      <c r="AH9" s="44"/>
      <c r="AI9" s="44"/>
      <c r="AJ9" s="44"/>
      <c r="AK9" s="3"/>
      <c r="AL9" s="44" t="s">
        <v>
17</v>
      </c>
      <c r="AM9" s="44"/>
      <c r="AN9" s="44"/>
      <c r="AO9" s="44"/>
      <c r="AP9" s="44"/>
      <c r="AQ9" s="44"/>
      <c r="AR9" s="44"/>
      <c r="AS9" s="44"/>
      <c r="AT9" s="44" t="s">
        <v>
18</v>
      </c>
      <c r="AU9" s="44"/>
      <c r="AV9" s="44"/>
      <c r="AW9" s="44"/>
      <c r="AX9" s="44"/>
      <c r="AY9" s="44"/>
      <c r="AZ9" s="44"/>
      <c r="BA9" s="44"/>
      <c r="BB9" s="44" t="s">
        <v>
19</v>
      </c>
      <c r="BC9" s="44"/>
      <c r="BD9" s="44"/>
      <c r="BE9" s="44"/>
      <c r="BF9" s="44"/>
      <c r="BG9" s="44"/>
      <c r="BH9" s="44"/>
      <c r="BI9" s="44"/>
      <c r="BJ9" s="3"/>
      <c r="BK9" s="3"/>
      <c r="BL9" s="51" t="s">
        <v>
20</v>
      </c>
      <c r="BM9" s="52"/>
      <c r="BN9" s="10" t="s">
        <v>
21</v>
      </c>
      <c r="BO9" s="11"/>
      <c r="BP9" s="11"/>
      <c r="BQ9" s="11"/>
      <c r="BR9" s="11"/>
      <c r="BS9" s="11"/>
      <c r="BT9" s="11"/>
      <c r="BU9" s="11"/>
      <c r="BV9" s="11"/>
      <c r="BW9" s="11"/>
      <c r="BX9" s="11"/>
      <c r="BY9" s="12"/>
    </row>
    <row r="10" spans="1:78" ht="18.75" customHeight="1" x14ac:dyDescent="0.15">
      <c r="A10" s="2"/>
      <c r="B10" s="45" t="str">
        <f>
データ!N6</f>
        <v>
-</v>
      </c>
      <c r="C10" s="45"/>
      <c r="D10" s="45"/>
      <c r="E10" s="45"/>
      <c r="F10" s="45"/>
      <c r="G10" s="45"/>
      <c r="H10" s="45"/>
      <c r="I10" s="45" t="str">
        <f>
データ!O6</f>
        <v>
該当数値なし</v>
      </c>
      <c r="J10" s="45"/>
      <c r="K10" s="45"/>
      <c r="L10" s="45"/>
      <c r="M10" s="45"/>
      <c r="N10" s="45"/>
      <c r="O10" s="45"/>
      <c r="P10" s="45">
        <f>
データ!P6</f>
        <v>
100</v>
      </c>
      <c r="Q10" s="45"/>
      <c r="R10" s="45"/>
      <c r="S10" s="45"/>
      <c r="T10" s="45"/>
      <c r="U10" s="45"/>
      <c r="V10" s="45"/>
      <c r="W10" s="45">
        <f>
データ!Q6</f>
        <v>
78.13</v>
      </c>
      <c r="X10" s="45"/>
      <c r="Y10" s="45"/>
      <c r="Z10" s="45"/>
      <c r="AA10" s="45"/>
      <c r="AB10" s="45"/>
      <c r="AC10" s="45"/>
      <c r="AD10" s="50">
        <f>
データ!R6</f>
        <v>
1509</v>
      </c>
      <c r="AE10" s="50"/>
      <c r="AF10" s="50"/>
      <c r="AG10" s="50"/>
      <c r="AH10" s="50"/>
      <c r="AI10" s="50"/>
      <c r="AJ10" s="50"/>
      <c r="AK10" s="2"/>
      <c r="AL10" s="50">
        <f>
データ!V6</f>
        <v>
82900</v>
      </c>
      <c r="AM10" s="50"/>
      <c r="AN10" s="50"/>
      <c r="AO10" s="50"/>
      <c r="AP10" s="50"/>
      <c r="AQ10" s="50"/>
      <c r="AR10" s="50"/>
      <c r="AS10" s="50"/>
      <c r="AT10" s="45">
        <f>
データ!W6</f>
        <v>
5.82</v>
      </c>
      <c r="AU10" s="45"/>
      <c r="AV10" s="45"/>
      <c r="AW10" s="45"/>
      <c r="AX10" s="45"/>
      <c r="AY10" s="45"/>
      <c r="AZ10" s="45"/>
      <c r="BA10" s="45"/>
      <c r="BB10" s="45">
        <f>
データ!X6</f>
        <v>
14243.99</v>
      </c>
      <c r="BC10" s="45"/>
      <c r="BD10" s="45"/>
      <c r="BE10" s="45"/>
      <c r="BF10" s="45"/>
      <c r="BG10" s="45"/>
      <c r="BH10" s="45"/>
      <c r="BI10" s="45"/>
      <c r="BJ10" s="2"/>
      <c r="BK10" s="2"/>
      <c r="BL10" s="68" t="s">
        <v>
22</v>
      </c>
      <c r="BM10" s="69"/>
      <c r="BN10" s="13" t="s">
        <v>
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
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
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
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
110</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
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
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
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
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
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
30</v>
      </c>
    </row>
    <row r="84" spans="1:78" x14ac:dyDescent="0.15">
      <c r="C84" s="2"/>
    </row>
    <row r="85" spans="1:78" hidden="1" x14ac:dyDescent="0.15">
      <c r="B85" s="26" t="s">
        <v>
31</v>
      </c>
      <c r="C85" s="26"/>
      <c r="D85" s="26"/>
      <c r="E85" s="26" t="s">
        <v>
32</v>
      </c>
      <c r="F85" s="26" t="s">
        <v>
33</v>
      </c>
      <c r="G85" s="26" t="s">
        <v>
34</v>
      </c>
      <c r="H85" s="26" t="s">
        <v>
35</v>
      </c>
      <c r="I85" s="26" t="s">
        <v>
36</v>
      </c>
      <c r="J85" s="26" t="s">
        <v>
37</v>
      </c>
      <c r="K85" s="26" t="s">
        <v>
38</v>
      </c>
      <c r="L85" s="26" t="s">
        <v>
39</v>
      </c>
      <c r="M85" s="26" t="s">
        <v>
40</v>
      </c>
      <c r="N85" s="26" t="s">
        <v>
41</v>
      </c>
      <c r="O85" s="26" t="s">
        <v>
42</v>
      </c>
    </row>
    <row r="86" spans="1:78" hidden="1" x14ac:dyDescent="0.15">
      <c r="B86" s="26"/>
      <c r="C86" s="26"/>
      <c r="D86" s="26"/>
      <c r="E86" s="26" t="str">
        <f>
データ!AI6</f>
        <v/>
      </c>
      <c r="F86" s="26" t="s">
        <v>
43</v>
      </c>
      <c r="G86" s="26" t="s">
        <v>
44</v>
      </c>
      <c r="H86" s="26" t="str">
        <f>
データ!BP6</f>
        <v>
【682.78】</v>
      </c>
      <c r="I86" s="26" t="str">
        <f>
データ!CA6</f>
        <v>
【100.91】</v>
      </c>
      <c r="J86" s="26" t="str">
        <f>
データ!CL6</f>
        <v>
【136.86】</v>
      </c>
      <c r="K86" s="26" t="str">
        <f>
データ!CW6</f>
        <v>
【58.98】</v>
      </c>
      <c r="L86" s="26" t="str">
        <f>
データ!DH6</f>
        <v>
【95.20】</v>
      </c>
      <c r="M86" s="26" t="s">
        <v>
44</v>
      </c>
      <c r="N86" s="26" t="s">
        <v>
44</v>
      </c>
      <c r="O86" s="26" t="str">
        <f>
データ!EO6</f>
        <v>
【0.23】</v>
      </c>
    </row>
  </sheetData>
  <sheetProtection algorithmName="SHA-512" hashValue="2tWPINsbb0qRg1uOeokycCBoHnrFqH5ei+h5BdD1CdhLX7hWXfqsqyA6jmV3OLY3c1rEro9hctuOfBp6XP+JGg==" saltValue="wwqO6X8Dsdhk0NB6mtmOA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132195</v>
      </c>
      <c r="D6" s="33">
        <f t="shared" si="3"/>
        <v>47</v>
      </c>
      <c r="E6" s="33">
        <f t="shared" si="3"/>
        <v>17</v>
      </c>
      <c r="F6" s="33">
        <f t="shared" si="3"/>
        <v>1</v>
      </c>
      <c r="G6" s="33">
        <f t="shared" si="3"/>
        <v>0</v>
      </c>
      <c r="H6" s="33" t="str">
        <f t="shared" si="3"/>
        <v>東京都　狛江市</v>
      </c>
      <c r="I6" s="33" t="str">
        <f t="shared" si="3"/>
        <v>法非適用</v>
      </c>
      <c r="J6" s="33" t="str">
        <f t="shared" si="3"/>
        <v>下水道事業</v>
      </c>
      <c r="K6" s="33" t="str">
        <f t="shared" si="3"/>
        <v>公共下水道</v>
      </c>
      <c r="L6" s="33" t="str">
        <f t="shared" si="3"/>
        <v>Ba</v>
      </c>
      <c r="M6" s="33" t="str">
        <f t="shared" si="3"/>
        <v>非設置</v>
      </c>
      <c r="N6" s="34" t="str">
        <f t="shared" si="3"/>
        <v>-</v>
      </c>
      <c r="O6" s="34" t="str">
        <f t="shared" si="3"/>
        <v>該当数値なし</v>
      </c>
      <c r="P6" s="34">
        <f t="shared" si="3"/>
        <v>100</v>
      </c>
      <c r="Q6" s="34">
        <f t="shared" si="3"/>
        <v>78.13</v>
      </c>
      <c r="R6" s="34">
        <f t="shared" si="3"/>
        <v>1509</v>
      </c>
      <c r="S6" s="34">
        <f t="shared" si="3"/>
        <v>82481</v>
      </c>
      <c r="T6" s="34">
        <f t="shared" si="3"/>
        <v>6.39</v>
      </c>
      <c r="U6" s="34">
        <f t="shared" si="3"/>
        <v>12907.82</v>
      </c>
      <c r="V6" s="34">
        <f t="shared" si="3"/>
        <v>82900</v>
      </c>
      <c r="W6" s="34">
        <f t="shared" si="3"/>
        <v>5.82</v>
      </c>
      <c r="X6" s="34">
        <f t="shared" si="3"/>
        <v>14243.99</v>
      </c>
      <c r="Y6" s="35">
        <f>IF(Y7="",NA(),Y7)</f>
        <v>114.12</v>
      </c>
      <c r="Z6" s="35">
        <f t="shared" ref="Z6:AH6" si="4">IF(Z7="",NA(),Z7)</f>
        <v>120.35</v>
      </c>
      <c r="AA6" s="35">
        <f t="shared" si="4"/>
        <v>115.43</v>
      </c>
      <c r="AB6" s="35">
        <f t="shared" si="4"/>
        <v>110.54</v>
      </c>
      <c r="AC6" s="35">
        <f t="shared" si="4"/>
        <v>103.52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78.040000000000006</v>
      </c>
      <c r="BG6" s="35">
        <f t="shared" ref="BG6:BO6" si="7">IF(BG7="",NA(),BG7)</f>
        <v>77.61</v>
      </c>
      <c r="BH6" s="35">
        <f t="shared" si="7"/>
        <v>83.96</v>
      </c>
      <c r="BI6" s="35">
        <f t="shared" si="7"/>
        <v>91.14</v>
      </c>
      <c r="BJ6" s="35">
        <f t="shared" si="7"/>
        <v>95.8</v>
      </c>
      <c r="BK6" s="35">
        <f t="shared" si="7"/>
        <v>683.89</v>
      </c>
      <c r="BL6" s="35">
        <f t="shared" si="7"/>
        <v>664.11</v>
      </c>
      <c r="BM6" s="35">
        <f t="shared" si="7"/>
        <v>710.4</v>
      </c>
      <c r="BN6" s="35">
        <f t="shared" si="7"/>
        <v>674.86</v>
      </c>
      <c r="BO6" s="35">
        <f t="shared" si="7"/>
        <v>670.71</v>
      </c>
      <c r="BP6" s="34" t="str">
        <f>IF(BP7="","",IF(BP7="-","【-】","【"&amp;SUBSTITUTE(TEXT(BP7,"#,##0.00"),"-","△")&amp;"】"))</f>
        <v>【682.78】</v>
      </c>
      <c r="BQ6" s="35">
        <f>IF(BQ7="",NA(),BQ7)</f>
        <v>122.28</v>
      </c>
      <c r="BR6" s="35">
        <f t="shared" ref="BR6:BZ6" si="8">IF(BR7="",NA(),BR7)</f>
        <v>135.56</v>
      </c>
      <c r="BS6" s="35">
        <f t="shared" si="8"/>
        <v>125.04</v>
      </c>
      <c r="BT6" s="35">
        <f t="shared" si="8"/>
        <v>116.09</v>
      </c>
      <c r="BU6" s="35">
        <f t="shared" si="8"/>
        <v>105.46</v>
      </c>
      <c r="BV6" s="35">
        <f t="shared" si="8"/>
        <v>95.34</v>
      </c>
      <c r="BW6" s="35">
        <f t="shared" si="8"/>
        <v>100.01</v>
      </c>
      <c r="BX6" s="35">
        <f t="shared" si="8"/>
        <v>97.39</v>
      </c>
      <c r="BY6" s="35">
        <f t="shared" si="8"/>
        <v>97.78</v>
      </c>
      <c r="BZ6" s="35">
        <f t="shared" si="8"/>
        <v>96.07</v>
      </c>
      <c r="CA6" s="34" t="str">
        <f>IF(CA7="","",IF(CA7="-","【-】","【"&amp;SUBSTITUTE(TEXT(CA7,"#,##0.00"),"-","△")&amp;"】"))</f>
        <v>【100.91】</v>
      </c>
      <c r="CB6" s="35">
        <f>IF(CB7="",NA(),CB7)</f>
        <v>87.1</v>
      </c>
      <c r="CC6" s="35">
        <f t="shared" ref="CC6:CK6" si="9">IF(CC7="",NA(),CC7)</f>
        <v>79.45</v>
      </c>
      <c r="CD6" s="35">
        <f t="shared" si="9"/>
        <v>83.77</v>
      </c>
      <c r="CE6" s="35">
        <f t="shared" si="9"/>
        <v>88.62</v>
      </c>
      <c r="CF6" s="35">
        <f t="shared" si="9"/>
        <v>97.43</v>
      </c>
      <c r="CG6" s="35">
        <f t="shared" si="9"/>
        <v>111.25</v>
      </c>
      <c r="CH6" s="35">
        <f t="shared" si="9"/>
        <v>109.45</v>
      </c>
      <c r="CI6" s="35">
        <f t="shared" si="9"/>
        <v>114.85</v>
      </c>
      <c r="CJ6" s="35">
        <f t="shared" si="9"/>
        <v>114.82</v>
      </c>
      <c r="CK6" s="35">
        <f t="shared" si="9"/>
        <v>122.01</v>
      </c>
      <c r="CL6" s="34" t="str">
        <f>IF(CL7="","",IF(CL7="-","【-】","【"&amp;SUBSTITUTE(TEXT(CL7,"#,##0.00"),"-","△")&amp;"】"))</f>
        <v>【136.86】</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t="str">
        <f t="shared" si="10"/>
        <v>-</v>
      </c>
      <c r="CW6" s="34" t="str">
        <f>IF(CW7="","",IF(CW7="-","【-】","【"&amp;SUBSTITUTE(TEXT(CW7,"#,##0.00"),"-","△")&amp;"】"))</f>
        <v>【58.98】</v>
      </c>
      <c r="CX6" s="35">
        <f>IF(CX7="",NA(),CX7)</f>
        <v>100</v>
      </c>
      <c r="CY6" s="35">
        <f t="shared" ref="CY6:DG6" si="11">IF(CY7="",NA(),CY7)</f>
        <v>100</v>
      </c>
      <c r="CZ6" s="35">
        <f t="shared" si="11"/>
        <v>100</v>
      </c>
      <c r="DA6" s="35">
        <f t="shared" si="11"/>
        <v>100</v>
      </c>
      <c r="DB6" s="35">
        <f t="shared" si="11"/>
        <v>100</v>
      </c>
      <c r="DC6" s="35">
        <f t="shared" si="11"/>
        <v>97.31</v>
      </c>
      <c r="DD6" s="35">
        <f t="shared" si="11"/>
        <v>97.41</v>
      </c>
      <c r="DE6" s="35">
        <f t="shared" si="11"/>
        <v>96.99</v>
      </c>
      <c r="DF6" s="35">
        <f t="shared" si="11"/>
        <v>97.08</v>
      </c>
      <c r="DG6" s="35">
        <f t="shared" si="11"/>
        <v>96.71</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0.05</v>
      </c>
      <c r="EF6" s="35">
        <f t="shared" ref="EF6:EN6" si="14">IF(EF7="",NA(),EF7)</f>
        <v>0.04</v>
      </c>
      <c r="EG6" s="35">
        <f t="shared" si="14"/>
        <v>7.0000000000000007E-2</v>
      </c>
      <c r="EH6" s="35">
        <f t="shared" si="14"/>
        <v>0.36</v>
      </c>
      <c r="EI6" s="35">
        <f t="shared" si="14"/>
        <v>0.03</v>
      </c>
      <c r="EJ6" s="35">
        <f t="shared" si="14"/>
        <v>0.01</v>
      </c>
      <c r="EK6" s="35">
        <f t="shared" si="14"/>
        <v>0.02</v>
      </c>
      <c r="EL6" s="35">
        <f t="shared" si="14"/>
        <v>0.04</v>
      </c>
      <c r="EM6" s="35">
        <f t="shared" si="14"/>
        <v>0.15</v>
      </c>
      <c r="EN6" s="35">
        <f t="shared" si="14"/>
        <v>0.02</v>
      </c>
      <c r="EO6" s="34" t="str">
        <f>IF(EO7="","",IF(EO7="-","【-】","【"&amp;SUBSTITUTE(TEXT(EO7,"#,##0.00"),"-","△")&amp;"】"))</f>
        <v>【0.23】</v>
      </c>
    </row>
    <row r="7" spans="1:145" s="36" customFormat="1" x14ac:dyDescent="0.15">
      <c r="A7" s="28"/>
      <c r="B7" s="37">
        <v>2018</v>
      </c>
      <c r="C7" s="37">
        <v>132195</v>
      </c>
      <c r="D7" s="37">
        <v>47</v>
      </c>
      <c r="E7" s="37">
        <v>17</v>
      </c>
      <c r="F7" s="37">
        <v>1</v>
      </c>
      <c r="G7" s="37">
        <v>0</v>
      </c>
      <c r="H7" s="37" t="s">
        <v>97</v>
      </c>
      <c r="I7" s="37" t="s">
        <v>98</v>
      </c>
      <c r="J7" s="37" t="s">
        <v>99</v>
      </c>
      <c r="K7" s="37" t="s">
        <v>100</v>
      </c>
      <c r="L7" s="37" t="s">
        <v>101</v>
      </c>
      <c r="M7" s="37" t="s">
        <v>102</v>
      </c>
      <c r="N7" s="38" t="s">
        <v>103</v>
      </c>
      <c r="O7" s="38" t="s">
        <v>104</v>
      </c>
      <c r="P7" s="38">
        <v>100</v>
      </c>
      <c r="Q7" s="38">
        <v>78.13</v>
      </c>
      <c r="R7" s="38">
        <v>1509</v>
      </c>
      <c r="S7" s="38">
        <v>82481</v>
      </c>
      <c r="T7" s="38">
        <v>6.39</v>
      </c>
      <c r="U7" s="38">
        <v>12907.82</v>
      </c>
      <c r="V7" s="38">
        <v>82900</v>
      </c>
      <c r="W7" s="38">
        <v>5.82</v>
      </c>
      <c r="X7" s="38">
        <v>14243.99</v>
      </c>
      <c r="Y7" s="38">
        <v>114.12</v>
      </c>
      <c r="Z7" s="38">
        <v>120.35</v>
      </c>
      <c r="AA7" s="38">
        <v>115.43</v>
      </c>
      <c r="AB7" s="38">
        <v>110.54</v>
      </c>
      <c r="AC7" s="38">
        <v>103.52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78.040000000000006</v>
      </c>
      <c r="BG7" s="38">
        <v>77.61</v>
      </c>
      <c r="BH7" s="38">
        <v>83.96</v>
      </c>
      <c r="BI7" s="38">
        <v>91.14</v>
      </c>
      <c r="BJ7" s="38">
        <v>95.8</v>
      </c>
      <c r="BK7" s="38">
        <v>683.89</v>
      </c>
      <c r="BL7" s="38">
        <v>664.11</v>
      </c>
      <c r="BM7" s="38">
        <v>710.4</v>
      </c>
      <c r="BN7" s="38">
        <v>674.86</v>
      </c>
      <c r="BO7" s="38">
        <v>670.71</v>
      </c>
      <c r="BP7" s="38">
        <v>682.78</v>
      </c>
      <c r="BQ7" s="38">
        <v>122.28</v>
      </c>
      <c r="BR7" s="38">
        <v>135.56</v>
      </c>
      <c r="BS7" s="38">
        <v>125.04</v>
      </c>
      <c r="BT7" s="38">
        <v>116.09</v>
      </c>
      <c r="BU7" s="38">
        <v>105.46</v>
      </c>
      <c r="BV7" s="38">
        <v>95.34</v>
      </c>
      <c r="BW7" s="38">
        <v>100.01</v>
      </c>
      <c r="BX7" s="38">
        <v>97.39</v>
      </c>
      <c r="BY7" s="38">
        <v>97.78</v>
      </c>
      <c r="BZ7" s="38">
        <v>96.07</v>
      </c>
      <c r="CA7" s="38">
        <v>100.91</v>
      </c>
      <c r="CB7" s="38">
        <v>87.1</v>
      </c>
      <c r="CC7" s="38">
        <v>79.45</v>
      </c>
      <c r="CD7" s="38">
        <v>83.77</v>
      </c>
      <c r="CE7" s="38">
        <v>88.62</v>
      </c>
      <c r="CF7" s="38">
        <v>97.43</v>
      </c>
      <c r="CG7" s="38">
        <v>111.25</v>
      </c>
      <c r="CH7" s="38">
        <v>109.45</v>
      </c>
      <c r="CI7" s="38">
        <v>114.85</v>
      </c>
      <c r="CJ7" s="38">
        <v>114.82</v>
      </c>
      <c r="CK7" s="38">
        <v>122.01</v>
      </c>
      <c r="CL7" s="38">
        <v>136.86000000000001</v>
      </c>
      <c r="CM7" s="38" t="s">
        <v>103</v>
      </c>
      <c r="CN7" s="38" t="s">
        <v>103</v>
      </c>
      <c r="CO7" s="38" t="s">
        <v>103</v>
      </c>
      <c r="CP7" s="38" t="s">
        <v>103</v>
      </c>
      <c r="CQ7" s="38" t="s">
        <v>103</v>
      </c>
      <c r="CR7" s="38" t="s">
        <v>103</v>
      </c>
      <c r="CS7" s="38" t="s">
        <v>103</v>
      </c>
      <c r="CT7" s="38" t="s">
        <v>103</v>
      </c>
      <c r="CU7" s="38" t="s">
        <v>103</v>
      </c>
      <c r="CV7" s="38" t="s">
        <v>103</v>
      </c>
      <c r="CW7" s="38">
        <v>58.98</v>
      </c>
      <c r="CX7" s="38">
        <v>100</v>
      </c>
      <c r="CY7" s="38">
        <v>100</v>
      </c>
      <c r="CZ7" s="38">
        <v>100</v>
      </c>
      <c r="DA7" s="38">
        <v>100</v>
      </c>
      <c r="DB7" s="38">
        <v>100</v>
      </c>
      <c r="DC7" s="38">
        <v>97.31</v>
      </c>
      <c r="DD7" s="38">
        <v>97.41</v>
      </c>
      <c r="DE7" s="38">
        <v>96.99</v>
      </c>
      <c r="DF7" s="38">
        <v>97.08</v>
      </c>
      <c r="DG7" s="38">
        <v>96.71</v>
      </c>
      <c r="DH7" s="38">
        <v>95.2</v>
      </c>
      <c r="DI7" s="38"/>
      <c r="DJ7" s="38"/>
      <c r="DK7" s="38"/>
      <c r="DL7" s="38"/>
      <c r="DM7" s="38"/>
      <c r="DN7" s="38"/>
      <c r="DO7" s="38"/>
      <c r="DP7" s="38"/>
      <c r="DQ7" s="38"/>
      <c r="DR7" s="38"/>
      <c r="DS7" s="38"/>
      <c r="DT7" s="38"/>
      <c r="DU7" s="38"/>
      <c r="DV7" s="38"/>
      <c r="DW7" s="38"/>
      <c r="DX7" s="38"/>
      <c r="DY7" s="38"/>
      <c r="DZ7" s="38"/>
      <c r="EA7" s="38"/>
      <c r="EB7" s="38"/>
      <c r="EC7" s="38"/>
      <c r="ED7" s="38"/>
      <c r="EE7" s="38">
        <v>0.05</v>
      </c>
      <c r="EF7" s="38">
        <v>0.04</v>
      </c>
      <c r="EG7" s="38">
        <v>7.0000000000000007E-2</v>
      </c>
      <c r="EH7" s="38">
        <v>0.36</v>
      </c>
      <c r="EI7" s="38">
        <v>0.03</v>
      </c>
      <c r="EJ7" s="38">
        <v>0.01</v>
      </c>
      <c r="EK7" s="38">
        <v>0.02</v>
      </c>
      <c r="EL7" s="38">
        <v>0.04</v>
      </c>
      <c r="EM7" s="38">
        <v>0.15</v>
      </c>
      <c r="EN7" s="38">
        <v>0.02</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2020-01-21T05:54:28Z</cp:lastPrinted>
  <dcterms:created xsi:type="dcterms:W3CDTF">2019-12-05T05:03:32Z</dcterms:created>
  <dcterms:modified xsi:type="dcterms:W3CDTF">2020-01-28T00:03:01Z</dcterms:modified>
  <cp:category/>
</cp:coreProperties>
</file>