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832施設課下水道G\475施設課下水道G (l2psv7)\001_庶務担当\③下水道事業 統計・調査等\調査・照会\H31\154.【東京都市町村課：依頼（1／31（金）〆）】公営企業に係る経営比較分析表（平成30年度決算）の分析等について\02 回答\"/>
    </mc:Choice>
  </mc:AlternateContent>
  <workbookProtection workbookAlgorithmName="SHA-512" workbookHashValue="xYm5f7+V6bqjdq3TjnxeaI/ISvLBxqVn5RHUx/090zHjv3iwU+wgqP13+nHApWTYLsutVQ/at4Q3uIUTLC2wBA==" workbookSaltValue="iZ7E/EhlOzXYyVZVfI02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<sst xmlns="http://schemas.openxmlformats.org/spreadsheetml/2006/main" count="233" uniqueCount="112">
  <si>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</si>
  <si>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</si>
  <si>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</si>
  <si>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</si>
  <si>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</si>
  <si>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</si>
  <si>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</si>
  <si>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</si>
  <si>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</si>
  <si>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</si>
  <si>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</si>
  <si>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</si>
  <si>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</si>
  <si>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</si>
  <si>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</si>
  <si>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</si>
  <si>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</si>
  <si>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</si>
  <si>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</si>
  <si>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</si>
  <si>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</si>
  <si>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</si>
  <si>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</si>
  <si>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</si>
  <si>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</si>
  <si>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</si>
  <si>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</si>
  <si>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</si>
  <si>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</si>
  <si>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</si>
  <si>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</si>
  <si>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</si>
  <si>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</si>
  <si>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</si>
  <si>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</si>
  <si>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</si>
  <si>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</si>
  <si>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</si>
  <si>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</si>
  <si>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</si>
  <si>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</si>
  <si>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</si>
  <si>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</si>
  <si>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</si>
  <si>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</si>
  <si>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</si>
  <si>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</si>
  <si>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</si>
  <si>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</si>
  <si>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</si>
  <si>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</si>
  <si>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</si>
  <si>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</si>
  <si>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</si>
  <si>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</si>
  <si>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</si>
  <si>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</si>
  <si>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</si>
  <si>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</si>
  <si>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</si>
  <si>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</si>
  <si>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</si>
  <si>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</si>
  <si>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</si>
  <si>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</si>
  <si>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</si>
  <si>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</si>
  <si>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</si>
  <si>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</si>
  <si>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</si>
  <si>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</si>
  <si>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</si>
  <si>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</si>
  <si>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</si>
  <si>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</si>
  <si>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</si>
  <si>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</si>
  <si>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</si>
  <si>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</si>
  <si>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</si>
  <si>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</si>
  <si>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</si>
  <si>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</si>
  <si>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</si>
  <si>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</si>
  <si>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</si>
  <si>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</si>
  <si>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</si>
  <si>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</si>
  <si>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</si>
  <si>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</si>
  <si>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</si>
  <si>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</si>
  <si>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</si>
  <si>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</si>
  <si>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</si>
  <si>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福生市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</si>
  <si>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</si>
  <si>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</si>
  <si>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</si>
  <si>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</si>
  <si>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</si>
  <si>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</si>
  <si>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</si>
  <si>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</si>
  <si>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</si>
  <si>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</si>
  <si>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</si>
  <si>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</si>
  <si>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①数値は100％を超えており、健全な収支を維持している。今後は使用料収入の動向に注意しつつ、100％を維持し健全な経営を目指していく。　　　　　　　　　　
④類似団体と比較して、概ね低い数値で推移している。企業債に依存しすぎることなく、償還も順調に進んでいると考えられる。
⑤数値100％以上で推移しており、類似団体と比較して高い数値となっている。使用料で回収すべき経費を賄えており、健全な経営が行えている。　　　　
⑥類似団体と比較して、低い数値で推移している。効率的な汚水処理が実施されている。
⑧数値は100％に近い数値で推移しており、汚水処理が適切に行われている。
使用料収入について大口使用者等からの継続的な収入が見込まれる。起債については使用料の推移等を見ながら適切な借入を行っていく。
以上のことから、平成30年度までは類似団体と比較して、健全で効率の良い経営ができているといえる。</t>
    <phoneticPr fontId="4"/>
  </si>
  <si>
    <t>　類似団体と比較し全体的に安定している。今後は管渠の改築・更新等の費用の増加が見込まれ、財源の確保等を行う必要があることから使用料の改定も考えている。
 引き続き、健全・効率的な経営を行うために更なる経費削減と財源確保、計画的な事業実施等の取り組みを行っていく。</t>
    <rPh sb="62" eb="65">
      <t>シヨウリョウ</t>
    </rPh>
    <rPh sb="66" eb="68">
      <t>カイテイ</t>
    </rPh>
    <rPh sb="69" eb="70">
      <t>カンガ</t>
    </rPh>
    <phoneticPr fontId="4"/>
  </si>
  <si>
    <t>　昭和48年度に事業着手しており、今後はさらに法定耐用年数が経過する管渠が出てくるため、改築・更新等が必要になる。平成30年度に下水道ストックマネジメント計画を策定し、今後は計画的に更新等を行う予定のため、改善率は向上していくものと考える。</t>
    <rPh sb="57" eb="59">
      <t>ヘイセイ</t>
    </rPh>
    <rPh sb="61" eb="63">
      <t>ネンド</t>
    </rPh>
    <rPh sb="84" eb="8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</si>
</sst>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0.39</c:v>
                </c:pt>
                <c:pt idx="1">
                  <c:v>0</c:v>
                </c:pt>
                <c:pt idx="2">
                  <c:v>0</c:v>
                </c:pt>
                <c:pt idx="3">
                  <c:v>0</c:v>
                </c:pt>
                <c:pt idx="4">
                  <c:v>0</c:v>
                </c:pt>
              </c:numCache>
            </c:numRef>
          </c:val>
          <c:extLst>
            <c:ext xmlns:c16="http://schemas.microsoft.com/office/drawing/2014/chart" uri="{C3380CC4-5D6E-409C-BE32-E72D297353CC}">
              <c16:uniqueId val="{00000000-1049-4B8C-9ADA-1816747E59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1049-4B8C-9ADA-1816747E59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BC-4EF6-9885-1672782CA6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C0BC-4EF6-9885-1672782CA6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99.83</c:v>
                </c:pt>
                <c:pt idx="1">
                  <c:v>99.85</c:v>
                </c:pt>
                <c:pt idx="2">
                  <c:v>99.9</c:v>
                </c:pt>
                <c:pt idx="3">
                  <c:v>99.9</c:v>
                </c:pt>
                <c:pt idx="4">
                  <c:v>99.79</c:v>
                </c:pt>
              </c:numCache>
            </c:numRef>
          </c:val>
          <c:extLst>
            <c:ext xmlns:c16="http://schemas.microsoft.com/office/drawing/2014/chart" uri="{C3380CC4-5D6E-409C-BE32-E72D297353CC}">
              <c16:uniqueId val="{00000000-AB87-4457-A447-3560597CA0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AB87-4457-A447-3560597CA0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130.43</c:v>
                </c:pt>
                <c:pt idx="1">
                  <c:v>146.49</c:v>
                </c:pt>
                <c:pt idx="2">
                  <c:v>115.93</c:v>
                </c:pt>
                <c:pt idx="3">
                  <c:v>108.64</c:v>
                </c:pt>
                <c:pt idx="4">
                  <c:v>135.83000000000001</c:v>
                </c:pt>
              </c:numCache>
            </c:numRef>
          </c:val>
          <c:extLst>
            <c:ext xmlns:c16="http://schemas.microsoft.com/office/drawing/2014/chart" uri="{C3380CC4-5D6E-409C-BE32-E72D297353CC}">
              <c16:uniqueId val="{00000000-DDE6-439B-825A-3E545EF120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6-439B-825A-3E545EF120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7-4D79-B2E3-C11AB3FDD6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7-4D79-B2E3-C11AB3FDD6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2-4A32-9528-461CB7813A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2-4A32-9528-461CB7813A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5B-4333-B91E-293EEAF9E0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B-4333-B91E-293EEAF9E0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64-4DFA-89E8-02B6AB145F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64-4DFA-89E8-02B6AB145F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364.56</c:v>
                </c:pt>
                <c:pt idx="1">
                  <c:v>60.41</c:v>
                </c:pt>
                <c:pt idx="2">
                  <c:v>67.23</c:v>
                </c:pt>
                <c:pt idx="3">
                  <c:v>70.77</c:v>
                </c:pt>
                <c:pt idx="4">
                  <c:v>32.17</c:v>
                </c:pt>
              </c:numCache>
            </c:numRef>
          </c:val>
          <c:extLst>
            <c:ext xmlns:c16="http://schemas.microsoft.com/office/drawing/2014/chart" uri="{C3380CC4-5D6E-409C-BE32-E72D297353CC}">
              <c16:uniqueId val="{00000000-F94C-45D7-BBBD-6AE1C7106A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F94C-45D7-BBBD-6AE1C7106A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177.99</c:v>
                </c:pt>
                <c:pt idx="1">
                  <c:v>206.15</c:v>
                </c:pt>
                <c:pt idx="2">
                  <c:v>160.37</c:v>
                </c:pt>
                <c:pt idx="3">
                  <c:v>145.47</c:v>
                </c:pt>
                <c:pt idx="4">
                  <c:v>224.12</c:v>
                </c:pt>
              </c:numCache>
            </c:numRef>
          </c:val>
          <c:extLst>
            <c:ext xmlns:c16="http://schemas.microsoft.com/office/drawing/2014/chart" uri="{C3380CC4-5D6E-409C-BE32-E72D297353CC}">
              <c16:uniqueId val="{00000000-896B-414B-B438-C83F055DF6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896B-414B-B438-C83F055DF6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78.8</c:v>
                </c:pt>
                <c:pt idx="1">
                  <c:v>72.75</c:v>
                </c:pt>
                <c:pt idx="2">
                  <c:v>83.78</c:v>
                </c:pt>
                <c:pt idx="3">
                  <c:v>84.07</c:v>
                </c:pt>
                <c:pt idx="4">
                  <c:v>56.32</c:v>
                </c:pt>
              </c:numCache>
            </c:numRef>
          </c:val>
          <c:extLst>
            <c:ext xmlns:c16="http://schemas.microsoft.com/office/drawing/2014/chart" uri="{C3380CC4-5D6E-409C-BE32-E72D297353CC}">
              <c16:uniqueId val="{00000000-B5C5-4F41-9C33-CEC949EAB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B5C5-4F41-9C33-CEC949EAB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3" zoomScaleNormal="10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福生市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Bb1</v>
      </c>
      <c r="X8" s="48"/>
      <c r="Y8" s="48"/>
      <c r="Z8" s="48"/>
      <c r="AA8" s="48"/>
      <c r="AB8" s="48"/>
      <c r="AC8" s="48"/>
      <c r="AD8" s="49" t="str">
        <f>
データ!$M$6</f>
        <v>
非設置</v>
      </c>
      <c r="AE8" s="49"/>
      <c r="AF8" s="49"/>
      <c r="AG8" s="49"/>
      <c r="AH8" s="49"/>
      <c r="AI8" s="49"/>
      <c r="AJ8" s="49"/>
      <c r="AK8" s="3"/>
      <c r="AL8" s="50">
        <f>
データ!S6</f>
        <v>
58243</v>
      </c>
      <c r="AM8" s="50"/>
      <c r="AN8" s="50"/>
      <c r="AO8" s="50"/>
      <c r="AP8" s="50"/>
      <c r="AQ8" s="50"/>
      <c r="AR8" s="50"/>
      <c r="AS8" s="50"/>
      <c r="AT8" s="45">
        <f>
データ!T6</f>
        <v>
10.16</v>
      </c>
      <c r="AU8" s="45"/>
      <c r="AV8" s="45"/>
      <c r="AW8" s="45"/>
      <c r="AX8" s="45"/>
      <c r="AY8" s="45"/>
      <c r="AZ8" s="45"/>
      <c r="BA8" s="45"/>
      <c r="BB8" s="45">
        <f>
データ!U6</f>
        <v>
5732.58</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95.17</v>
      </c>
      <c r="X10" s="45"/>
      <c r="Y10" s="45"/>
      <c r="Z10" s="45"/>
      <c r="AA10" s="45"/>
      <c r="AB10" s="45"/>
      <c r="AC10" s="45"/>
      <c r="AD10" s="50">
        <f>
データ!R6</f>
        <v>
1036</v>
      </c>
      <c r="AE10" s="50"/>
      <c r="AF10" s="50"/>
      <c r="AG10" s="50"/>
      <c r="AH10" s="50"/>
      <c r="AI10" s="50"/>
      <c r="AJ10" s="50"/>
      <c r="AK10" s="2"/>
      <c r="AL10" s="50">
        <f>
データ!V6</f>
        <v>
57975</v>
      </c>
      <c r="AM10" s="50"/>
      <c r="AN10" s="50"/>
      <c r="AO10" s="50"/>
      <c r="AP10" s="50"/>
      <c r="AQ10" s="50"/>
      <c r="AR10" s="50"/>
      <c r="AS10" s="50"/>
      <c r="AT10" s="45">
        <f>
データ!W6</f>
        <v>
6.53</v>
      </c>
      <c r="AU10" s="45"/>
      <c r="AV10" s="45"/>
      <c r="AW10" s="45"/>
      <c r="AX10" s="45"/>
      <c r="AY10" s="45"/>
      <c r="AZ10" s="45"/>
      <c r="BA10" s="45"/>
      <c r="BB10" s="45">
        <f>
データ!X6</f>
        <v>
8878.25</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43</v>
      </c>
      <c r="N86" s="26" t="s">
        <v>
43</v>
      </c>
      <c r="O86" s="26" t="str">
        <f>
データ!EO6</f>
        <v>
【0.23】</v>
      </c>
    </row>
  </sheetData>
  <sheetProtection algorithmName="SHA-512" hashValue="BfW1TWRF8U/mbt5M9p/Tcq3gyzkRaZ1OfNh2nlNVygjXhEWjtHrT0ifzK3tZQAVA3oMkLvU26l4xqJJa+OHBLg==" saltValue="cCq7BEysWGvpmEQmeKkY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132187</v>
      </c>
      <c r="D6" s="33">
        <f t="shared" si="3"/>
        <v>47</v>
      </c>
      <c r="E6" s="33">
        <f t="shared" si="3"/>
        <v>17</v>
      </c>
      <c r="F6" s="33">
        <f t="shared" si="3"/>
        <v>1</v>
      </c>
      <c r="G6" s="33">
        <f t="shared" si="3"/>
        <v>0</v>
      </c>
      <c r="H6" s="33" t="str">
        <f t="shared" si="3"/>
        <v>東京都　福生市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100</v>
      </c>
      <c r="Q6" s="34">
        <f t="shared" si="3"/>
        <v>95.17</v>
      </c>
      <c r="R6" s="34">
        <f t="shared" si="3"/>
        <v>1036</v>
      </c>
      <c r="S6" s="34">
        <f t="shared" si="3"/>
        <v>58243</v>
      </c>
      <c r="T6" s="34">
        <f t="shared" si="3"/>
        <v>10.16</v>
      </c>
      <c r="U6" s="34">
        <f t="shared" si="3"/>
        <v>5732.58</v>
      </c>
      <c r="V6" s="34">
        <f t="shared" si="3"/>
        <v>57975</v>
      </c>
      <c r="W6" s="34">
        <f t="shared" si="3"/>
        <v>6.53</v>
      </c>
      <c r="X6" s="34">
        <f t="shared" si="3"/>
        <v>8878.25</v>
      </c>
      <c r="Y6" s="35">
        <f>IF(Y7="",NA(),Y7)</f>
        <v>130.43</v>
      </c>
      <c r="Z6" s="35">
        <f t="shared" ref="Z6:AH6" si="4">IF(Z7="",NA(),Z7)</f>
        <v>146.49</v>
      </c>
      <c r="AA6" s="35">
        <f t="shared" si="4"/>
        <v>115.93</v>
      </c>
      <c r="AB6" s="35">
        <f t="shared" si="4"/>
        <v>108.64</v>
      </c>
      <c r="AC6" s="35">
        <f t="shared" si="4"/>
        <v>135.83000000000001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364.56</v>
      </c>
      <c r="BG6" s="35">
        <f t="shared" ref="BG6:BO6" si="7">IF(BG7="",NA(),BG7)</f>
        <v>60.41</v>
      </c>
      <c r="BH6" s="35">
        <f t="shared" si="7"/>
        <v>67.23</v>
      </c>
      <c r="BI6" s="35">
        <f t="shared" si="7"/>
        <v>70.77</v>
      </c>
      <c r="BJ6" s="35">
        <f t="shared" si="7"/>
        <v>32.17</v>
      </c>
      <c r="BK6" s="35">
        <f t="shared" si="7"/>
        <v>839.9</v>
      </c>
      <c r="BL6" s="35">
        <f t="shared" si="7"/>
        <v>775.45</v>
      </c>
      <c r="BM6" s="35">
        <f t="shared" si="7"/>
        <v>786.46</v>
      </c>
      <c r="BN6" s="35">
        <f t="shared" si="7"/>
        <v>707.12</v>
      </c>
      <c r="BO6" s="35">
        <f t="shared" si="7"/>
        <v>733.93</v>
      </c>
      <c r="BP6" s="34" t="str">
        <f>IF(BP7="","",IF(BP7="-","【-】","【"&amp;SUBSTITUTE(TEXT(BP7,"#,##0.00"),"-","△")&amp;"】"))</f>
        <v>【682.78】</v>
      </c>
      <c r="BQ6" s="35">
        <f>IF(BQ7="",NA(),BQ7)</f>
        <v>177.99</v>
      </c>
      <c r="BR6" s="35">
        <f t="shared" ref="BR6:BZ6" si="8">IF(BR7="",NA(),BR7)</f>
        <v>206.15</v>
      </c>
      <c r="BS6" s="35">
        <f t="shared" si="8"/>
        <v>160.37</v>
      </c>
      <c r="BT6" s="35">
        <f t="shared" si="8"/>
        <v>145.47</v>
      </c>
      <c r="BU6" s="35">
        <f t="shared" si="8"/>
        <v>224.12</v>
      </c>
      <c r="BV6" s="35">
        <f t="shared" si="8"/>
        <v>87.66</v>
      </c>
      <c r="BW6" s="35">
        <f t="shared" si="8"/>
        <v>86.34</v>
      </c>
      <c r="BX6" s="35">
        <f t="shared" si="8"/>
        <v>84.89</v>
      </c>
      <c r="BY6" s="35">
        <f t="shared" si="8"/>
        <v>93.62</v>
      </c>
      <c r="BZ6" s="35">
        <f t="shared" si="8"/>
        <v>94.59</v>
      </c>
      <c r="CA6" s="34" t="str">
        <f>IF(CA7="","",IF(CA7="-","【-】","【"&amp;SUBSTITUTE(TEXT(CA7,"#,##0.00"),"-","△")&amp;"】"))</f>
        <v>【100.91】</v>
      </c>
      <c r="CB6" s="35">
        <f>IF(CB7="",NA(),CB7)</f>
        <v>78.8</v>
      </c>
      <c r="CC6" s="35">
        <f t="shared" ref="CC6:CK6" si="9">IF(CC7="",NA(),CC7)</f>
        <v>72.75</v>
      </c>
      <c r="CD6" s="35">
        <f t="shared" si="9"/>
        <v>83.78</v>
      </c>
      <c r="CE6" s="35">
        <f t="shared" si="9"/>
        <v>84.07</v>
      </c>
      <c r="CF6" s="35">
        <f t="shared" si="9"/>
        <v>56.32</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99.83</v>
      </c>
      <c r="CY6" s="35">
        <f t="shared" ref="CY6:DG6" si="11">IF(CY7="",NA(),CY7)</f>
        <v>99.85</v>
      </c>
      <c r="CZ6" s="35">
        <f t="shared" si="11"/>
        <v>99.9</v>
      </c>
      <c r="DA6" s="35">
        <f t="shared" si="11"/>
        <v>99.9</v>
      </c>
      <c r="DB6" s="35">
        <f t="shared" si="11"/>
        <v>99.79</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0.39</v>
      </c>
      <c r="EF6" s="34">
        <f t="shared" ref="EF6:EN6" si="14">IF(EF7="",NA(),EF7)</f>
        <v>0</v>
      </c>
      <c r="EG6" s="34">
        <f t="shared" si="14"/>
        <v>0</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132187</v>
      </c>
      <c r="D7" s="37">
        <v>47</v>
      </c>
      <c r="E7" s="37">
        <v>17</v>
      </c>
      <c r="F7" s="37">
        <v>1</v>
      </c>
      <c r="G7" s="37">
        <v>0</v>
      </c>
      <c r="H7" s="37" t="s">
        <v>96</v>
      </c>
      <c r="I7" s="37" t="s">
        <v>97</v>
      </c>
      <c r="J7" s="37" t="s">
        <v>98</v>
      </c>
      <c r="K7" s="37" t="s">
        <v>99</v>
      </c>
      <c r="L7" s="37" t="s">
        <v>100</v>
      </c>
      <c r="M7" s="37" t="s">
        <v>101</v>
      </c>
      <c r="N7" s="38" t="s">
        <v>102</v>
      </c>
      <c r="O7" s="38" t="s">
        <v>103</v>
      </c>
      <c r="P7" s="38">
        <v>100</v>
      </c>
      <c r="Q7" s="38">
        <v>95.17</v>
      </c>
      <c r="R7" s="38">
        <v>1036</v>
      </c>
      <c r="S7" s="38">
        <v>58243</v>
      </c>
      <c r="T7" s="38">
        <v>10.16</v>
      </c>
      <c r="U7" s="38">
        <v>5732.58</v>
      </c>
      <c r="V7" s="38">
        <v>57975</v>
      </c>
      <c r="W7" s="38">
        <v>6.53</v>
      </c>
      <c r="X7" s="38">
        <v>8878.25</v>
      </c>
      <c r="Y7" s="38">
        <v>130.43</v>
      </c>
      <c r="Z7" s="38">
        <v>146.49</v>
      </c>
      <c r="AA7" s="38">
        <v>115.93</v>
      </c>
      <c r="AB7" s="38">
        <v>108.64</v>
      </c>
      <c r="AC7" s="38">
        <v>135.83000000000001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364.56</v>
      </c>
      <c r="BG7" s="38">
        <v>60.41</v>
      </c>
      <c r="BH7" s="38">
        <v>67.23</v>
      </c>
      <c r="BI7" s="38">
        <v>70.77</v>
      </c>
      <c r="BJ7" s="38">
        <v>32.17</v>
      </c>
      <c r="BK7" s="38">
        <v>839.9</v>
      </c>
      <c r="BL7" s="38">
        <v>775.45</v>
      </c>
      <c r="BM7" s="38">
        <v>786.46</v>
      </c>
      <c r="BN7" s="38">
        <v>707.12</v>
      </c>
      <c r="BO7" s="38">
        <v>733.93</v>
      </c>
      <c r="BP7" s="38">
        <v>682.78</v>
      </c>
      <c r="BQ7" s="38">
        <v>177.99</v>
      </c>
      <c r="BR7" s="38">
        <v>206.15</v>
      </c>
      <c r="BS7" s="38">
        <v>160.37</v>
      </c>
      <c r="BT7" s="38">
        <v>145.47</v>
      </c>
      <c r="BU7" s="38">
        <v>224.12</v>
      </c>
      <c r="BV7" s="38">
        <v>87.66</v>
      </c>
      <c r="BW7" s="38">
        <v>86.34</v>
      </c>
      <c r="BX7" s="38">
        <v>84.89</v>
      </c>
      <c r="BY7" s="38">
        <v>93.62</v>
      </c>
      <c r="BZ7" s="38">
        <v>94.59</v>
      </c>
      <c r="CA7" s="38">
        <v>100.91</v>
      </c>
      <c r="CB7" s="38">
        <v>78.8</v>
      </c>
      <c r="CC7" s="38">
        <v>72.75</v>
      </c>
      <c r="CD7" s="38">
        <v>83.78</v>
      </c>
      <c r="CE7" s="38">
        <v>84.07</v>
      </c>
      <c r="CF7" s="38">
        <v>56.32</v>
      </c>
      <c r="CG7" s="38">
        <v>145.18</v>
      </c>
      <c r="CH7" s="38">
        <v>147.52000000000001</v>
      </c>
      <c r="CI7" s="38">
        <v>146.26</v>
      </c>
      <c r="CJ7" s="38">
        <v>136.47</v>
      </c>
      <c r="CK7" s="38">
        <v>131.22</v>
      </c>
      <c r="CL7" s="38">
        <v>136.86000000000001</v>
      </c>
      <c r="CM7" s="38" t="s">
        <v>102</v>
      </c>
      <c r="CN7" s="38" t="s">
        <v>102</v>
      </c>
      <c r="CO7" s="38" t="s">
        <v>102</v>
      </c>
      <c r="CP7" s="38" t="s">
        <v>102</v>
      </c>
      <c r="CQ7" s="38" t="s">
        <v>102</v>
      </c>
      <c r="CR7" s="38">
        <v>83.47</v>
      </c>
      <c r="CS7" s="38">
        <v>86.69</v>
      </c>
      <c r="CT7" s="38">
        <v>80.16</v>
      </c>
      <c r="CU7" s="38">
        <v>73.599999999999994</v>
      </c>
      <c r="CV7" s="38">
        <v>70.33</v>
      </c>
      <c r="CW7" s="38">
        <v>58.98</v>
      </c>
      <c r="CX7" s="38">
        <v>99.83</v>
      </c>
      <c r="CY7" s="38">
        <v>99.85</v>
      </c>
      <c r="CZ7" s="38">
        <v>99.9</v>
      </c>
      <c r="DA7" s="38">
        <v>99.9</v>
      </c>
      <c r="DB7" s="38">
        <v>99.79</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0.39</v>
      </c>
      <c r="EF7" s="38">
        <v>0</v>
      </c>
      <c r="EG7" s="38">
        <v>0</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道路下水道課</cp:lastModifiedBy>
  <cp:lastPrinted>2020-01-22T02:29:51Z</cp:lastPrinted>
  <dcterms:created xsi:type="dcterms:W3CDTF">2019-12-05T05:03:31Z</dcterms:created>
  <dcterms:modified xsi:type="dcterms:W3CDTF">2020-01-22T02:35:51Z</dcterms:modified>
  <cp:category/>
</cp:coreProperties>
</file>