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\\snjcityfile.sinnaibu.local\国分寺市\建設環境部\下水道課\作業用フォルダ\下水道課フォルダ＿29年度以降\2）下水道\01）下水道庶務\02）下水道に関する調査等回答\02）下水道に関する東京都調査\H31年度_業務係\20200131〆_【東京都市町村課：依頼（131（金）〆）】公営企業に係る経営比較分析表（平成30年度決算）の分析等について\作成\"/>
    </mc:Choice>
  </mc:AlternateContent>
  <xr:revisionPtr revIDLastSave="0" documentId="13_ncr:1_{E76E29BE-8C77-448D-B388-FCFE48CEC452}" xr6:coauthVersionLast="36" xr6:coauthVersionMax="36" xr10:uidLastSave="{00000000-0000-0000-0000-000000000000}"/>
  <workbookProtection workbookAlgorithmName="SHA-512" workbookHashValue="Gy7MuAXr8CrLbn6vfHgQZTUsDJDPOl7qq4e5RYXR0J//G+WuRCamSfl8fYn03KTKpz0/ZjtbH+CwtSDcq/G64g==" workbookSaltValue="P5DK4X7p3YZY50+EnbaEyA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E86" i="4"/>
  <c r="AT10" i="4"/>
  <c r="AL10" i="4"/>
  <c r="AD10" i="4"/>
  <c r="P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<sst xmlns="http://schemas.openxmlformats.org/spreadsheetml/2006/main" count="233" uniqueCount="114">
  <si>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</si>
  <si>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</si>
  <si>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</si>
  <si>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</si>
  <si>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</si>
  <si>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</si>
  <si>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</si>
  <si>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</si>
  <si>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</si>
  <si>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</si>
  <si>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</si>
  <si>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</si>
  <si>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</si>
  <si>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</si>
  <si>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</si>
  <si>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</si>
  <si>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</si>
  <si>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</si>
  <si>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</si>
  <si>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</si>
  <si>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</si>
  <si>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</si>
  <si>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</si>
  <si>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</si>
  <si>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</si>
  <si>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</si>
  <si>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</si>
  <si>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</si>
  <si>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</si>
  <si>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</si>
  <si>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</si>
  <si>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</si>
  <si>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</si>
  <si>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</si>
  <si>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</si>
  <si>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</si>
  <si>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</si>
  <si>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</si>
  <si>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</si>
  <si>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</si>
  <si>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</si>
  <si>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</si>
  <si>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</si>
  <si>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</si>
  <si>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</si>
  <si>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</si>
  <si>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</si>
  <si>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</si>
  <si>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</si>
  <si>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</si>
  <si>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</si>
  <si>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</si>
  <si>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</si>
  <si>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</si>
  <si>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</si>
  <si>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</si>
  <si>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</si>
  <si>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</si>
  <si>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</si>
  <si>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</si>
  <si>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</si>
  <si>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</si>
  <si>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</si>
  <si>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</si>
  <si>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</si>
  <si>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</si>
  <si>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</si>
  <si>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</si>
  <si>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</si>
  <si>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</si>
  <si>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</si>
  <si>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</si>
  <si>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</si>
  <si>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</si>
  <si>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</si>
  <si>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</si>
  <si>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</si>
  <si>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</si>
  <si>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</si>
  <si>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</si>
  <si>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</si>
  <si>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</si>
  <si>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</si>
  <si>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</si>
  <si>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</si>
  <si>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</si>
  <si>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</si>
  <si>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</si>
  <si>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</si>
  <si>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</si>
  <si>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</si>
  <si>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</si>
  <si>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</si>
  <si>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</si>
  <si>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</si>
  <si>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</si>
  <si>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</si>
  <si>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</si>
  <si>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国分寺市</t>
  </si>
  <si>
    <t>法非適用</t>
  </si>
  <si>
    <t>下水道事業</t>
  </si>
  <si>
    <t>公共下水道</t>
  </si>
  <si>
    <t>Aa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</si>
  <si>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</si>
  <si>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</si>
  <si>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</si>
  <si>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</si>
  <si>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</si>
  <si>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</si>
  <si>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</si>
  <si>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</si>
  <si>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100％未満ながら，平成27年度以降95％以上と安定している。なお，地方債償還金が減少傾向にあるため，今後の回復が見込まれる。
④企業債残高対事業規模比率
　平成27年度から類似団体平均および全国平均の半分以下である上，未償還残高は年々減少しており，負担が軽減されつつある。
⑤経費回収率
　平成27年度から類似団体平均と同程度の値で安定しており，平成30年度は100％に達した。早急な見直しは必要ないと考えられるため，中長期的な傾向を注視していく。
⑥汚水処理原価
　Ｈ27から類似団体平均と同程度の値で安定している。
⑧水洗化率
　類似団体平均と比べて高い水準であり，水洗化促進の文書送付等，今後も普及啓発活動を行っていく。
　以上より，国分寺市下水道事業の経営はおおむね安定している。</t>
    <rPh sb="14" eb="16">
      <t>ミマン</t>
    </rPh>
    <rPh sb="20" eb="22">
      <t>ヘイセイ</t>
    </rPh>
    <rPh sb="24" eb="26">
      <t>ネンド</t>
    </rPh>
    <rPh sb="26" eb="28">
      <t>イコウ</t>
    </rPh>
    <rPh sb="89" eb="91">
      <t>ヘイセイ</t>
    </rPh>
    <rPh sb="120" eb="123">
      <t>ミショウカン</t>
    </rPh>
    <rPh sb="123" eb="125">
      <t>ザンダカ</t>
    </rPh>
    <rPh sb="135" eb="137">
      <t>フタン</t>
    </rPh>
    <rPh sb="138" eb="140">
      <t>ケイゲン</t>
    </rPh>
    <rPh sb="156" eb="158">
      <t>ヘイセイ</t>
    </rPh>
    <rPh sb="160" eb="162">
      <t>ネンド</t>
    </rPh>
    <rPh sb="184" eb="186">
      <t>ヘイセイ</t>
    </rPh>
    <rPh sb="188" eb="190">
      <t>ネンド</t>
    </rPh>
    <rPh sb="196" eb="197">
      <t>タッ</t>
    </rPh>
    <rPh sb="200" eb="202">
      <t>ソウキュウ</t>
    </rPh>
    <rPh sb="203" eb="205">
      <t>ミナオ</t>
    </rPh>
    <rPh sb="207" eb="209">
      <t>ヒツヨウ</t>
    </rPh>
    <rPh sb="212" eb="213">
      <t>カンガ</t>
    </rPh>
    <rPh sb="220" eb="224">
      <t>チュウチョウキテキ</t>
    </rPh>
    <rPh sb="225" eb="227">
      <t>ケイコウ</t>
    </rPh>
    <rPh sb="228" eb="230">
      <t>チュウシ</t>
    </rPh>
    <rPh sb="336" eb="339">
      <t>ゲスイドウ</t>
    </rPh>
    <rPh sb="339" eb="341">
      <t>ジギョウ</t>
    </rPh>
    <phoneticPr fontId="4"/>
  </si>
  <si>
    <t>　③管渠改善率
　現在，国分寺市の管渠改善率は，類似団体平均および全国平均と比べて低い。
　国分寺市の公共下水道は、昭和46（1971）年から下水道事業に着手し，現在普及率は100%であるが，計画当初に布設した管きょは標準耐用年数（50年）に達しようとしている。
　こうした現状を踏まえ，予防型保全および長寿命化のため，ストックマネジメント事業を進める予定である。今後は順次，調査を行ったうえで，老朽化の程度に応じ必要な対策を講じていく。</t>
    <rPh sb="138" eb="140">
      <t>ゲンジョウ</t>
    </rPh>
    <rPh sb="141" eb="142">
      <t>フ</t>
    </rPh>
    <rPh sb="145" eb="148">
      <t>ヨボウガタ</t>
    </rPh>
    <rPh sb="148" eb="150">
      <t>ホゼン</t>
    </rPh>
    <rPh sb="171" eb="173">
      <t>ジギョウ</t>
    </rPh>
    <rPh sb="174" eb="175">
      <t>スス</t>
    </rPh>
    <rPh sb="177" eb="179">
      <t>ヨテイ</t>
    </rPh>
    <phoneticPr fontId="4"/>
  </si>
  <si>
    <t>　施設老朽化対策は，平成30年度に策定したストックマネジメント実施方針に基づいて開始し，今後本格的に取り組む予定である。
　経営については，令和元年度作成予定の経営戦略の結果を踏まえ，経営基盤分析・対応について検討を進める。
　さらに，令和２年度４月の公営企業会計適用後，経営状況を判断するための情報の蓄積に努め，それらをもとに必要に応じて経営戦略を見直し，中長期的な経営基盤の強化および最適化を行っていく。</t>
    <rPh sb="1" eb="3">
      <t>シセツ</t>
    </rPh>
    <rPh sb="36" eb="37">
      <t>モト</t>
    </rPh>
    <rPh sb="40" eb="42">
      <t>カイシ</t>
    </rPh>
    <rPh sb="44" eb="46">
      <t>コンゴ</t>
    </rPh>
    <rPh sb="46" eb="49">
      <t>ホンカクテキ</t>
    </rPh>
    <rPh sb="50" eb="51">
      <t>ト</t>
    </rPh>
    <rPh sb="52" eb="53">
      <t>ク</t>
    </rPh>
    <rPh sb="54" eb="56">
      <t>ヨテイ</t>
    </rPh>
    <rPh sb="70" eb="75">
      <t>レイワガンネンド</t>
    </rPh>
    <rPh sb="118" eb="120">
      <t>レイワ</t>
    </rPh>
    <rPh sb="121" eb="123">
      <t>ネンド</t>
    </rPh>
    <rPh sb="124" eb="125">
      <t>ガツ</t>
    </rPh>
    <rPh sb="134" eb="136">
      <t>チョウキ</t>
    </rPh>
    <rPh sb="136" eb="138">
      <t>ケイエイ</t>
    </rPh>
    <rPh sb="138" eb="140">
      <t>ジョウキョウ</t>
    </rPh>
    <rPh sb="141" eb="143">
      <t>ハンダン</t>
    </rPh>
    <rPh sb="148" eb="150">
      <t>ジョウホウ</t>
    </rPh>
    <rPh sb="154" eb="155">
      <t>ツト</t>
    </rPh>
    <rPh sb="187" eb="189">
      <t>キョウカ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</si>
</sst>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6-4FF1-97CF-C808C61D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0.13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6-4FF1-97CF-C808C61D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8-4A46-BC9A-8EC4EC7C8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64.81</c:v>
                </c:pt>
                <c:pt idx="1">
                  <c:v>64.81</c:v>
                </c:pt>
                <c:pt idx="2">
                  <c:v>64.66</c:v>
                </c:pt>
                <c:pt idx="3">
                  <c:v>64.650000000000006</c:v>
                </c:pt>
                <c:pt idx="4">
                  <c:v>62.96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8-4A46-BC9A-8EC4EC7C8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99.49</c:v>
                </c:pt>
                <c:pt idx="1">
                  <c:v>98.85</c:v>
                </c:pt>
                <c:pt idx="2">
                  <c:v>99.07</c:v>
                </c:pt>
                <c:pt idx="3">
                  <c:v>99.08</c:v>
                </c:pt>
                <c:pt idx="4">
                  <c:v>99.19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D-4600-95C9-2219DAB89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96.76</c:v>
                </c:pt>
                <c:pt idx="1">
                  <c:v>96.89</c:v>
                </c:pt>
                <c:pt idx="2">
                  <c:v>97.08</c:v>
                </c:pt>
                <c:pt idx="3">
                  <c:v>97.4</c:v>
                </c:pt>
                <c:pt idx="4">
                  <c:v>96.96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D-4600-95C9-2219DAB89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95.98</c:v>
                </c:pt>
                <c:pt idx="1">
                  <c:v>97.11</c:v>
                </c:pt>
                <c:pt idx="2">
                  <c:v>96.67</c:v>
                </c:pt>
                <c:pt idx="3">
                  <c:v>96.52</c:v>
                </c:pt>
                <c:pt idx="4">
                  <c:v>96.74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7-46CD-989B-F7AE9BFAD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7-46CD-989B-F7AE9BFAD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A-430F-8A04-9892254CE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A-430F-8A04-9892254CE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432-A258-115900CB8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4-4432-A258-115900CB8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7-4CFE-923F-1BFF89AE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7-4CFE-923F-1BFF89AE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F-412B-A981-D9B692B24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F-412B-A981-D9B692B24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337.91</c:v>
                </c:pt>
                <c:pt idx="1">
                  <c:v>230.79</c:v>
                </c:pt>
                <c:pt idx="2">
                  <c:v>206.34</c:v>
                </c:pt>
                <c:pt idx="3">
                  <c:v>174.66</c:v>
                </c:pt>
                <c:pt idx="4">
                  <c:v>143.19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F-44D6-A8CF-52B0C8CD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665.11</c:v>
                </c:pt>
                <c:pt idx="1">
                  <c:v>642.57000000000005</c:v>
                </c:pt>
                <c:pt idx="2">
                  <c:v>599.92999999999995</c:v>
                </c:pt>
                <c:pt idx="3">
                  <c:v>573.73</c:v>
                </c:pt>
                <c:pt idx="4">
                  <c:v>514.27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F-44D6-A8CF-52B0C8CD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96.44</c:v>
                </c:pt>
                <c:pt idx="1">
                  <c:v>94.78</c:v>
                </c:pt>
                <c:pt idx="2">
                  <c:v>94.38</c:v>
                </c:pt>
                <c:pt idx="3">
                  <c:v>99.61</c:v>
                </c:pt>
                <c:pt idx="4">
                  <c:v>104.13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7-47EE-AE6C-0FF3601C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85.64</c:v>
                </c:pt>
                <c:pt idx="1">
                  <c:v>94.3</c:v>
                </c:pt>
                <c:pt idx="2">
                  <c:v>95.76</c:v>
                </c:pt>
                <c:pt idx="3">
                  <c:v>100.74</c:v>
                </c:pt>
                <c:pt idx="4">
                  <c:v>100.34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7-47EE-AE6C-0FF3601C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118.11</c:v>
                </c:pt>
                <c:pt idx="1">
                  <c:v>124.35</c:v>
                </c:pt>
                <c:pt idx="2">
                  <c:v>120.83</c:v>
                </c:pt>
                <c:pt idx="3">
                  <c:v>113.66</c:v>
                </c:pt>
                <c:pt idx="4">
                  <c:v>107.9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7-44A6-8433-4F48A52F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133</c:v>
                </c:pt>
                <c:pt idx="1">
                  <c:v>120.18</c:v>
                </c:pt>
                <c:pt idx="2">
                  <c:v>119</c:v>
                </c:pt>
                <c:pt idx="3">
                  <c:v>112.75</c:v>
                </c:pt>
                <c:pt idx="4">
                  <c:v>113.49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7-44A6-8433-4F48A52F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L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
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
データ!H6</f>
        <v>
東京都　国分寺市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
1</v>
      </c>
      <c r="C7" s="64"/>
      <c r="D7" s="64"/>
      <c r="E7" s="64"/>
      <c r="F7" s="64"/>
      <c r="G7" s="64"/>
      <c r="H7" s="64"/>
      <c r="I7" s="64" t="s">
        <v>
2</v>
      </c>
      <c r="J7" s="64"/>
      <c r="K7" s="64"/>
      <c r="L7" s="64"/>
      <c r="M7" s="64"/>
      <c r="N7" s="64"/>
      <c r="O7" s="64"/>
      <c r="P7" s="64" t="s">
        <v>
3</v>
      </c>
      <c r="Q7" s="64"/>
      <c r="R7" s="64"/>
      <c r="S7" s="64"/>
      <c r="T7" s="64"/>
      <c r="U7" s="64"/>
      <c r="V7" s="64"/>
      <c r="W7" s="64" t="s">
        <v>
4</v>
      </c>
      <c r="X7" s="64"/>
      <c r="Y7" s="64"/>
      <c r="Z7" s="64"/>
      <c r="AA7" s="64"/>
      <c r="AB7" s="64"/>
      <c r="AC7" s="64"/>
      <c r="AD7" s="64" t="s">
        <v>
5</v>
      </c>
      <c r="AE7" s="64"/>
      <c r="AF7" s="64"/>
      <c r="AG7" s="64"/>
      <c r="AH7" s="64"/>
      <c r="AI7" s="64"/>
      <c r="AJ7" s="64"/>
      <c r="AK7" s="3"/>
      <c r="AL7" s="64" t="s">
        <v>
6</v>
      </c>
      <c r="AM7" s="64"/>
      <c r="AN7" s="64"/>
      <c r="AO7" s="64"/>
      <c r="AP7" s="64"/>
      <c r="AQ7" s="64"/>
      <c r="AR7" s="64"/>
      <c r="AS7" s="64"/>
      <c r="AT7" s="64" t="s">
        <v>
7</v>
      </c>
      <c r="AU7" s="64"/>
      <c r="AV7" s="64"/>
      <c r="AW7" s="64"/>
      <c r="AX7" s="64"/>
      <c r="AY7" s="64"/>
      <c r="AZ7" s="64"/>
      <c r="BA7" s="64"/>
      <c r="BB7" s="64" t="s">
        <v>
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
データ!I6</f>
        <v>
法非適用</v>
      </c>
      <c r="C8" s="71"/>
      <c r="D8" s="71"/>
      <c r="E8" s="71"/>
      <c r="F8" s="71"/>
      <c r="G8" s="71"/>
      <c r="H8" s="71"/>
      <c r="I8" s="71" t="str">
        <f>
データ!J6</f>
        <v>
下水道事業</v>
      </c>
      <c r="J8" s="71"/>
      <c r="K8" s="71"/>
      <c r="L8" s="71"/>
      <c r="M8" s="71"/>
      <c r="N8" s="71"/>
      <c r="O8" s="71"/>
      <c r="P8" s="71" t="str">
        <f>
データ!K6</f>
        <v>
公共下水道</v>
      </c>
      <c r="Q8" s="71"/>
      <c r="R8" s="71"/>
      <c r="S8" s="71"/>
      <c r="T8" s="71"/>
      <c r="U8" s="71"/>
      <c r="V8" s="71"/>
      <c r="W8" s="71" t="str">
        <f>
データ!L6</f>
        <v>
Aa</v>
      </c>
      <c r="X8" s="71"/>
      <c r="Y8" s="71"/>
      <c r="Z8" s="71"/>
      <c r="AA8" s="71"/>
      <c r="AB8" s="71"/>
      <c r="AC8" s="71"/>
      <c r="AD8" s="72" t="str">
        <f>
データ!$M$6</f>
        <v>
非設置</v>
      </c>
      <c r="AE8" s="72"/>
      <c r="AF8" s="72"/>
      <c r="AG8" s="72"/>
      <c r="AH8" s="72"/>
      <c r="AI8" s="72"/>
      <c r="AJ8" s="72"/>
      <c r="AK8" s="3"/>
      <c r="AL8" s="68">
        <f>
データ!S6</f>
        <v>
123689</v>
      </c>
      <c r="AM8" s="68"/>
      <c r="AN8" s="68"/>
      <c r="AO8" s="68"/>
      <c r="AP8" s="68"/>
      <c r="AQ8" s="68"/>
      <c r="AR8" s="68"/>
      <c r="AS8" s="68"/>
      <c r="AT8" s="67">
        <f>
データ!T6</f>
        <v>
11.46</v>
      </c>
      <c r="AU8" s="67"/>
      <c r="AV8" s="67"/>
      <c r="AW8" s="67"/>
      <c r="AX8" s="67"/>
      <c r="AY8" s="67"/>
      <c r="AZ8" s="67"/>
      <c r="BA8" s="67"/>
      <c r="BB8" s="67">
        <f>
データ!U6</f>
        <v>
10793.11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
10</v>
      </c>
      <c r="BM8" s="70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
12</v>
      </c>
      <c r="C9" s="64"/>
      <c r="D9" s="64"/>
      <c r="E9" s="64"/>
      <c r="F9" s="64"/>
      <c r="G9" s="64"/>
      <c r="H9" s="64"/>
      <c r="I9" s="64" t="s">
        <v>
13</v>
      </c>
      <c r="J9" s="64"/>
      <c r="K9" s="64"/>
      <c r="L9" s="64"/>
      <c r="M9" s="64"/>
      <c r="N9" s="64"/>
      <c r="O9" s="64"/>
      <c r="P9" s="64" t="s">
        <v>
14</v>
      </c>
      <c r="Q9" s="64"/>
      <c r="R9" s="64"/>
      <c r="S9" s="64"/>
      <c r="T9" s="64"/>
      <c r="U9" s="64"/>
      <c r="V9" s="64"/>
      <c r="W9" s="64" t="s">
        <v>
15</v>
      </c>
      <c r="X9" s="64"/>
      <c r="Y9" s="64"/>
      <c r="Z9" s="64"/>
      <c r="AA9" s="64"/>
      <c r="AB9" s="64"/>
      <c r="AC9" s="64"/>
      <c r="AD9" s="64" t="s">
        <v>
16</v>
      </c>
      <c r="AE9" s="64"/>
      <c r="AF9" s="64"/>
      <c r="AG9" s="64"/>
      <c r="AH9" s="64"/>
      <c r="AI9" s="64"/>
      <c r="AJ9" s="64"/>
      <c r="AK9" s="3"/>
      <c r="AL9" s="64" t="s">
        <v>
17</v>
      </c>
      <c r="AM9" s="64"/>
      <c r="AN9" s="64"/>
      <c r="AO9" s="64"/>
      <c r="AP9" s="64"/>
      <c r="AQ9" s="64"/>
      <c r="AR9" s="64"/>
      <c r="AS9" s="64"/>
      <c r="AT9" s="64" t="s">
        <v>
18</v>
      </c>
      <c r="AU9" s="64"/>
      <c r="AV9" s="64"/>
      <c r="AW9" s="64"/>
      <c r="AX9" s="64"/>
      <c r="AY9" s="64"/>
      <c r="AZ9" s="64"/>
      <c r="BA9" s="64"/>
      <c r="BB9" s="64" t="s">
        <v>
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
20</v>
      </c>
      <c r="BM9" s="66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
データ!N6</f>
        <v>
-</v>
      </c>
      <c r="C10" s="67"/>
      <c r="D10" s="67"/>
      <c r="E10" s="67"/>
      <c r="F10" s="67"/>
      <c r="G10" s="67"/>
      <c r="H10" s="67"/>
      <c r="I10" s="67" t="str">
        <f>
データ!O6</f>
        <v>
該当数値なし</v>
      </c>
      <c r="J10" s="67"/>
      <c r="K10" s="67"/>
      <c r="L10" s="67"/>
      <c r="M10" s="67"/>
      <c r="N10" s="67"/>
      <c r="O10" s="67"/>
      <c r="P10" s="67">
        <f>
データ!P6</f>
        <v>
100</v>
      </c>
      <c r="Q10" s="67"/>
      <c r="R10" s="67"/>
      <c r="S10" s="67"/>
      <c r="T10" s="67"/>
      <c r="U10" s="67"/>
      <c r="V10" s="67"/>
      <c r="W10" s="67">
        <f>
データ!Q6</f>
        <v>
100</v>
      </c>
      <c r="X10" s="67"/>
      <c r="Y10" s="67"/>
      <c r="Z10" s="67"/>
      <c r="AA10" s="67"/>
      <c r="AB10" s="67"/>
      <c r="AC10" s="67"/>
      <c r="AD10" s="68">
        <f>
データ!R6</f>
        <v>
1688</v>
      </c>
      <c r="AE10" s="68"/>
      <c r="AF10" s="68"/>
      <c r="AG10" s="68"/>
      <c r="AH10" s="68"/>
      <c r="AI10" s="68"/>
      <c r="AJ10" s="68"/>
      <c r="AK10" s="2"/>
      <c r="AL10" s="68">
        <f>
データ!V6</f>
        <v>
124308</v>
      </c>
      <c r="AM10" s="68"/>
      <c r="AN10" s="68"/>
      <c r="AO10" s="68"/>
      <c r="AP10" s="68"/>
      <c r="AQ10" s="68"/>
      <c r="AR10" s="68"/>
      <c r="AS10" s="68"/>
      <c r="AT10" s="67">
        <f>
データ!W6</f>
        <v>
11.42</v>
      </c>
      <c r="AU10" s="67"/>
      <c r="AV10" s="67"/>
      <c r="AW10" s="67"/>
      <c r="AX10" s="67"/>
      <c r="AY10" s="67"/>
      <c r="AZ10" s="67"/>
      <c r="BA10" s="67"/>
      <c r="BB10" s="67">
        <f>
データ!X6</f>
        <v>
10885.11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
22</v>
      </c>
      <c r="BM10" s="58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
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
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
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
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
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
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
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
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
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【682.78】</v>
      </c>
      <c r="I86" s="26" t="str">
        <f>
データ!CA6</f>
        <v>
【100.91】</v>
      </c>
      <c r="J86" s="26" t="str">
        <f>
データ!CL6</f>
        <v>
【136.86】</v>
      </c>
      <c r="K86" s="26" t="str">
        <f>
データ!CW6</f>
        <v>
【58.98】</v>
      </c>
      <c r="L86" s="26" t="str">
        <f>
データ!DH6</f>
        <v>
【95.20】</v>
      </c>
      <c r="M86" s="26" t="s">
        <v>
43</v>
      </c>
      <c r="N86" s="26" t="s">
        <v>
44</v>
      </c>
      <c r="O86" s="26" t="str">
        <f>
データ!EO6</f>
        <v>
【0.23】</v>
      </c>
    </row>
  </sheetData>
  <sheetProtection algorithmName="SHA-512" hashValue="wAnk/JQopVUPYyMrhjGloDA/S7nwEURGYv8E2mDRAacRzn53NEHVyiceeu78zNRP5DtFrNtmLiVYLNmkQrAtYg==" saltValue="GgWS2zxCLxoQxj5S0vJNF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132144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東京都　国分寺市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Aa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100</v>
      </c>
      <c r="R6" s="34">
        <f t="shared" si="3"/>
        <v>1688</v>
      </c>
      <c r="S6" s="34">
        <f t="shared" si="3"/>
        <v>123689</v>
      </c>
      <c r="T6" s="34">
        <f t="shared" si="3"/>
        <v>11.46</v>
      </c>
      <c r="U6" s="34">
        <f t="shared" si="3"/>
        <v>10793.11</v>
      </c>
      <c r="V6" s="34">
        <f t="shared" si="3"/>
        <v>124308</v>
      </c>
      <c r="W6" s="34">
        <f t="shared" si="3"/>
        <v>11.42</v>
      </c>
      <c r="X6" s="34">
        <f t="shared" si="3"/>
        <v>10885.11</v>
      </c>
      <c r="Y6" s="35">
        <f>IF(Y7="",NA(),Y7)</f>
        <v>95.98</v>
      </c>
      <c r="Z6" s="35">
        <f t="shared" ref="Z6:AH6" si="4">IF(Z7="",NA(),Z7)</f>
        <v>97.11</v>
      </c>
      <c r="AA6" s="35">
        <f t="shared" si="4"/>
        <v>96.67</v>
      </c>
      <c r="AB6" s="35">
        <f t="shared" si="4"/>
        <v>96.52</v>
      </c>
      <c r="AC6" s="35">
        <f t="shared" si="4"/>
        <v>96.74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337.91</v>
      </c>
      <c r="BG6" s="35">
        <f t="shared" ref="BG6:BO6" si="7">IF(BG7="",NA(),BG7)</f>
        <v>230.79</v>
      </c>
      <c r="BH6" s="35">
        <f t="shared" si="7"/>
        <v>206.34</v>
      </c>
      <c r="BI6" s="35">
        <f t="shared" si="7"/>
        <v>174.66</v>
      </c>
      <c r="BJ6" s="35">
        <f t="shared" si="7"/>
        <v>143.19</v>
      </c>
      <c r="BK6" s="35">
        <f t="shared" si="7"/>
        <v>665.11</v>
      </c>
      <c r="BL6" s="35">
        <f t="shared" si="7"/>
        <v>642.57000000000005</v>
      </c>
      <c r="BM6" s="35">
        <f t="shared" si="7"/>
        <v>599.92999999999995</v>
      </c>
      <c r="BN6" s="35">
        <f t="shared" si="7"/>
        <v>573.73</v>
      </c>
      <c r="BO6" s="35">
        <f t="shared" si="7"/>
        <v>514.27</v>
      </c>
      <c r="BP6" s="34" t="str">
        <f>IF(BP7="","",IF(BP7="-","【-】","【"&amp;SUBSTITUTE(TEXT(BP7,"#,##0.00"),"-","△")&amp;"】"))</f>
        <v>【682.78】</v>
      </c>
      <c r="BQ6" s="35">
        <f>IF(BQ7="",NA(),BQ7)</f>
        <v>96.44</v>
      </c>
      <c r="BR6" s="35">
        <f t="shared" ref="BR6:BZ6" si="8">IF(BR7="",NA(),BR7)</f>
        <v>94.78</v>
      </c>
      <c r="BS6" s="35">
        <f t="shared" si="8"/>
        <v>94.38</v>
      </c>
      <c r="BT6" s="35">
        <f t="shared" si="8"/>
        <v>99.61</v>
      </c>
      <c r="BU6" s="35">
        <f t="shared" si="8"/>
        <v>104.13</v>
      </c>
      <c r="BV6" s="35">
        <f t="shared" si="8"/>
        <v>85.64</v>
      </c>
      <c r="BW6" s="35">
        <f t="shared" si="8"/>
        <v>94.3</v>
      </c>
      <c r="BX6" s="35">
        <f t="shared" si="8"/>
        <v>95.76</v>
      </c>
      <c r="BY6" s="35">
        <f t="shared" si="8"/>
        <v>100.74</v>
      </c>
      <c r="BZ6" s="35">
        <f t="shared" si="8"/>
        <v>100.34</v>
      </c>
      <c r="CA6" s="34" t="str">
        <f>IF(CA7="","",IF(CA7="-","【-】","【"&amp;SUBSTITUTE(TEXT(CA7,"#,##0.00"),"-","△")&amp;"】"))</f>
        <v>【100.91】</v>
      </c>
      <c r="CB6" s="35">
        <f>IF(CB7="",NA(),CB7)</f>
        <v>118.11</v>
      </c>
      <c r="CC6" s="35">
        <f t="shared" ref="CC6:CK6" si="9">IF(CC7="",NA(),CC7)</f>
        <v>124.35</v>
      </c>
      <c r="CD6" s="35">
        <f t="shared" si="9"/>
        <v>120.83</v>
      </c>
      <c r="CE6" s="35">
        <f t="shared" si="9"/>
        <v>113.66</v>
      </c>
      <c r="CF6" s="35">
        <f t="shared" si="9"/>
        <v>107.9</v>
      </c>
      <c r="CG6" s="35">
        <f t="shared" si="9"/>
        <v>133</v>
      </c>
      <c r="CH6" s="35">
        <f t="shared" si="9"/>
        <v>120.18</v>
      </c>
      <c r="CI6" s="35">
        <f t="shared" si="9"/>
        <v>119</v>
      </c>
      <c r="CJ6" s="35">
        <f t="shared" si="9"/>
        <v>112.75</v>
      </c>
      <c r="CK6" s="35">
        <f t="shared" si="9"/>
        <v>113.49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64.81</v>
      </c>
      <c r="CS6" s="35">
        <f t="shared" si="10"/>
        <v>64.81</v>
      </c>
      <c r="CT6" s="35">
        <f t="shared" si="10"/>
        <v>64.66</v>
      </c>
      <c r="CU6" s="35">
        <f t="shared" si="10"/>
        <v>64.650000000000006</v>
      </c>
      <c r="CV6" s="35">
        <f t="shared" si="10"/>
        <v>62.96</v>
      </c>
      <c r="CW6" s="34" t="str">
        <f>IF(CW7="","",IF(CW7="-","【-】","【"&amp;SUBSTITUTE(TEXT(CW7,"#,##0.00"),"-","△")&amp;"】"))</f>
        <v>【58.98】</v>
      </c>
      <c r="CX6" s="35">
        <f>IF(CX7="",NA(),CX7)</f>
        <v>99.49</v>
      </c>
      <c r="CY6" s="35">
        <f t="shared" ref="CY6:DG6" si="11">IF(CY7="",NA(),CY7)</f>
        <v>98.85</v>
      </c>
      <c r="CZ6" s="35">
        <f t="shared" si="11"/>
        <v>99.07</v>
      </c>
      <c r="DA6" s="35">
        <f t="shared" si="11"/>
        <v>99.08</v>
      </c>
      <c r="DB6" s="35">
        <f t="shared" si="11"/>
        <v>99.19</v>
      </c>
      <c r="DC6" s="35">
        <f t="shared" si="11"/>
        <v>96.76</v>
      </c>
      <c r="DD6" s="35">
        <f t="shared" si="11"/>
        <v>96.89</v>
      </c>
      <c r="DE6" s="35">
        <f t="shared" si="11"/>
        <v>97.08</v>
      </c>
      <c r="DF6" s="35">
        <f t="shared" si="11"/>
        <v>97.4</v>
      </c>
      <c r="DG6" s="35">
        <f t="shared" si="11"/>
        <v>96.96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0.14000000000000001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0.22</v>
      </c>
      <c r="EK6" s="35">
        <f t="shared" si="14"/>
        <v>0.13</v>
      </c>
      <c r="EL6" s="35">
        <f t="shared" si="14"/>
        <v>0.16</v>
      </c>
      <c r="EM6" s="35">
        <f t="shared" si="14"/>
        <v>0.16</v>
      </c>
      <c r="EN6" s="35">
        <f t="shared" si="14"/>
        <v>0.16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132144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100</v>
      </c>
      <c r="Q7" s="38">
        <v>100</v>
      </c>
      <c r="R7" s="38">
        <v>1688</v>
      </c>
      <c r="S7" s="38">
        <v>123689</v>
      </c>
      <c r="T7" s="38">
        <v>11.46</v>
      </c>
      <c r="U7" s="38">
        <v>10793.11</v>
      </c>
      <c r="V7" s="38">
        <v>124308</v>
      </c>
      <c r="W7" s="38">
        <v>11.42</v>
      </c>
      <c r="X7" s="38">
        <v>10885.11</v>
      </c>
      <c r="Y7" s="38">
        <v>95.98</v>
      </c>
      <c r="Z7" s="38">
        <v>97.11</v>
      </c>
      <c r="AA7" s="38">
        <v>96.67</v>
      </c>
      <c r="AB7" s="38">
        <v>96.52</v>
      </c>
      <c r="AC7" s="38">
        <v>96.74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337.91</v>
      </c>
      <c r="BG7" s="38">
        <v>230.79</v>
      </c>
      <c r="BH7" s="38">
        <v>206.34</v>
      </c>
      <c r="BI7" s="38">
        <v>174.66</v>
      </c>
      <c r="BJ7" s="38">
        <v>143.19</v>
      </c>
      <c r="BK7" s="38">
        <v>665.11</v>
      </c>
      <c r="BL7" s="38">
        <v>642.57000000000005</v>
      </c>
      <c r="BM7" s="38">
        <v>599.92999999999995</v>
      </c>
      <c r="BN7" s="38">
        <v>573.73</v>
      </c>
      <c r="BO7" s="38">
        <v>514.27</v>
      </c>
      <c r="BP7" s="38">
        <v>682.78</v>
      </c>
      <c r="BQ7" s="38">
        <v>96.44</v>
      </c>
      <c r="BR7" s="38">
        <v>94.78</v>
      </c>
      <c r="BS7" s="38">
        <v>94.38</v>
      </c>
      <c r="BT7" s="38">
        <v>99.61</v>
      </c>
      <c r="BU7" s="38">
        <v>104.13</v>
      </c>
      <c r="BV7" s="38">
        <v>85.64</v>
      </c>
      <c r="BW7" s="38">
        <v>94.3</v>
      </c>
      <c r="BX7" s="38">
        <v>95.76</v>
      </c>
      <c r="BY7" s="38">
        <v>100.74</v>
      </c>
      <c r="BZ7" s="38">
        <v>100.34</v>
      </c>
      <c r="CA7" s="38">
        <v>100.91</v>
      </c>
      <c r="CB7" s="38">
        <v>118.11</v>
      </c>
      <c r="CC7" s="38">
        <v>124.35</v>
      </c>
      <c r="CD7" s="38">
        <v>120.83</v>
      </c>
      <c r="CE7" s="38">
        <v>113.66</v>
      </c>
      <c r="CF7" s="38">
        <v>107.9</v>
      </c>
      <c r="CG7" s="38">
        <v>133</v>
      </c>
      <c r="CH7" s="38">
        <v>120.18</v>
      </c>
      <c r="CI7" s="38">
        <v>119</v>
      </c>
      <c r="CJ7" s="38">
        <v>112.75</v>
      </c>
      <c r="CK7" s="38">
        <v>113.49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64.81</v>
      </c>
      <c r="CS7" s="38">
        <v>64.81</v>
      </c>
      <c r="CT7" s="38">
        <v>64.66</v>
      </c>
      <c r="CU7" s="38">
        <v>64.650000000000006</v>
      </c>
      <c r="CV7" s="38">
        <v>62.96</v>
      </c>
      <c r="CW7" s="38">
        <v>58.98</v>
      </c>
      <c r="CX7" s="38">
        <v>99.49</v>
      </c>
      <c r="CY7" s="38">
        <v>98.85</v>
      </c>
      <c r="CZ7" s="38">
        <v>99.07</v>
      </c>
      <c r="DA7" s="38">
        <v>99.08</v>
      </c>
      <c r="DB7" s="38">
        <v>99.19</v>
      </c>
      <c r="DC7" s="38">
        <v>96.76</v>
      </c>
      <c r="DD7" s="38">
        <v>96.89</v>
      </c>
      <c r="DE7" s="38">
        <v>97.08</v>
      </c>
      <c r="DF7" s="38">
        <v>97.4</v>
      </c>
      <c r="DG7" s="38">
        <v>96.96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0.14000000000000001</v>
      </c>
      <c r="EF7" s="38">
        <v>0</v>
      </c>
      <c r="EG7" s="38">
        <v>0</v>
      </c>
      <c r="EH7" s="38">
        <v>0</v>
      </c>
      <c r="EI7" s="38">
        <v>0</v>
      </c>
      <c r="EJ7" s="38">
        <v>0.22</v>
      </c>
      <c r="EK7" s="38">
        <v>0.13</v>
      </c>
      <c r="EL7" s="38">
        <v>0.16</v>
      </c>
      <c r="EM7" s="38">
        <v>0.16</v>
      </c>
      <c r="EN7" s="38">
        <v>0.16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国分寺市</cp:lastModifiedBy>
  <cp:lastPrinted>2020-01-28T00:06:05Z</cp:lastPrinted>
  <dcterms:created xsi:type="dcterms:W3CDTF">2019-12-05T05:03:30Z</dcterms:created>
  <dcterms:modified xsi:type="dcterms:W3CDTF">2020-01-29T08:17:18Z</dcterms:modified>
  <cp:category/>
</cp:coreProperties>
</file>