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zEdHs+1s5opIpSA6GKGsQN8T5uU7tsK9usg1HO0mvhEBIFEoZz3KcWlaFMS8jfNW9/YTgKPKkXgrycGpFuCYw==" workbookSaltValue="s1H2SeXkPop/6D2qiwosU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<sst xmlns="http://schemas.openxmlformats.org/spreadsheetml/2006/main" count="233" uniqueCount="114">
  <si>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</si>
  <si>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</si>
  <si>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</si>
  <si>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</si>
  <si>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</si>
  <si>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</si>
  <si>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</si>
  <si>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</si>
  <si>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</si>
  <si>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</si>
  <si>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</si>
  <si>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</si>
  <si>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</si>
  <si>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</si>
  <si>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</si>
  <si>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</si>
  <si>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</si>
  <si>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</si>
  <si>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</si>
  <si>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</si>
  <si>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</si>
  <si>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</si>
  <si>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</si>
  <si>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</si>
  <si>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</si>
  <si>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</si>
  <si>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</si>
  <si>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</si>
  <si>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</si>
  <si>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</si>
  <si>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</si>
  <si>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</si>
  <si>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</si>
  <si>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</si>
  <si>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</si>
  <si>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</si>
  <si>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</si>
  <si>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</si>
  <si>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</si>
  <si>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</si>
  <si>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</si>
  <si>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</si>
  <si>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</si>
  <si>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</si>
  <si>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</si>
  <si>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</si>
  <si>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</si>
  <si>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</si>
  <si>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</si>
  <si>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</si>
  <si>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</si>
  <si>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</si>
  <si>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</si>
  <si>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</si>
  <si>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</si>
  <si>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</si>
  <si>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</si>
  <si>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</si>
  <si>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</si>
  <si>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</si>
  <si>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</si>
  <si>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</si>
  <si>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</si>
  <si>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</si>
  <si>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</si>
  <si>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</si>
  <si>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</si>
  <si>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</si>
  <si>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</si>
  <si>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</si>
  <si>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</si>
  <si>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</si>
  <si>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</si>
  <si>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</si>
  <si>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</si>
  <si>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</si>
  <si>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</si>
  <si>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</si>
  <si>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</si>
  <si>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</si>
  <si>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</si>
  <si>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</si>
  <si>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</si>
  <si>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</si>
  <si>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</si>
  <si>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</si>
  <si>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</si>
  <si>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</si>
  <si>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</si>
  <si>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</si>
  <si>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</si>
  <si>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</si>
  <si>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</si>
  <si>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</si>
  <si>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</si>
  <si>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</si>
  <si>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</si>
  <si>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</si>
  <si>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</si>
  <si>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</si>
  <si>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</si>
  <si>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</si>
  <si>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</si>
  <si>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</si>
  <si>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</si>
  <si>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</si>
  <si>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</si>
  <si>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</si>
  <si>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</si>
  <si>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</si>
  <si>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</si>
  <si>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昭和47年度から整備を始め、特に昭和53年度から昭和60年度に全体整備の80％以上が集中しており、すでに30年以上経過した汚水管渠になっている。一般的には汚水管渠の耐用年数は50年と考えられているが、改築更新の最適化を図るため、整備年次や市の維持管理状況を考慮したストックマネジメント計画に基づき、更新工事を順次実施していく。
　令和２年度より地方公営企業法の財務規定を適用することに伴い、老朽化の状況が経営指標により把握できるようになることから、今後この指標を踏まえた下水道施設の維持管理を検討する必要がある。</t>
    <rPh sb="160" eb="162">
      <t>コウシン</t>
    </rPh>
    <rPh sb="162" eb="164">
      <t>コウジ</t>
    </rPh>
    <rPh sb="165" eb="167">
      <t>ジュンジ</t>
    </rPh>
    <rPh sb="167" eb="169">
      <t>ジッシ</t>
    </rPh>
    <rPh sb="206" eb="208">
      <t>ロウキュウ</t>
    </rPh>
    <rPh sb="208" eb="209">
      <t>カ</t>
    </rPh>
    <rPh sb="210" eb="212">
      <t>ジョウキョウ</t>
    </rPh>
    <rPh sb="213" eb="215">
      <t>ケイエイ</t>
    </rPh>
    <rPh sb="215" eb="217">
      <t>シヒョウ</t>
    </rPh>
    <rPh sb="220" eb="222">
      <t>ハアク</t>
    </rPh>
    <rPh sb="235" eb="237">
      <t>コンゴ</t>
    </rPh>
    <rPh sb="239" eb="241">
      <t>シヒョウ</t>
    </rPh>
    <rPh sb="242" eb="243">
      <t>フ</t>
    </rPh>
    <rPh sb="246" eb="249">
      <t>ゲスイドウ</t>
    </rPh>
    <rPh sb="249" eb="251">
      <t>シセツ</t>
    </rPh>
    <rPh sb="252" eb="254">
      <t>イジ</t>
    </rPh>
    <rPh sb="254" eb="256">
      <t>カンリ</t>
    </rPh>
    <rPh sb="257" eb="259">
      <t>ケントウ</t>
    </rPh>
    <rPh sb="261" eb="263">
      <t>ヒツヨウ</t>
    </rPh>
    <phoneticPr fontId="4"/>
  </si>
  <si>
    <t xml:space="preserve">
　全体を通して、経営指標はどれも概ね高い水準を満たしており、健全な経営が確保できていると考えられる。しかしながら、収入の根幹をなす下水道使用料が近年微減ながら減少傾向にあり、今後下水道施設の老朽化に伴う維持管理費の増加が見込まれることから、現在の経営環境を維持していくため、経費の節減や計画的な下水道施設の維持管理など適切な施策を講じていく必要がある。また、令和２年度より地方公営企業法の財務規定を適用することに伴い、今後更なる経営状況の的確な把握が可能となることから、それを踏まえた経営に取り組んでいく。</t>
    <rPh sb="31" eb="33">
      <t>ケンゼン</t>
    </rPh>
    <rPh sb="34" eb="36">
      <t>ケイエイ</t>
    </rPh>
    <rPh sb="37" eb="39">
      <t>カクホ</t>
    </rPh>
    <rPh sb="45" eb="46">
      <t>カンガ</t>
    </rPh>
    <rPh sb="58" eb="60">
      <t>シュウニュウ</t>
    </rPh>
    <rPh sb="61" eb="63">
      <t>コンカン</t>
    </rPh>
    <rPh sb="66" eb="69">
      <t>ゲスイドウ</t>
    </rPh>
    <rPh sb="69" eb="72">
      <t>シヨウリョウ</t>
    </rPh>
    <rPh sb="73" eb="75">
      <t>キンネン</t>
    </rPh>
    <rPh sb="75" eb="77">
      <t>ビゲン</t>
    </rPh>
    <rPh sb="80" eb="82">
      <t>ゲンショウ</t>
    </rPh>
    <rPh sb="82" eb="84">
      <t>ケイコウ</t>
    </rPh>
    <rPh sb="88" eb="90">
      <t>コンゴ</t>
    </rPh>
    <rPh sb="90" eb="93">
      <t>ゲスイドウ</t>
    </rPh>
    <rPh sb="93" eb="95">
      <t>シセツ</t>
    </rPh>
    <rPh sb="96" eb="99">
      <t>ロウキュウカ</t>
    </rPh>
    <rPh sb="100" eb="101">
      <t>トモナ</t>
    </rPh>
    <rPh sb="102" eb="104">
      <t>イジ</t>
    </rPh>
    <rPh sb="104" eb="107">
      <t>カンリヒ</t>
    </rPh>
    <rPh sb="108" eb="110">
      <t>ゾウカ</t>
    </rPh>
    <rPh sb="111" eb="113">
      <t>ミコ</t>
    </rPh>
    <rPh sb="121" eb="123">
      <t>ゲンザイ</t>
    </rPh>
    <rPh sb="124" eb="126">
      <t>ケイエイ</t>
    </rPh>
    <rPh sb="126" eb="128">
      <t>カンキョウ</t>
    </rPh>
    <rPh sb="129" eb="131">
      <t>イジ</t>
    </rPh>
    <rPh sb="138" eb="140">
      <t>ケイヒ</t>
    </rPh>
    <rPh sb="141" eb="143">
      <t>セツゲン</t>
    </rPh>
    <rPh sb="144" eb="147">
      <t>ケイカクテキ</t>
    </rPh>
    <rPh sb="148" eb="151">
      <t>ゲスイドウ</t>
    </rPh>
    <rPh sb="151" eb="153">
      <t>シセツ</t>
    </rPh>
    <rPh sb="154" eb="156">
      <t>イジ</t>
    </rPh>
    <rPh sb="156" eb="158">
      <t>カンリ</t>
    </rPh>
    <rPh sb="160" eb="162">
      <t>テキセツ</t>
    </rPh>
    <rPh sb="163" eb="165">
      <t>シサク</t>
    </rPh>
    <rPh sb="166" eb="167">
      <t>コウ</t>
    </rPh>
    <rPh sb="171" eb="173">
      <t>ヒツヨウ</t>
    </rPh>
    <rPh sb="210" eb="212">
      <t>コンゴ</t>
    </rPh>
    <phoneticPr fontId="4"/>
  </si>
  <si>
    <t>　①収益的収支比率は140％を超え、近年高水準を維持している。これは総収益が平成28年度をピークに微減傾向にあるものの、過去に借り入れた企業債の償還終了により、費用についても減少傾向にあることが要因と考えられる。
　④企業債残高対事業規模比率については、昨年度と同様類似団体平均値や平成30年度全国平均値に比べて大きく下回っている状況である。
　⑤経費回収率は従来より引き続き150％を超える高い水準にある。下水道使用料は平成28年度をピークに減少に転じたが、過去に借り入れた高利の企業債の償還終了により、汚水事業に係る元利償還金が大きく減少していることから、健全な経営を維持できていると考えられる。
　⑥汚水処理原価は、経費回収率と同様、汚水事業に係る元利償還金の減により、平成29年度と平成30年度を比べると微減となっている。しかしながら、今後管渠施設の更新需要が発生することが見込まれ、維持管理費が増加していくことが想定されることから、事業の委託による費用節減を図りながら、動向を注視する必要がある。
　⑧水洗化率については、市内建築物の建替え、改造や改便などに伴い、微増となっている。</t>
    <rPh sb="2" eb="5">
      <t>シュウエキテキ</t>
    </rPh>
    <rPh sb="5" eb="7">
      <t>シュウシ</t>
    </rPh>
    <rPh sb="7" eb="9">
      <t>ヒリツ</t>
    </rPh>
    <rPh sb="15" eb="16">
      <t>コ</t>
    </rPh>
    <rPh sb="18" eb="20">
      <t>キンネン</t>
    </rPh>
    <rPh sb="20" eb="23">
      <t>コウスイジュン</t>
    </rPh>
    <rPh sb="24" eb="26">
      <t>イジ</t>
    </rPh>
    <rPh sb="34" eb="37">
      <t>ソウシュウエキ</t>
    </rPh>
    <rPh sb="38" eb="40">
      <t>ヘイセイ</t>
    </rPh>
    <rPh sb="42" eb="44">
      <t>ネンド</t>
    </rPh>
    <rPh sb="49" eb="51">
      <t>ビゲン</t>
    </rPh>
    <rPh sb="51" eb="53">
      <t>ケイコウ</t>
    </rPh>
    <rPh sb="60" eb="62">
      <t>カコ</t>
    </rPh>
    <rPh sb="63" eb="64">
      <t>カ</t>
    </rPh>
    <rPh sb="65" eb="66">
      <t>イ</t>
    </rPh>
    <rPh sb="68" eb="70">
      <t>キギョウ</t>
    </rPh>
    <rPh sb="70" eb="71">
      <t>サイ</t>
    </rPh>
    <rPh sb="72" eb="74">
      <t>ショウカン</t>
    </rPh>
    <rPh sb="74" eb="76">
      <t>シュウリョウ</t>
    </rPh>
    <rPh sb="80" eb="82">
      <t>ヒヨウ</t>
    </rPh>
    <rPh sb="87" eb="89">
      <t>ゲンショウ</t>
    </rPh>
    <rPh sb="89" eb="91">
      <t>ケイコウ</t>
    </rPh>
    <rPh sb="97" eb="99">
      <t>ヨウイン</t>
    </rPh>
    <rPh sb="100" eb="101">
      <t>カンガ</t>
    </rPh>
    <rPh sb="109" eb="111">
      <t>キギョウ</t>
    </rPh>
    <rPh sb="111" eb="112">
      <t>サイ</t>
    </rPh>
    <rPh sb="112" eb="114">
      <t>ザンダカ</t>
    </rPh>
    <rPh sb="114" eb="115">
      <t>タイ</t>
    </rPh>
    <rPh sb="115" eb="117">
      <t>ジギョウ</t>
    </rPh>
    <rPh sb="117" eb="119">
      <t>キボ</t>
    </rPh>
    <rPh sb="119" eb="121">
      <t>ヒリツ</t>
    </rPh>
    <rPh sb="127" eb="130">
      <t>サクネンド</t>
    </rPh>
    <rPh sb="131" eb="133">
      <t>ドウヨウ</t>
    </rPh>
    <rPh sb="133" eb="135">
      <t>ルイジ</t>
    </rPh>
    <rPh sb="135" eb="137">
      <t>ダンタイ</t>
    </rPh>
    <rPh sb="137" eb="140">
      <t>ヘイキンチ</t>
    </rPh>
    <rPh sb="141" eb="143">
      <t>ヘイセイ</t>
    </rPh>
    <rPh sb="145" eb="147">
      <t>ネンド</t>
    </rPh>
    <rPh sb="147" eb="149">
      <t>ゼンコク</t>
    </rPh>
    <rPh sb="149" eb="152">
      <t>ヘイキンチ</t>
    </rPh>
    <rPh sb="153" eb="154">
      <t>クラ</t>
    </rPh>
    <rPh sb="156" eb="157">
      <t>オオ</t>
    </rPh>
    <rPh sb="180" eb="182">
      <t>ジュウライ</t>
    </rPh>
    <rPh sb="204" eb="207">
      <t>ゲスイドウ</t>
    </rPh>
    <rPh sb="207" eb="210">
      <t>シヨウリョウ</t>
    </rPh>
    <rPh sb="211" eb="213">
      <t>ヘイセイ</t>
    </rPh>
    <rPh sb="215" eb="217">
      <t>ネンド</t>
    </rPh>
    <rPh sb="222" eb="224">
      <t>ゲンショウ</t>
    </rPh>
    <rPh sb="225" eb="226">
      <t>テン</t>
    </rPh>
    <rPh sb="230" eb="232">
      <t>カコ</t>
    </rPh>
    <rPh sb="233" eb="234">
      <t>カ</t>
    </rPh>
    <rPh sb="235" eb="236">
      <t>イ</t>
    </rPh>
    <rPh sb="238" eb="240">
      <t>コウリ</t>
    </rPh>
    <rPh sb="241" eb="243">
      <t>キギョウ</t>
    </rPh>
    <rPh sb="243" eb="244">
      <t>サイ</t>
    </rPh>
    <rPh sb="245" eb="247">
      <t>ショウカン</t>
    </rPh>
    <rPh sb="247" eb="249">
      <t>シュウリョウ</t>
    </rPh>
    <rPh sb="253" eb="255">
      <t>オスイ</t>
    </rPh>
    <rPh sb="255" eb="257">
      <t>ジギョウ</t>
    </rPh>
    <rPh sb="258" eb="259">
      <t>カカ</t>
    </rPh>
    <rPh sb="260" eb="262">
      <t>ガンリ</t>
    </rPh>
    <rPh sb="262" eb="265">
      <t>ショウカンキン</t>
    </rPh>
    <rPh sb="266" eb="267">
      <t>オオ</t>
    </rPh>
    <rPh sb="269" eb="271">
      <t>ゲンショウ</t>
    </rPh>
    <rPh sb="280" eb="282">
      <t>ケンゼン</t>
    </rPh>
    <rPh sb="283" eb="285">
      <t>ケイエイ</t>
    </rPh>
    <rPh sb="286" eb="288">
      <t>イジ</t>
    </rPh>
    <rPh sb="294" eb="295">
      <t>カンガ</t>
    </rPh>
    <rPh sb="303" eb="305">
      <t>オスイ</t>
    </rPh>
    <rPh sb="305" eb="307">
      <t>ショリ</t>
    </rPh>
    <rPh sb="307" eb="309">
      <t>ゲンカ</t>
    </rPh>
    <rPh sb="311" eb="313">
      <t>ケイヒ</t>
    </rPh>
    <rPh sb="313" eb="315">
      <t>カイシュウ</t>
    </rPh>
    <rPh sb="315" eb="316">
      <t>リツ</t>
    </rPh>
    <rPh sb="317" eb="319">
      <t>ドウヨウ</t>
    </rPh>
    <rPh sb="320" eb="322">
      <t>オスイ</t>
    </rPh>
    <rPh sb="322" eb="324">
      <t>ジギョウ</t>
    </rPh>
    <rPh sb="325" eb="326">
      <t>カカ</t>
    </rPh>
    <rPh sb="327" eb="329">
      <t>ガンリ</t>
    </rPh>
    <rPh sb="329" eb="332">
      <t>ショウカンキン</t>
    </rPh>
    <rPh sb="333" eb="334">
      <t>ゲン</t>
    </rPh>
    <rPh sb="338" eb="340">
      <t>ヘイセイ</t>
    </rPh>
    <rPh sb="342" eb="344">
      <t>ネンド</t>
    </rPh>
    <rPh sb="345" eb="347">
      <t>ヘイセイ</t>
    </rPh>
    <rPh sb="349" eb="351">
      <t>ネンド</t>
    </rPh>
    <rPh sb="352" eb="353">
      <t>クラ</t>
    </rPh>
    <rPh sb="356" eb="358">
      <t>ビゲン</t>
    </rPh>
    <rPh sb="372" eb="374">
      <t>コンゴ</t>
    </rPh>
    <rPh sb="374" eb="376">
      <t>カンキョ</t>
    </rPh>
    <rPh sb="376" eb="378">
      <t>シセツ</t>
    </rPh>
    <rPh sb="379" eb="381">
      <t>コウシン</t>
    </rPh>
    <rPh sb="381" eb="383">
      <t>ジュヨウ</t>
    </rPh>
    <rPh sb="384" eb="386">
      <t>ハッセイ</t>
    </rPh>
    <rPh sb="391" eb="393">
      <t>ミコ</t>
    </rPh>
    <rPh sb="396" eb="398">
      <t>イジ</t>
    </rPh>
    <rPh sb="398" eb="401">
      <t>カンリヒ</t>
    </rPh>
    <rPh sb="402" eb="404">
      <t>ゾウカ</t>
    </rPh>
    <rPh sb="411" eb="413">
      <t>ソウテイ</t>
    </rPh>
    <rPh sb="421" eb="423">
      <t>ジギョウ</t>
    </rPh>
    <rPh sb="424" eb="426">
      <t>イタク</t>
    </rPh>
    <rPh sb="429" eb="431">
      <t>ヒヨウ</t>
    </rPh>
    <rPh sb="431" eb="433">
      <t>セツゲン</t>
    </rPh>
    <rPh sb="434" eb="435">
      <t>ハカ</t>
    </rPh>
    <rPh sb="440" eb="442">
      <t>ドウコウ</t>
    </rPh>
    <rPh sb="443" eb="445">
      <t>チュウシ</t>
    </rPh>
    <rPh sb="447" eb="449">
      <t>ヒツヨウ</t>
    </rPh>
    <rPh sb="456" eb="459">
      <t>スイセンカ</t>
    </rPh>
    <rPh sb="459" eb="460">
      <t>リツ</t>
    </rPh>
    <rPh sb="466" eb="468">
      <t>シナイ</t>
    </rPh>
    <rPh sb="468" eb="471">
      <t>ケンチクブツ</t>
    </rPh>
    <rPh sb="472" eb="474">
      <t>タテカ</t>
    </rPh>
    <rPh sb="476" eb="478">
      <t>カイゾウ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</si>
</sst>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0.85</c:v>
                </c:pt>
                <c:pt idx="3" formatCode="#,##0.00;&quot;△&quot;#,##0.00;&quot;-&quot;">
                  <c:v>0.15</c:v>
                </c:pt>
                <c:pt idx="4" formatCode="#,##0.00;&quot;△&quot;#,##0.00;&quot;-&quot;">
                  <c:v>0.17</c:v>
                </c:pt>
              </c:numCache>
            </c:numRef>
          </c:val>
          <c:extLst xmlns:c16r2="http://schemas.microsoft.com/office/drawing/2015/06/chart">
            <c:ext xmlns:c16="http://schemas.microsoft.com/office/drawing/2014/chart" uri="{C3380CC4-5D6E-409C-BE32-E72D297353CC}">
              <c16:uniqueId val="{00000000-84CD-4299-9A80-FD7FA3231F50}"/>
            </c:ext>
          </c:extLst>
        </c:ser>
        <c:dLbls>
          <c:showLegendKey val="0"/>
          <c:showVal val="0"/>
          <c:showCatName val="0"/>
          <c:showSerName val="0"/>
          <c:showPercent val="0"/>
          <c:showBubbleSize val="0"/>
        </c:dLbls>
        <c:gapWidth val="150"/>
        <c:axId val="103675392"/>
        <c:axId val="1036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xmlns:c16r2="http://schemas.microsoft.com/office/drawing/2015/06/chart">
            <c:ext xmlns:c16="http://schemas.microsoft.com/office/drawing/2014/chart" uri="{C3380CC4-5D6E-409C-BE32-E72D297353CC}">
              <c16:uniqueId val="{00000001-84CD-4299-9A80-FD7FA3231F50}"/>
            </c:ext>
          </c:extLst>
        </c:ser>
        <c:dLbls>
          <c:showLegendKey val="0"/>
          <c:showVal val="0"/>
          <c:showCatName val="0"/>
          <c:showSerName val="0"/>
          <c:showPercent val="0"/>
          <c:showBubbleSize val="0"/>
        </c:dLbls>
        <c:marker val="1"/>
        <c:smooth val="0"/>
        <c:axId val="103675392"/>
        <c:axId val="103677312"/>
      </c:lineChart>
      <c:dateAx>
        <c:axId val="103675392"/>
        <c:scaling>
          <c:orientation val="minMax"/>
        </c:scaling>
        <c:delete val="1"/>
        <c:axPos val="b"/>
        <c:numFmt formatCode="ge" sourceLinked="1"/>
        <c:majorTickMark val="none"/>
        <c:minorTickMark val="none"/>
        <c:tickLblPos val="none"/>
        <c:crossAx val="103677312"/>
        <c:crosses val="autoZero"/>
        <c:auto val="1"/>
        <c:lblOffset val="100"/>
        <c:baseTimeUnit val="years"/>
      </c:dateAx>
      <c:valAx>
        <c:axId val="103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5E-457A-B8F7-064EAA012817}"/>
            </c:ext>
          </c:extLst>
        </c:ser>
        <c:dLbls>
          <c:showLegendKey val="0"/>
          <c:showVal val="0"/>
          <c:showCatName val="0"/>
          <c:showSerName val="0"/>
          <c:showPercent val="0"/>
          <c:showBubbleSize val="0"/>
        </c:dLbls>
        <c:gapWidth val="150"/>
        <c:axId val="111068672"/>
        <c:axId val="1110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xmlns:c16r2="http://schemas.microsoft.com/office/drawing/2015/06/chart">
            <c:ext xmlns:c16="http://schemas.microsoft.com/office/drawing/2014/chart" uri="{C3380CC4-5D6E-409C-BE32-E72D297353CC}">
              <c16:uniqueId val="{00000001-9A5E-457A-B8F7-064EAA012817}"/>
            </c:ext>
          </c:extLst>
        </c:ser>
        <c:dLbls>
          <c:showLegendKey val="0"/>
          <c:showVal val="0"/>
          <c:showCatName val="0"/>
          <c:showSerName val="0"/>
          <c:showPercent val="0"/>
          <c:showBubbleSize val="0"/>
        </c:dLbls>
        <c:marker val="1"/>
        <c:smooth val="0"/>
        <c:axId val="111068672"/>
        <c:axId val="111070592"/>
      </c:lineChart>
      <c:dateAx>
        <c:axId val="111068672"/>
        <c:scaling>
          <c:orientation val="minMax"/>
        </c:scaling>
        <c:delete val="1"/>
        <c:axPos val="b"/>
        <c:numFmt formatCode="ge" sourceLinked="1"/>
        <c:majorTickMark val="none"/>
        <c:minorTickMark val="none"/>
        <c:tickLblPos val="none"/>
        <c:crossAx val="111070592"/>
        <c:crosses val="autoZero"/>
        <c:auto val="1"/>
        <c:lblOffset val="100"/>
        <c:baseTimeUnit val="years"/>
      </c:dateAx>
      <c:valAx>
        <c:axId val="111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99.08</c:v>
                </c:pt>
                <c:pt idx="1">
                  <c:v>99.26</c:v>
                </c:pt>
                <c:pt idx="2">
                  <c:v>99.29</c:v>
                </c:pt>
                <c:pt idx="3">
                  <c:v>99.3</c:v>
                </c:pt>
                <c:pt idx="4">
                  <c:v>99.34</c:v>
                </c:pt>
              </c:numCache>
            </c:numRef>
          </c:val>
          <c:extLst xmlns:c16r2="http://schemas.microsoft.com/office/drawing/2015/06/chart">
            <c:ext xmlns:c16="http://schemas.microsoft.com/office/drawing/2014/chart" uri="{C3380CC4-5D6E-409C-BE32-E72D297353CC}">
              <c16:uniqueId val="{00000000-BEA6-4520-8CDA-B600EF9E7B82}"/>
            </c:ext>
          </c:extLst>
        </c:ser>
        <c:dLbls>
          <c:showLegendKey val="0"/>
          <c:showVal val="0"/>
          <c:showCatName val="0"/>
          <c:showSerName val="0"/>
          <c:showPercent val="0"/>
          <c:showBubbleSize val="0"/>
        </c:dLbls>
        <c:gapWidth val="150"/>
        <c:axId val="111183744"/>
        <c:axId val="1111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xmlns:c16r2="http://schemas.microsoft.com/office/drawing/2015/06/chart">
            <c:ext xmlns:c16="http://schemas.microsoft.com/office/drawing/2014/chart" uri="{C3380CC4-5D6E-409C-BE32-E72D297353CC}">
              <c16:uniqueId val="{00000001-BEA6-4520-8CDA-B600EF9E7B82}"/>
            </c:ext>
          </c:extLst>
        </c:ser>
        <c:dLbls>
          <c:showLegendKey val="0"/>
          <c:showVal val="0"/>
          <c:showCatName val="0"/>
          <c:showSerName val="0"/>
          <c:showPercent val="0"/>
          <c:showBubbleSize val="0"/>
        </c:dLbls>
        <c:marker val="1"/>
        <c:smooth val="0"/>
        <c:axId val="111183744"/>
        <c:axId val="111198208"/>
      </c:lineChart>
      <c:dateAx>
        <c:axId val="111183744"/>
        <c:scaling>
          <c:orientation val="minMax"/>
        </c:scaling>
        <c:delete val="1"/>
        <c:axPos val="b"/>
        <c:numFmt formatCode="ge" sourceLinked="1"/>
        <c:majorTickMark val="none"/>
        <c:minorTickMark val="none"/>
        <c:tickLblPos val="none"/>
        <c:crossAx val="111198208"/>
        <c:crosses val="autoZero"/>
        <c:auto val="1"/>
        <c:lblOffset val="100"/>
        <c:baseTimeUnit val="years"/>
      </c:dateAx>
      <c:valAx>
        <c:axId val="111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128.53</c:v>
                </c:pt>
                <c:pt idx="1">
                  <c:v>134.83000000000001</c:v>
                </c:pt>
                <c:pt idx="2">
                  <c:v>136.74</c:v>
                </c:pt>
                <c:pt idx="3">
                  <c:v>134.29</c:v>
                </c:pt>
                <c:pt idx="4">
                  <c:v>140.66</c:v>
                </c:pt>
              </c:numCache>
            </c:numRef>
          </c:val>
          <c:extLst xmlns:c16r2="http://schemas.microsoft.com/office/drawing/2015/06/chart">
            <c:ext xmlns:c16="http://schemas.microsoft.com/office/drawing/2014/chart" uri="{C3380CC4-5D6E-409C-BE32-E72D297353CC}">
              <c16:uniqueId val="{00000000-458E-4259-9444-324AD94B8F52}"/>
            </c:ext>
          </c:extLst>
        </c:ser>
        <c:dLbls>
          <c:showLegendKey val="0"/>
          <c:showVal val="0"/>
          <c:showCatName val="0"/>
          <c:showSerName val="0"/>
          <c:showPercent val="0"/>
          <c:showBubbleSize val="0"/>
        </c:dLbls>
        <c:gapWidth val="150"/>
        <c:axId val="103729024"/>
        <c:axId val="1053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E-4259-9444-324AD94B8F52}"/>
            </c:ext>
          </c:extLst>
        </c:ser>
        <c:dLbls>
          <c:showLegendKey val="0"/>
          <c:showVal val="0"/>
          <c:showCatName val="0"/>
          <c:showSerName val="0"/>
          <c:showPercent val="0"/>
          <c:showBubbleSize val="0"/>
        </c:dLbls>
        <c:marker val="1"/>
        <c:smooth val="0"/>
        <c:axId val="103729024"/>
        <c:axId val="105316352"/>
      </c:lineChart>
      <c:dateAx>
        <c:axId val="103729024"/>
        <c:scaling>
          <c:orientation val="minMax"/>
        </c:scaling>
        <c:delete val="1"/>
        <c:axPos val="b"/>
        <c:numFmt formatCode="ge" sourceLinked="1"/>
        <c:majorTickMark val="none"/>
        <c:minorTickMark val="none"/>
        <c:tickLblPos val="none"/>
        <c:crossAx val="105316352"/>
        <c:crosses val="autoZero"/>
        <c:auto val="1"/>
        <c:lblOffset val="100"/>
        <c:baseTimeUnit val="years"/>
      </c:dateAx>
      <c:valAx>
        <c:axId val="105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53-4E3D-9AD9-BE5FC4A1E011}"/>
            </c:ext>
          </c:extLst>
        </c:ser>
        <c:dLbls>
          <c:showLegendKey val="0"/>
          <c:showVal val="0"/>
          <c:showCatName val="0"/>
          <c:showSerName val="0"/>
          <c:showPercent val="0"/>
          <c:showBubbleSize val="0"/>
        </c:dLbls>
        <c:gapWidth val="150"/>
        <c:axId val="105339136"/>
        <c:axId val="1053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53-4E3D-9AD9-BE5FC4A1E011}"/>
            </c:ext>
          </c:extLst>
        </c:ser>
        <c:dLbls>
          <c:showLegendKey val="0"/>
          <c:showVal val="0"/>
          <c:showCatName val="0"/>
          <c:showSerName val="0"/>
          <c:showPercent val="0"/>
          <c:showBubbleSize val="0"/>
        </c:dLbls>
        <c:marker val="1"/>
        <c:smooth val="0"/>
        <c:axId val="105339136"/>
        <c:axId val="105353600"/>
      </c:lineChart>
      <c:dateAx>
        <c:axId val="105339136"/>
        <c:scaling>
          <c:orientation val="minMax"/>
        </c:scaling>
        <c:delete val="1"/>
        <c:axPos val="b"/>
        <c:numFmt formatCode="ge" sourceLinked="1"/>
        <c:majorTickMark val="none"/>
        <c:minorTickMark val="none"/>
        <c:tickLblPos val="none"/>
        <c:crossAx val="105353600"/>
        <c:crosses val="autoZero"/>
        <c:auto val="1"/>
        <c:lblOffset val="100"/>
        <c:baseTimeUnit val="years"/>
      </c:dateAx>
      <c:valAx>
        <c:axId val="1053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D1-4D82-9C90-815C2A079757}"/>
            </c:ext>
          </c:extLst>
        </c:ser>
        <c:dLbls>
          <c:showLegendKey val="0"/>
          <c:showVal val="0"/>
          <c:showCatName val="0"/>
          <c:showSerName val="0"/>
          <c:showPercent val="0"/>
          <c:showBubbleSize val="0"/>
        </c:dLbls>
        <c:gapWidth val="150"/>
        <c:axId val="111090304"/>
        <c:axId val="1111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D1-4D82-9C90-815C2A079757}"/>
            </c:ext>
          </c:extLst>
        </c:ser>
        <c:dLbls>
          <c:showLegendKey val="0"/>
          <c:showVal val="0"/>
          <c:showCatName val="0"/>
          <c:showSerName val="0"/>
          <c:showPercent val="0"/>
          <c:showBubbleSize val="0"/>
        </c:dLbls>
        <c:marker val="1"/>
        <c:smooth val="0"/>
        <c:axId val="111090304"/>
        <c:axId val="111100672"/>
      </c:lineChart>
      <c:dateAx>
        <c:axId val="111090304"/>
        <c:scaling>
          <c:orientation val="minMax"/>
        </c:scaling>
        <c:delete val="1"/>
        <c:axPos val="b"/>
        <c:numFmt formatCode="ge" sourceLinked="1"/>
        <c:majorTickMark val="none"/>
        <c:minorTickMark val="none"/>
        <c:tickLblPos val="none"/>
        <c:crossAx val="111100672"/>
        <c:crosses val="autoZero"/>
        <c:auto val="1"/>
        <c:lblOffset val="100"/>
        <c:baseTimeUnit val="years"/>
      </c:dateAx>
      <c:valAx>
        <c:axId val="1111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F-4CA4-B555-E0C8CABBCE67}"/>
            </c:ext>
          </c:extLst>
        </c:ser>
        <c:dLbls>
          <c:showLegendKey val="0"/>
          <c:showVal val="0"/>
          <c:showCatName val="0"/>
          <c:showSerName val="0"/>
          <c:showPercent val="0"/>
          <c:showBubbleSize val="0"/>
        </c:dLbls>
        <c:gapWidth val="150"/>
        <c:axId val="111136128"/>
        <c:axId val="111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F-4CA4-B555-E0C8CABBCE67}"/>
            </c:ext>
          </c:extLst>
        </c:ser>
        <c:dLbls>
          <c:showLegendKey val="0"/>
          <c:showVal val="0"/>
          <c:showCatName val="0"/>
          <c:showSerName val="0"/>
          <c:showPercent val="0"/>
          <c:showBubbleSize val="0"/>
        </c:dLbls>
        <c:marker val="1"/>
        <c:smooth val="0"/>
        <c:axId val="111136128"/>
        <c:axId val="111142400"/>
      </c:lineChart>
      <c:dateAx>
        <c:axId val="111136128"/>
        <c:scaling>
          <c:orientation val="minMax"/>
        </c:scaling>
        <c:delete val="1"/>
        <c:axPos val="b"/>
        <c:numFmt formatCode="ge" sourceLinked="1"/>
        <c:majorTickMark val="none"/>
        <c:minorTickMark val="none"/>
        <c:tickLblPos val="none"/>
        <c:crossAx val="111142400"/>
        <c:crosses val="autoZero"/>
        <c:auto val="1"/>
        <c:lblOffset val="100"/>
        <c:baseTimeUnit val="years"/>
      </c:dateAx>
      <c:valAx>
        <c:axId val="111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E8-442A-9BA4-89E4FC1B3E4C}"/>
            </c:ext>
          </c:extLst>
        </c:ser>
        <c:dLbls>
          <c:showLegendKey val="0"/>
          <c:showVal val="0"/>
          <c:showCatName val="0"/>
          <c:showSerName val="0"/>
          <c:showPercent val="0"/>
          <c:showBubbleSize val="0"/>
        </c:dLbls>
        <c:gapWidth val="150"/>
        <c:axId val="110850048"/>
        <c:axId val="1108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E8-442A-9BA4-89E4FC1B3E4C}"/>
            </c:ext>
          </c:extLst>
        </c:ser>
        <c:dLbls>
          <c:showLegendKey val="0"/>
          <c:showVal val="0"/>
          <c:showCatName val="0"/>
          <c:showSerName val="0"/>
          <c:showPercent val="0"/>
          <c:showBubbleSize val="0"/>
        </c:dLbls>
        <c:marker val="1"/>
        <c:smooth val="0"/>
        <c:axId val="110850048"/>
        <c:axId val="110851968"/>
      </c:lineChart>
      <c:dateAx>
        <c:axId val="110850048"/>
        <c:scaling>
          <c:orientation val="minMax"/>
        </c:scaling>
        <c:delete val="1"/>
        <c:axPos val="b"/>
        <c:numFmt formatCode="ge" sourceLinked="1"/>
        <c:majorTickMark val="none"/>
        <c:minorTickMark val="none"/>
        <c:tickLblPos val="none"/>
        <c:crossAx val="110851968"/>
        <c:crosses val="autoZero"/>
        <c:auto val="1"/>
        <c:lblOffset val="100"/>
        <c:baseTimeUnit val="years"/>
      </c:dateAx>
      <c:valAx>
        <c:axId val="1108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115.07</c:v>
                </c:pt>
                <c:pt idx="1">
                  <c:v>165.08</c:v>
                </c:pt>
                <c:pt idx="2">
                  <c:v>22.51</c:v>
                </c:pt>
                <c:pt idx="3">
                  <c:v>291.70999999999998</c:v>
                </c:pt>
                <c:pt idx="4">
                  <c:v>93.12</c:v>
                </c:pt>
              </c:numCache>
            </c:numRef>
          </c:val>
          <c:extLst xmlns:c16r2="http://schemas.microsoft.com/office/drawing/2015/06/chart">
            <c:ext xmlns:c16="http://schemas.microsoft.com/office/drawing/2014/chart" uri="{C3380CC4-5D6E-409C-BE32-E72D297353CC}">
              <c16:uniqueId val="{00000000-FC94-4356-AF0F-21D744087E8C}"/>
            </c:ext>
          </c:extLst>
        </c:ser>
        <c:dLbls>
          <c:showLegendKey val="0"/>
          <c:showVal val="0"/>
          <c:showCatName val="0"/>
          <c:showSerName val="0"/>
          <c:showPercent val="0"/>
          <c:showBubbleSize val="0"/>
        </c:dLbls>
        <c:gapWidth val="150"/>
        <c:axId val="110899584"/>
        <c:axId val="1109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FC94-4356-AF0F-21D744087E8C}"/>
            </c:ext>
          </c:extLst>
        </c:ser>
        <c:dLbls>
          <c:showLegendKey val="0"/>
          <c:showVal val="0"/>
          <c:showCatName val="0"/>
          <c:showSerName val="0"/>
          <c:showPercent val="0"/>
          <c:showBubbleSize val="0"/>
        </c:dLbls>
        <c:marker val="1"/>
        <c:smooth val="0"/>
        <c:axId val="110899584"/>
        <c:axId val="110901504"/>
      </c:lineChart>
      <c:dateAx>
        <c:axId val="110899584"/>
        <c:scaling>
          <c:orientation val="minMax"/>
        </c:scaling>
        <c:delete val="1"/>
        <c:axPos val="b"/>
        <c:numFmt formatCode="ge" sourceLinked="1"/>
        <c:majorTickMark val="none"/>
        <c:minorTickMark val="none"/>
        <c:tickLblPos val="none"/>
        <c:crossAx val="110901504"/>
        <c:crosses val="autoZero"/>
        <c:auto val="1"/>
        <c:lblOffset val="100"/>
        <c:baseTimeUnit val="years"/>
      </c:dateAx>
      <c:valAx>
        <c:axId val="110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142.01</c:v>
                </c:pt>
                <c:pt idx="1">
                  <c:v>152.32</c:v>
                </c:pt>
                <c:pt idx="2">
                  <c:v>154.79</c:v>
                </c:pt>
                <c:pt idx="3">
                  <c:v>151.59</c:v>
                </c:pt>
                <c:pt idx="4">
                  <c:v>158.93</c:v>
                </c:pt>
              </c:numCache>
            </c:numRef>
          </c:val>
          <c:extLst xmlns:c16r2="http://schemas.microsoft.com/office/drawing/2015/06/chart">
            <c:ext xmlns:c16="http://schemas.microsoft.com/office/drawing/2014/chart" uri="{C3380CC4-5D6E-409C-BE32-E72D297353CC}">
              <c16:uniqueId val="{00000000-1E56-4E60-AF2D-A8DE14D2455B}"/>
            </c:ext>
          </c:extLst>
        </c:ser>
        <c:dLbls>
          <c:showLegendKey val="0"/>
          <c:showVal val="0"/>
          <c:showCatName val="0"/>
          <c:showSerName val="0"/>
          <c:showPercent val="0"/>
          <c:showBubbleSize val="0"/>
        </c:dLbls>
        <c:gapWidth val="150"/>
        <c:axId val="110936832"/>
        <c:axId val="1109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xmlns:c16r2="http://schemas.microsoft.com/office/drawing/2015/06/chart">
            <c:ext xmlns:c16="http://schemas.microsoft.com/office/drawing/2014/chart" uri="{C3380CC4-5D6E-409C-BE32-E72D297353CC}">
              <c16:uniqueId val="{00000001-1E56-4E60-AF2D-A8DE14D2455B}"/>
            </c:ext>
          </c:extLst>
        </c:ser>
        <c:dLbls>
          <c:showLegendKey val="0"/>
          <c:showVal val="0"/>
          <c:showCatName val="0"/>
          <c:showSerName val="0"/>
          <c:showPercent val="0"/>
          <c:showBubbleSize val="0"/>
        </c:dLbls>
        <c:marker val="1"/>
        <c:smooth val="0"/>
        <c:axId val="110936832"/>
        <c:axId val="110938752"/>
      </c:lineChart>
      <c:dateAx>
        <c:axId val="110936832"/>
        <c:scaling>
          <c:orientation val="minMax"/>
        </c:scaling>
        <c:delete val="1"/>
        <c:axPos val="b"/>
        <c:numFmt formatCode="ge" sourceLinked="1"/>
        <c:majorTickMark val="none"/>
        <c:minorTickMark val="none"/>
        <c:tickLblPos val="none"/>
        <c:crossAx val="110938752"/>
        <c:crosses val="autoZero"/>
        <c:auto val="1"/>
        <c:lblOffset val="100"/>
        <c:baseTimeUnit val="years"/>
      </c:dateAx>
      <c:valAx>
        <c:axId val="110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90.35</c:v>
                </c:pt>
                <c:pt idx="1">
                  <c:v>85.87</c:v>
                </c:pt>
                <c:pt idx="2">
                  <c:v>85.26</c:v>
                </c:pt>
                <c:pt idx="3">
                  <c:v>85.56</c:v>
                </c:pt>
                <c:pt idx="4">
                  <c:v>80.819999999999993</c:v>
                </c:pt>
              </c:numCache>
            </c:numRef>
          </c:val>
          <c:extLst xmlns:c16r2="http://schemas.microsoft.com/office/drawing/2015/06/chart">
            <c:ext xmlns:c16="http://schemas.microsoft.com/office/drawing/2014/chart" uri="{C3380CC4-5D6E-409C-BE32-E72D297353CC}">
              <c16:uniqueId val="{00000000-90A6-4C01-A70D-26D5FCB1C596}"/>
            </c:ext>
          </c:extLst>
        </c:ser>
        <c:dLbls>
          <c:showLegendKey val="0"/>
          <c:showVal val="0"/>
          <c:showCatName val="0"/>
          <c:showSerName val="0"/>
          <c:showPercent val="0"/>
          <c:showBubbleSize val="0"/>
        </c:dLbls>
        <c:gapWidth val="150"/>
        <c:axId val="111035520"/>
        <c:axId val="1110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xmlns:c16r2="http://schemas.microsoft.com/office/drawing/2015/06/chart">
            <c:ext xmlns:c16="http://schemas.microsoft.com/office/drawing/2014/chart" uri="{C3380CC4-5D6E-409C-BE32-E72D297353CC}">
              <c16:uniqueId val="{00000001-90A6-4C01-A70D-26D5FCB1C596}"/>
            </c:ext>
          </c:extLst>
        </c:ser>
        <c:dLbls>
          <c:showLegendKey val="0"/>
          <c:showVal val="0"/>
          <c:showCatName val="0"/>
          <c:showSerName val="0"/>
          <c:showPercent val="0"/>
          <c:showBubbleSize val="0"/>
        </c:dLbls>
        <c:marker val="1"/>
        <c:smooth val="0"/>
        <c:axId val="111035520"/>
        <c:axId val="111037440"/>
      </c:lineChart>
      <c:dateAx>
        <c:axId val="111035520"/>
        <c:scaling>
          <c:orientation val="minMax"/>
        </c:scaling>
        <c:delete val="1"/>
        <c:axPos val="b"/>
        <c:numFmt formatCode="ge" sourceLinked="1"/>
        <c:majorTickMark val="none"/>
        <c:minorTickMark val="none"/>
        <c:tickLblPos val="none"/>
        <c:crossAx val="111037440"/>
        <c:crosses val="autoZero"/>
        <c:auto val="1"/>
        <c:lblOffset val="100"/>
        <c:baseTimeUnit val="years"/>
      </c:dateAx>
      <c:valAx>
        <c:axId val="111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昭島市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3"/>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3"/>
      <c r="BK7" s="3"/>
      <c r="BL7" s="4" t="s">
        <v>
9</v>
      </c>
      <c r="BM7" s="5"/>
      <c r="BN7" s="5"/>
      <c r="BO7" s="5"/>
      <c r="BP7" s="5"/>
      <c r="BQ7" s="5"/>
      <c r="BR7" s="5"/>
      <c r="BS7" s="5"/>
      <c r="BT7" s="5"/>
      <c r="BU7" s="5"/>
      <c r="BV7" s="5"/>
      <c r="BW7" s="5"/>
      <c r="BX7" s="5"/>
      <c r="BY7" s="6"/>
    </row>
    <row r="8" spans="1:78" ht="18.75" customHeight="1" x14ac:dyDescent="0.15">
      <c r="A8" s="2"/>
      <c r="B8" s="71" t="str">
        <f>
データ!I6</f>
        <v>
法非適用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Ab</v>
      </c>
      <c r="X8" s="71"/>
      <c r="Y8" s="71"/>
      <c r="Z8" s="71"/>
      <c r="AA8" s="71"/>
      <c r="AB8" s="71"/>
      <c r="AC8" s="71"/>
      <c r="AD8" s="72" t="str">
        <f>
データ!$M$6</f>
        <v>
非設置</v>
      </c>
      <c r="AE8" s="72"/>
      <c r="AF8" s="72"/>
      <c r="AG8" s="72"/>
      <c r="AH8" s="72"/>
      <c r="AI8" s="72"/>
      <c r="AJ8" s="72"/>
      <c r="AK8" s="3"/>
      <c r="AL8" s="68">
        <f>
データ!S6</f>
        <v>
113215</v>
      </c>
      <c r="AM8" s="68"/>
      <c r="AN8" s="68"/>
      <c r="AO8" s="68"/>
      <c r="AP8" s="68"/>
      <c r="AQ8" s="68"/>
      <c r="AR8" s="68"/>
      <c r="AS8" s="68"/>
      <c r="AT8" s="67">
        <f>
データ!T6</f>
        <v>
17.34</v>
      </c>
      <c r="AU8" s="67"/>
      <c r="AV8" s="67"/>
      <c r="AW8" s="67"/>
      <c r="AX8" s="67"/>
      <c r="AY8" s="67"/>
      <c r="AZ8" s="67"/>
      <c r="BA8" s="67"/>
      <c r="BB8" s="67">
        <f>
データ!U6</f>
        <v>
6529.12</v>
      </c>
      <c r="BC8" s="67"/>
      <c r="BD8" s="67"/>
      <c r="BE8" s="67"/>
      <c r="BF8" s="67"/>
      <c r="BG8" s="67"/>
      <c r="BH8" s="67"/>
      <c r="BI8" s="67"/>
      <c r="BJ8" s="3"/>
      <c r="BK8" s="3"/>
      <c r="BL8" s="69" t="s">
        <v>
10</v>
      </c>
      <c r="BM8" s="70"/>
      <c r="BN8" s="7" t="s">
        <v>
11</v>
      </c>
      <c r="BO8" s="8"/>
      <c r="BP8" s="8"/>
      <c r="BQ8" s="8"/>
      <c r="BR8" s="8"/>
      <c r="BS8" s="8"/>
      <c r="BT8" s="8"/>
      <c r="BU8" s="8"/>
      <c r="BV8" s="8"/>
      <c r="BW8" s="8"/>
      <c r="BX8" s="8"/>
      <c r="BY8" s="9"/>
    </row>
    <row r="9" spans="1:78" ht="18.75" customHeight="1" x14ac:dyDescent="0.15">
      <c r="A9" s="2"/>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3"/>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3"/>
      <c r="BK9" s="3"/>
      <c r="BL9" s="65" t="s">
        <v>
20</v>
      </c>
      <c r="BM9" s="66"/>
      <c r="BN9" s="10" t="s">
        <v>
21</v>
      </c>
      <c r="BO9" s="11"/>
      <c r="BP9" s="11"/>
      <c r="BQ9" s="11"/>
      <c r="BR9" s="11"/>
      <c r="BS9" s="11"/>
      <c r="BT9" s="11"/>
      <c r="BU9" s="11"/>
      <c r="BV9" s="11"/>
      <c r="BW9" s="11"/>
      <c r="BX9" s="11"/>
      <c r="BY9" s="12"/>
    </row>
    <row r="10" spans="1:78" ht="18.75" customHeight="1" x14ac:dyDescent="0.15">
      <c r="A10" s="2"/>
      <c r="B10" s="67" t="str">
        <f>
データ!N6</f>
        <v>
-</v>
      </c>
      <c r="C10" s="67"/>
      <c r="D10" s="67"/>
      <c r="E10" s="67"/>
      <c r="F10" s="67"/>
      <c r="G10" s="67"/>
      <c r="H10" s="67"/>
      <c r="I10" s="67" t="str">
        <f>
データ!O6</f>
        <v>
該当数値なし</v>
      </c>
      <c r="J10" s="67"/>
      <c r="K10" s="67"/>
      <c r="L10" s="67"/>
      <c r="M10" s="67"/>
      <c r="N10" s="67"/>
      <c r="O10" s="67"/>
      <c r="P10" s="67">
        <f>
データ!P6</f>
        <v>
99.93</v>
      </c>
      <c r="Q10" s="67"/>
      <c r="R10" s="67"/>
      <c r="S10" s="67"/>
      <c r="T10" s="67"/>
      <c r="U10" s="67"/>
      <c r="V10" s="67"/>
      <c r="W10" s="67">
        <f>
データ!Q6</f>
        <v>
93.55</v>
      </c>
      <c r="X10" s="67"/>
      <c r="Y10" s="67"/>
      <c r="Z10" s="67"/>
      <c r="AA10" s="67"/>
      <c r="AB10" s="67"/>
      <c r="AC10" s="67"/>
      <c r="AD10" s="68">
        <f>
データ!R6</f>
        <v>
1323</v>
      </c>
      <c r="AE10" s="68"/>
      <c r="AF10" s="68"/>
      <c r="AG10" s="68"/>
      <c r="AH10" s="68"/>
      <c r="AI10" s="68"/>
      <c r="AJ10" s="68"/>
      <c r="AK10" s="2"/>
      <c r="AL10" s="68">
        <f>
データ!V6</f>
        <v>
113281</v>
      </c>
      <c r="AM10" s="68"/>
      <c r="AN10" s="68"/>
      <c r="AO10" s="68"/>
      <c r="AP10" s="68"/>
      <c r="AQ10" s="68"/>
      <c r="AR10" s="68"/>
      <c r="AS10" s="68"/>
      <c r="AT10" s="67">
        <f>
データ!W6</f>
        <v>
14.4</v>
      </c>
      <c r="AU10" s="67"/>
      <c r="AV10" s="67"/>
      <c r="AW10" s="67"/>
      <c r="AX10" s="67"/>
      <c r="AY10" s="67"/>
      <c r="AZ10" s="67"/>
      <c r="BA10" s="67"/>
      <c r="BB10" s="67">
        <f>
データ!X6</f>
        <v>
7866.74</v>
      </c>
      <c r="BC10" s="67"/>
      <c r="BD10" s="67"/>
      <c r="BE10" s="67"/>
      <c r="BF10" s="67"/>
      <c r="BG10" s="67"/>
      <c r="BH10" s="67"/>
      <c r="BI10" s="67"/>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3V6YmAI++isYY+ouoy5P8XILtofDK+mZ9rm8d2qsADk5/sHr+8Tb7OsJzKCWdbrd2tOiARdrpEPTWmd/W1+OjQ==" saltValue="cjXaF8BIkpV176fEy2Z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6" t="s">
        <v>
54</v>
      </c>
      <c r="I3" s="77"/>
      <c r="J3" s="77"/>
      <c r="K3" s="77"/>
      <c r="L3" s="77"/>
      <c r="M3" s="77"/>
      <c r="N3" s="77"/>
      <c r="O3" s="77"/>
      <c r="P3" s="77"/>
      <c r="Q3" s="77"/>
      <c r="R3" s="77"/>
      <c r="S3" s="77"/>
      <c r="T3" s="77"/>
      <c r="U3" s="77"/>
      <c r="V3" s="77"/>
      <c r="W3" s="77"/>
      <c r="X3" s="78"/>
      <c r="Y3" s="82" t="s">
        <v>
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
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
57</v>
      </c>
      <c r="B4" s="30"/>
      <c r="C4" s="30"/>
      <c r="D4" s="30"/>
      <c r="E4" s="30"/>
      <c r="F4" s="30"/>
      <c r="G4" s="30"/>
      <c r="H4" s="79"/>
      <c r="I4" s="80"/>
      <c r="J4" s="80"/>
      <c r="K4" s="80"/>
      <c r="L4" s="80"/>
      <c r="M4" s="80"/>
      <c r="N4" s="80"/>
      <c r="O4" s="80"/>
      <c r="P4" s="80"/>
      <c r="Q4" s="80"/>
      <c r="R4" s="80"/>
      <c r="S4" s="80"/>
      <c r="T4" s="80"/>
      <c r="U4" s="80"/>
      <c r="V4" s="80"/>
      <c r="W4" s="80"/>
      <c r="X4" s="81"/>
      <c r="Y4" s="75" t="s">
        <v>
58</v>
      </c>
      <c r="Z4" s="75"/>
      <c r="AA4" s="75"/>
      <c r="AB4" s="75"/>
      <c r="AC4" s="75"/>
      <c r="AD4" s="75"/>
      <c r="AE4" s="75"/>
      <c r="AF4" s="75"/>
      <c r="AG4" s="75"/>
      <c r="AH4" s="75"/>
      <c r="AI4" s="75"/>
      <c r="AJ4" s="75" t="s">
        <v>
59</v>
      </c>
      <c r="AK4" s="75"/>
      <c r="AL4" s="75"/>
      <c r="AM4" s="75"/>
      <c r="AN4" s="75"/>
      <c r="AO4" s="75"/>
      <c r="AP4" s="75"/>
      <c r="AQ4" s="75"/>
      <c r="AR4" s="75"/>
      <c r="AS4" s="75"/>
      <c r="AT4" s="75"/>
      <c r="AU4" s="75" t="s">
        <v>
60</v>
      </c>
      <c r="AV4" s="75"/>
      <c r="AW4" s="75"/>
      <c r="AX4" s="75"/>
      <c r="AY4" s="75"/>
      <c r="AZ4" s="75"/>
      <c r="BA4" s="75"/>
      <c r="BB4" s="75"/>
      <c r="BC4" s="75"/>
      <c r="BD4" s="75"/>
      <c r="BE4" s="75"/>
      <c r="BF4" s="75" t="s">
        <v>
61</v>
      </c>
      <c r="BG4" s="75"/>
      <c r="BH4" s="75"/>
      <c r="BI4" s="75"/>
      <c r="BJ4" s="75"/>
      <c r="BK4" s="75"/>
      <c r="BL4" s="75"/>
      <c r="BM4" s="75"/>
      <c r="BN4" s="75"/>
      <c r="BO4" s="75"/>
      <c r="BP4" s="75"/>
      <c r="BQ4" s="75" t="s">
        <v>
62</v>
      </c>
      <c r="BR4" s="75"/>
      <c r="BS4" s="75"/>
      <c r="BT4" s="75"/>
      <c r="BU4" s="75"/>
      <c r="BV4" s="75"/>
      <c r="BW4" s="75"/>
      <c r="BX4" s="75"/>
      <c r="BY4" s="75"/>
      <c r="BZ4" s="75"/>
      <c r="CA4" s="75"/>
      <c r="CB4" s="75" t="s">
        <v>
63</v>
      </c>
      <c r="CC4" s="75"/>
      <c r="CD4" s="75"/>
      <c r="CE4" s="75"/>
      <c r="CF4" s="75"/>
      <c r="CG4" s="75"/>
      <c r="CH4" s="75"/>
      <c r="CI4" s="75"/>
      <c r="CJ4" s="75"/>
      <c r="CK4" s="75"/>
      <c r="CL4" s="75"/>
      <c r="CM4" s="75" t="s">
        <v>
64</v>
      </c>
      <c r="CN4" s="75"/>
      <c r="CO4" s="75"/>
      <c r="CP4" s="75"/>
      <c r="CQ4" s="75"/>
      <c r="CR4" s="75"/>
      <c r="CS4" s="75"/>
      <c r="CT4" s="75"/>
      <c r="CU4" s="75"/>
      <c r="CV4" s="75"/>
      <c r="CW4" s="75"/>
      <c r="CX4" s="75" t="s">
        <v>
65</v>
      </c>
      <c r="CY4" s="75"/>
      <c r="CZ4" s="75"/>
      <c r="DA4" s="75"/>
      <c r="DB4" s="75"/>
      <c r="DC4" s="75"/>
      <c r="DD4" s="75"/>
      <c r="DE4" s="75"/>
      <c r="DF4" s="75"/>
      <c r="DG4" s="75"/>
      <c r="DH4" s="75"/>
      <c r="DI4" s="75" t="s">
        <v>
66</v>
      </c>
      <c r="DJ4" s="75"/>
      <c r="DK4" s="75"/>
      <c r="DL4" s="75"/>
      <c r="DM4" s="75"/>
      <c r="DN4" s="75"/>
      <c r="DO4" s="75"/>
      <c r="DP4" s="75"/>
      <c r="DQ4" s="75"/>
      <c r="DR4" s="75"/>
      <c r="DS4" s="75"/>
      <c r="DT4" s="75" t="s">
        <v>
67</v>
      </c>
      <c r="DU4" s="75"/>
      <c r="DV4" s="75"/>
      <c r="DW4" s="75"/>
      <c r="DX4" s="75"/>
      <c r="DY4" s="75"/>
      <c r="DZ4" s="75"/>
      <c r="EA4" s="75"/>
      <c r="EB4" s="75"/>
      <c r="EC4" s="75"/>
      <c r="ED4" s="75"/>
      <c r="EE4" s="75" t="s">
        <v>
68</v>
      </c>
      <c r="EF4" s="75"/>
      <c r="EG4" s="75"/>
      <c r="EH4" s="75"/>
      <c r="EI4" s="75"/>
      <c r="EJ4" s="75"/>
      <c r="EK4" s="75"/>
      <c r="EL4" s="75"/>
      <c r="EM4" s="75"/>
      <c r="EN4" s="75"/>
      <c r="EO4" s="75"/>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2018</v>
      </c>
      <c r="C6" s="33">
        <f t="shared" ref="C6:X6" si="3">
C7</f>
        <v>
132071</v>
      </c>
      <c r="D6" s="33">
        <f t="shared" si="3"/>
        <v>
47</v>
      </c>
      <c r="E6" s="33">
        <f t="shared" si="3"/>
        <v>
17</v>
      </c>
      <c r="F6" s="33">
        <f t="shared" si="3"/>
        <v>
1</v>
      </c>
      <c r="G6" s="33">
        <f t="shared" si="3"/>
        <v>
0</v>
      </c>
      <c r="H6" s="33" t="str">
        <f t="shared" si="3"/>
        <v>
東京都　昭島市</v>
      </c>
      <c r="I6" s="33" t="str">
        <f t="shared" si="3"/>
        <v>
法非適用</v>
      </c>
      <c r="J6" s="33" t="str">
        <f t="shared" si="3"/>
        <v>
下水道事業</v>
      </c>
      <c r="K6" s="33" t="str">
        <f t="shared" si="3"/>
        <v>
公共下水道</v>
      </c>
      <c r="L6" s="33" t="str">
        <f t="shared" si="3"/>
        <v>
Ab</v>
      </c>
      <c r="M6" s="33" t="str">
        <f t="shared" si="3"/>
        <v>
非設置</v>
      </c>
      <c r="N6" s="34" t="str">
        <f t="shared" si="3"/>
        <v>
-</v>
      </c>
      <c r="O6" s="34" t="str">
        <f t="shared" si="3"/>
        <v>
該当数値なし</v>
      </c>
      <c r="P6" s="34">
        <f t="shared" si="3"/>
        <v>
99.93</v>
      </c>
      <c r="Q6" s="34">
        <f t="shared" si="3"/>
        <v>
93.55</v>
      </c>
      <c r="R6" s="34">
        <f t="shared" si="3"/>
        <v>
1323</v>
      </c>
      <c r="S6" s="34">
        <f t="shared" si="3"/>
        <v>
113215</v>
      </c>
      <c r="T6" s="34">
        <f t="shared" si="3"/>
        <v>
17.34</v>
      </c>
      <c r="U6" s="34">
        <f t="shared" si="3"/>
        <v>
6529.12</v>
      </c>
      <c r="V6" s="34">
        <f t="shared" si="3"/>
        <v>
113281</v>
      </c>
      <c r="W6" s="34">
        <f t="shared" si="3"/>
        <v>
14.4</v>
      </c>
      <c r="X6" s="34">
        <f t="shared" si="3"/>
        <v>
7866.74</v>
      </c>
      <c r="Y6" s="35">
        <f>
IF(Y7="",NA(),Y7)</f>
        <v>
128.53</v>
      </c>
      <c r="Z6" s="35">
        <f t="shared" ref="Z6:AH6" si="4">
IF(Z7="",NA(),Z7)</f>
        <v>
134.83000000000001</v>
      </c>
      <c r="AA6" s="35">
        <f t="shared" si="4"/>
        <v>
136.74</v>
      </c>
      <c r="AB6" s="35">
        <f t="shared" si="4"/>
        <v>
134.29</v>
      </c>
      <c r="AC6" s="35">
        <f t="shared" si="4"/>
        <v>
140.66</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115.07</v>
      </c>
      <c r="BG6" s="35">
        <f t="shared" ref="BG6:BO6" si="7">
IF(BG7="",NA(),BG7)</f>
        <v>
165.08</v>
      </c>
      <c r="BH6" s="35">
        <f t="shared" si="7"/>
        <v>
22.51</v>
      </c>
      <c r="BI6" s="35">
        <f t="shared" si="7"/>
        <v>
291.70999999999998</v>
      </c>
      <c r="BJ6" s="35">
        <f t="shared" si="7"/>
        <v>
93.12</v>
      </c>
      <c r="BK6" s="35">
        <f t="shared" si="7"/>
        <v>
607.52</v>
      </c>
      <c r="BL6" s="35">
        <f t="shared" si="7"/>
        <v>
643.19000000000005</v>
      </c>
      <c r="BM6" s="35">
        <f t="shared" si="7"/>
        <v>
596.44000000000005</v>
      </c>
      <c r="BN6" s="35">
        <f t="shared" si="7"/>
        <v>
612.6</v>
      </c>
      <c r="BO6" s="35">
        <f t="shared" si="7"/>
        <v>
606.79999999999995</v>
      </c>
      <c r="BP6" s="34" t="str">
        <f>
IF(BP7="","",IF(BP7="-","【-】","【"&amp;SUBSTITUTE(TEXT(BP7,"#,##0.00"),"-","△")&amp;"】"))</f>
        <v>
【682.78】</v>
      </c>
      <c r="BQ6" s="35">
        <f>
IF(BQ7="",NA(),BQ7)</f>
        <v>
142.01</v>
      </c>
      <c r="BR6" s="35">
        <f t="shared" ref="BR6:BZ6" si="8">
IF(BR7="",NA(),BR7)</f>
        <v>
152.32</v>
      </c>
      <c r="BS6" s="35">
        <f t="shared" si="8"/>
        <v>
154.79</v>
      </c>
      <c r="BT6" s="35">
        <f t="shared" si="8"/>
        <v>
151.59</v>
      </c>
      <c r="BU6" s="35">
        <f t="shared" si="8"/>
        <v>
158.93</v>
      </c>
      <c r="BV6" s="35">
        <f t="shared" si="8"/>
        <v>
96.91</v>
      </c>
      <c r="BW6" s="35">
        <f t="shared" si="8"/>
        <v>
101.54</v>
      </c>
      <c r="BX6" s="35">
        <f t="shared" si="8"/>
        <v>
102.42</v>
      </c>
      <c r="BY6" s="35">
        <f t="shared" si="8"/>
        <v>
100.97</v>
      </c>
      <c r="BZ6" s="35">
        <f t="shared" si="8"/>
        <v>
101.84</v>
      </c>
      <c r="CA6" s="34" t="str">
        <f>
IF(CA7="","",IF(CA7="-","【-】","【"&amp;SUBSTITUTE(TEXT(CA7,"#,##0.00"),"-","△")&amp;"】"))</f>
        <v>
【100.91】</v>
      </c>
      <c r="CB6" s="35">
        <f>
IF(CB7="",NA(),CB7)</f>
        <v>
90.35</v>
      </c>
      <c r="CC6" s="35">
        <f t="shared" ref="CC6:CK6" si="9">
IF(CC7="",NA(),CC7)</f>
        <v>
85.87</v>
      </c>
      <c r="CD6" s="35">
        <f t="shared" si="9"/>
        <v>
85.26</v>
      </c>
      <c r="CE6" s="35">
        <f t="shared" si="9"/>
        <v>
85.56</v>
      </c>
      <c r="CF6" s="35">
        <f t="shared" si="9"/>
        <v>
80.819999999999993</v>
      </c>
      <c r="CG6" s="35">
        <f t="shared" si="9"/>
        <v>
120.5</v>
      </c>
      <c r="CH6" s="35">
        <f t="shared" si="9"/>
        <v>
116.15</v>
      </c>
      <c r="CI6" s="35">
        <f t="shared" si="9"/>
        <v>
116.2</v>
      </c>
      <c r="CJ6" s="35">
        <f t="shared" si="9"/>
        <v>
118.78</v>
      </c>
      <c r="CK6" s="35">
        <f t="shared" si="9"/>
        <v>
119.39</v>
      </c>
      <c r="CL6" s="34" t="str">
        <f>
IF(CL7="","",IF(CL7="-","【-】","【"&amp;SUBSTITUTE(TEXT(CL7,"#,##0.00"),"-","△")&amp;"】"))</f>
        <v>
【136.86】</v>
      </c>
      <c r="CM6" s="35" t="str">
        <f>
IF(CM7="",NA(),CM7)</f>
        <v>
-</v>
      </c>
      <c r="CN6" s="35" t="str">
        <f t="shared" ref="CN6:CV6" si="10">
IF(CN7="",NA(),CN7)</f>
        <v>
-</v>
      </c>
      <c r="CO6" s="35" t="str">
        <f t="shared" si="10"/>
        <v>
-</v>
      </c>
      <c r="CP6" s="35" t="str">
        <f t="shared" si="10"/>
        <v>
-</v>
      </c>
      <c r="CQ6" s="35" t="str">
        <f t="shared" si="10"/>
        <v>
-</v>
      </c>
      <c r="CR6" s="35">
        <f t="shared" si="10"/>
        <v>
69.95</v>
      </c>
      <c r="CS6" s="35">
        <f t="shared" si="10"/>
        <v>
72.239999999999995</v>
      </c>
      <c r="CT6" s="35">
        <f t="shared" si="10"/>
        <v>
69.23</v>
      </c>
      <c r="CU6" s="35">
        <f t="shared" si="10"/>
        <v>
70.37</v>
      </c>
      <c r="CV6" s="35">
        <f t="shared" si="10"/>
        <v>
68.3</v>
      </c>
      <c r="CW6" s="34" t="str">
        <f>
IF(CW7="","",IF(CW7="-","【-】","【"&amp;SUBSTITUTE(TEXT(CW7,"#,##0.00"),"-","△")&amp;"】"))</f>
        <v>
【58.98】</v>
      </c>
      <c r="CX6" s="35">
        <f>
IF(CX7="",NA(),CX7)</f>
        <v>
99.08</v>
      </c>
      <c r="CY6" s="35">
        <f t="shared" ref="CY6:DG6" si="11">
IF(CY7="",NA(),CY7)</f>
        <v>
99.26</v>
      </c>
      <c r="CZ6" s="35">
        <f t="shared" si="11"/>
        <v>
99.29</v>
      </c>
      <c r="DA6" s="35">
        <f t="shared" si="11"/>
        <v>
99.3</v>
      </c>
      <c r="DB6" s="35">
        <f t="shared" si="11"/>
        <v>
99.34</v>
      </c>
      <c r="DC6" s="35">
        <f t="shared" si="11"/>
        <v>
96.69</v>
      </c>
      <c r="DD6" s="35">
        <f t="shared" si="11"/>
        <v>
96.84</v>
      </c>
      <c r="DE6" s="35">
        <f t="shared" si="11"/>
        <v>
96.84</v>
      </c>
      <c r="DF6" s="35">
        <f t="shared" si="11"/>
        <v>
96.75</v>
      </c>
      <c r="DG6" s="35">
        <f t="shared" si="11"/>
        <v>
96.78</v>
      </c>
      <c r="DH6" s="34" t="str">
        <f>
IF(DH7="","",IF(DH7="-","【-】","【"&amp;SUBSTITUTE(TEXT(DH7,"#,##0.00"),"-","△")&amp;"】"))</f>
        <v>
【95.20】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5">
        <f t="shared" si="14"/>
        <v>
0.85</v>
      </c>
      <c r="EH6" s="35">
        <f t="shared" si="14"/>
        <v>
0.15</v>
      </c>
      <c r="EI6" s="35">
        <f t="shared" si="14"/>
        <v>
0.17</v>
      </c>
      <c r="EJ6" s="35">
        <f t="shared" si="14"/>
        <v>
0.1</v>
      </c>
      <c r="EK6" s="35">
        <f t="shared" si="14"/>
        <v>
0.11</v>
      </c>
      <c r="EL6" s="35">
        <f t="shared" si="14"/>
        <v>
0.13</v>
      </c>
      <c r="EM6" s="35">
        <f t="shared" si="14"/>
        <v>
0.1</v>
      </c>
      <c r="EN6" s="35">
        <f t="shared" si="14"/>
        <v>
0.12</v>
      </c>
      <c r="EO6" s="34" t="str">
        <f>
IF(EO7="","",IF(EO7="-","【-】","【"&amp;SUBSTITUTE(TEXT(EO7,"#,##0.00"),"-","△")&amp;"】"))</f>
        <v>
【0.23】</v>
      </c>
    </row>
    <row r="7" spans="1:145" s="36" customFormat="1" x14ac:dyDescent="0.15">
      <c r="A7" s="28"/>
      <c r="B7" s="37">
        <v>
2018</v>
      </c>
      <c r="C7" s="37">
        <v>
132071</v>
      </c>
      <c r="D7" s="37">
        <v>
47</v>
      </c>
      <c r="E7" s="37">
        <v>
17</v>
      </c>
      <c r="F7" s="37">
        <v>
1</v>
      </c>
      <c r="G7" s="37">
        <v>
0</v>
      </c>
      <c r="H7" s="37" t="s">
        <v>
98</v>
      </c>
      <c r="I7" s="37" t="s">
        <v>
99</v>
      </c>
      <c r="J7" s="37" t="s">
        <v>
100</v>
      </c>
      <c r="K7" s="37" t="s">
        <v>
101</v>
      </c>
      <c r="L7" s="37" t="s">
        <v>
102</v>
      </c>
      <c r="M7" s="37" t="s">
        <v>
103</v>
      </c>
      <c r="N7" s="38" t="s">
        <v>
104</v>
      </c>
      <c r="O7" s="38" t="s">
        <v>
105</v>
      </c>
      <c r="P7" s="38">
        <v>
99.93</v>
      </c>
      <c r="Q7" s="38">
        <v>
93.55</v>
      </c>
      <c r="R7" s="38">
        <v>
1323</v>
      </c>
      <c r="S7" s="38">
        <v>
113215</v>
      </c>
      <c r="T7" s="38">
        <v>
17.34</v>
      </c>
      <c r="U7" s="38">
        <v>
6529.12</v>
      </c>
      <c r="V7" s="38">
        <v>
113281</v>
      </c>
      <c r="W7" s="38">
        <v>
14.4</v>
      </c>
      <c r="X7" s="38">
        <v>
7866.74</v>
      </c>
      <c r="Y7" s="38">
        <v>
128.53</v>
      </c>
      <c r="Z7" s="38">
        <v>
134.83000000000001</v>
      </c>
      <c r="AA7" s="38">
        <v>
136.74</v>
      </c>
      <c r="AB7" s="38">
        <v>
134.29</v>
      </c>
      <c r="AC7" s="38">
        <v>
140.66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115.07</v>
      </c>
      <c r="BG7" s="38">
        <v>
165.08</v>
      </c>
      <c r="BH7" s="38">
        <v>
22.51</v>
      </c>
      <c r="BI7" s="38">
        <v>
291.70999999999998</v>
      </c>
      <c r="BJ7" s="38">
        <v>
93.12</v>
      </c>
      <c r="BK7" s="38">
        <v>
607.52</v>
      </c>
      <c r="BL7" s="38">
        <v>
643.19000000000005</v>
      </c>
      <c r="BM7" s="38">
        <v>
596.44000000000005</v>
      </c>
      <c r="BN7" s="38">
        <v>
612.6</v>
      </c>
      <c r="BO7" s="38">
        <v>
606.79999999999995</v>
      </c>
      <c r="BP7" s="38">
        <v>
682.78</v>
      </c>
      <c r="BQ7" s="38">
        <v>
142.01</v>
      </c>
      <c r="BR7" s="38">
        <v>
152.32</v>
      </c>
      <c r="BS7" s="38">
        <v>
154.79</v>
      </c>
      <c r="BT7" s="38">
        <v>
151.59</v>
      </c>
      <c r="BU7" s="38">
        <v>
158.93</v>
      </c>
      <c r="BV7" s="38">
        <v>
96.91</v>
      </c>
      <c r="BW7" s="38">
        <v>
101.54</v>
      </c>
      <c r="BX7" s="38">
        <v>
102.42</v>
      </c>
      <c r="BY7" s="38">
        <v>
100.97</v>
      </c>
      <c r="BZ7" s="38">
        <v>
101.84</v>
      </c>
      <c r="CA7" s="38">
        <v>
100.91</v>
      </c>
      <c r="CB7" s="38">
        <v>
90.35</v>
      </c>
      <c r="CC7" s="38">
        <v>
85.87</v>
      </c>
      <c r="CD7" s="38">
        <v>
85.26</v>
      </c>
      <c r="CE7" s="38">
        <v>
85.56</v>
      </c>
      <c r="CF7" s="38">
        <v>
80.819999999999993</v>
      </c>
      <c r="CG7" s="38">
        <v>
120.5</v>
      </c>
      <c r="CH7" s="38">
        <v>
116.15</v>
      </c>
      <c r="CI7" s="38">
        <v>
116.2</v>
      </c>
      <c r="CJ7" s="38">
        <v>
118.78</v>
      </c>
      <c r="CK7" s="38">
        <v>
119.39</v>
      </c>
      <c r="CL7" s="38">
        <v>
136.86000000000001</v>
      </c>
      <c r="CM7" s="38" t="s">
        <v>
104</v>
      </c>
      <c r="CN7" s="38" t="s">
        <v>
104</v>
      </c>
      <c r="CO7" s="38" t="s">
        <v>
104</v>
      </c>
      <c r="CP7" s="38" t="s">
        <v>
104</v>
      </c>
      <c r="CQ7" s="38" t="s">
        <v>
104</v>
      </c>
      <c r="CR7" s="38">
        <v>
69.95</v>
      </c>
      <c r="CS7" s="38">
        <v>
72.239999999999995</v>
      </c>
      <c r="CT7" s="38">
        <v>
69.23</v>
      </c>
      <c r="CU7" s="38">
        <v>
70.37</v>
      </c>
      <c r="CV7" s="38">
        <v>
68.3</v>
      </c>
      <c r="CW7" s="38">
        <v>
58.98</v>
      </c>
      <c r="CX7" s="38">
        <v>
99.08</v>
      </c>
      <c r="CY7" s="38">
        <v>
99.26</v>
      </c>
      <c r="CZ7" s="38">
        <v>
99.29</v>
      </c>
      <c r="DA7" s="38">
        <v>
99.3</v>
      </c>
      <c r="DB7" s="38">
        <v>
99.34</v>
      </c>
      <c r="DC7" s="38">
        <v>
96.69</v>
      </c>
      <c r="DD7" s="38">
        <v>
96.84</v>
      </c>
      <c r="DE7" s="38">
        <v>
96.84</v>
      </c>
      <c r="DF7" s="38">
        <v>
96.75</v>
      </c>
      <c r="DG7" s="38">
        <v>
96.78</v>
      </c>
      <c r="DH7" s="38">
        <v>
95.2</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0.85</v>
      </c>
      <c r="EH7" s="38">
        <v>
0.15</v>
      </c>
      <c r="EI7" s="38">
        <v>
0.17</v>
      </c>
      <c r="EJ7" s="38">
        <v>
0.1</v>
      </c>
      <c r="EK7" s="38">
        <v>
0.11</v>
      </c>
      <c r="EL7" s="38">
        <v>
0.13</v>
      </c>
      <c r="EM7" s="38">
        <v>
0.1</v>
      </c>
      <c r="EN7" s="38">
        <v>
0.12</v>
      </c>
      <c r="EO7" s="38">
        <v>
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DATEVALUE($B$6-4&amp;"年1月1日")</f>
        <v>
41640</v>
      </c>
      <c r="C10" s="41">
        <f>
DATEVALUE($B$6-3&amp;"年1月1日")</f>
        <v>
42005</v>
      </c>
      <c r="D10" s="41">
        <f>
DATEVALUE($B$6-2&amp;"年1月1日")</f>
        <v>
42370</v>
      </c>
      <c r="E10" s="41">
        <f>
DATEVALUE($B$6-1&amp;"年1月1日")</f>
        <v>
42736</v>
      </c>
      <c r="F10" s="41">
        <f>
DATEVALUE($B$6&amp;"年1月1日")</f>
        <v>
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昭島市</cp:lastModifiedBy>
  <cp:lastPrinted>2020-01-30T08:01:29Z</cp:lastPrinted>
  <dcterms:created xsi:type="dcterms:W3CDTF">2019-12-05T05:03:25Z</dcterms:created>
  <dcterms:modified xsi:type="dcterms:W3CDTF">2020-01-30T08:10:27Z</dcterms:modified>
</cp:coreProperties>
</file>