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v\組織フォルダ\財政課フォルダ\課共有\一般【一般】\照会・通知④（公営企業用）\H31\20200114_公営企業に係る経営比較分析表（平成30年度決算）の分析等について\回答\"/>
    </mc:Choice>
  </mc:AlternateContent>
  <xr:revisionPtr revIDLastSave="0" documentId="13_ncr:1_{E1CAB044-4186-46DB-901E-240C6A254C2F}" xr6:coauthVersionLast="36" xr6:coauthVersionMax="36" xr10:uidLastSave="{00000000-0000-0000-0000-000000000000}"/>
  <workbookProtection workbookAlgorithmName="SHA-512" workbookHashValue="UAYlmA0nuk5p0ZCSt4D2HsDOqmdVwQirKwAVBSMz08VitvDLa2DeMRXAYGMuDlZcvvWmNMIWjU+zTcivUGTBJg==" workbookSaltValue="XABVpInlma4bb5S7wbA/6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<sst xmlns="http://schemas.openxmlformats.org/spreadsheetml/2006/main" count="233" uniqueCount="113">
  <si>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</si>
  <si>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</si>
  <si>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</si>
  <si>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</si>
  <si>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</si>
  <si>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</si>
  <si>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</si>
  <si>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</si>
  <si>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</si>
  <si>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</si>
  <si>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</si>
  <si>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</si>
  <si>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</si>
  <si>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</si>
  <si>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</si>
  <si>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</si>
  <si>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</si>
  <si>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</si>
  <si>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</si>
  <si>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</si>
  <si>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</si>
  <si>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</si>
  <si>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</si>
  <si>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</si>
  <si>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</si>
  <si>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</si>
  <si>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</si>
  <si>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</si>
  <si>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</si>
  <si>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</si>
  <si>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</si>
  <si>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</si>
  <si>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</si>
  <si>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</si>
  <si>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</si>
  <si>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</si>
  <si>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</si>
  <si>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</si>
  <si>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</si>
  <si>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</si>
  <si>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</si>
  <si>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</si>
  <si>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</si>
  <si>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</si>
  <si>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</si>
  <si>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</si>
  <si>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</si>
  <si>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</si>
  <si>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</si>
  <si>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</si>
  <si>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</si>
  <si>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</si>
  <si>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</si>
  <si>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</si>
  <si>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</si>
  <si>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</si>
  <si>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</si>
  <si>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</si>
  <si>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</si>
  <si>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</si>
  <si>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</si>
  <si>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</si>
  <si>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</si>
  <si>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</si>
  <si>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</si>
  <si>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</si>
  <si>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</si>
  <si>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</si>
  <si>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</si>
  <si>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</si>
  <si>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</si>
  <si>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</si>
  <si>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</si>
  <si>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</si>
  <si>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</si>
  <si>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</si>
  <si>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</si>
  <si>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</si>
  <si>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</si>
  <si>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</si>
  <si>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</si>
  <si>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</si>
  <si>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</si>
  <si>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</si>
  <si>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</si>
  <si>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</si>
  <si>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</si>
  <si>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</si>
  <si>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</si>
  <si>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</si>
  <si>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</si>
  <si>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</si>
  <si>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</si>
  <si>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</si>
  <si>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</si>
  <si>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</si>
  <si>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</si>
  <si>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</si>
  <si>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</si>
  <si>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</si>
  <si>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</si>
  <si>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</si>
  <si>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</si>
  <si>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</si>
  <si>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</si>
  <si>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</si>
  <si>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</si>
  <si>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</si>
  <si>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</si>
  <si>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</si>
  <si>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単年度の収支比率を示す①収益的収支比率は、地方債償還金が増加していますが総収益が上回っており、５年間を通じて100％を超えています。今後、施設更新のため建設事業費が増加する見込みのため、費用の縮減や使用料改定等、引き続き健全な経営に取り組んでいきます。
　使用料収入に対する市債（借金）残高の割合を示す④企業債残高対事業規模比率は、類似団体の平均値に比べ低い値となっています。今後の事業費の増加に伴い市債残高の増加が見込まるため、平成27年度より、市債の起債抑制をおこない、将来負担を軽減する取り組みを進めています。
　使用料で回収すべき経費をどの程度使用料で賄えているかを示す⑤経費回収率は、当市では109.72％と100％を超えています。今後の事業費の増加に備え、平成25年度に基金を創設しました。使用料は４年度ごとに見直し、令和２年4月には改定を行う予定です。
　⑥汚水処理原価は、類似団体の平均値に対して、かなり低い金額に抑えられています。
　⑧水洗化率は、ほぼ100％を達成しており、普及率は昭和62年に100％を達成し、汚水処理が適切に行われています。
</t>
    <rPh sb="22" eb="25">
      <t>チホウサイ</t>
    </rPh>
    <rPh sb="25" eb="28">
      <t>ショウカンキン</t>
    </rPh>
    <rPh sb="37" eb="40">
      <t>ソウシュウエキ</t>
    </rPh>
    <rPh sb="41" eb="43">
      <t>ウワマワ</t>
    </rPh>
    <rPh sb="67" eb="69">
      <t>コンゴ</t>
    </rPh>
    <rPh sb="70" eb="72">
      <t>シセツ</t>
    </rPh>
    <rPh sb="72" eb="74">
      <t>コウシン</t>
    </rPh>
    <rPh sb="77" eb="79">
      <t>ケンセツ</t>
    </rPh>
    <rPh sb="79" eb="82">
      <t>ジギョウヒ</t>
    </rPh>
    <rPh sb="83" eb="85">
      <t>ゾウカ</t>
    </rPh>
    <rPh sb="87" eb="89">
      <t>ミコ</t>
    </rPh>
    <rPh sb="94" eb="96">
      <t>ヒヨウ</t>
    </rPh>
    <rPh sb="97" eb="99">
      <t>シュクゲン</t>
    </rPh>
    <rPh sb="100" eb="103">
      <t>シヨウリョウ</t>
    </rPh>
    <rPh sb="103" eb="105">
      <t>カイテイ</t>
    </rPh>
    <rPh sb="105" eb="106">
      <t>トウ</t>
    </rPh>
    <rPh sb="107" eb="108">
      <t>ヒ</t>
    </rPh>
    <rPh sb="109" eb="110">
      <t>ツヅ</t>
    </rPh>
    <rPh sb="111" eb="113">
      <t>ケンゼン</t>
    </rPh>
    <rPh sb="114" eb="116">
      <t>ケイエイ</t>
    </rPh>
    <rPh sb="172" eb="175">
      <t>ヘイキンチ</t>
    </rPh>
    <rPh sb="176" eb="177">
      <t>クラ</t>
    </rPh>
    <rPh sb="178" eb="179">
      <t>ヒク</t>
    </rPh>
    <rPh sb="180" eb="181">
      <t>アタイ</t>
    </rPh>
    <rPh sb="189" eb="191">
      <t>コンゴ</t>
    </rPh>
    <rPh sb="192" eb="194">
      <t>ジギョウ</t>
    </rPh>
    <rPh sb="194" eb="195">
      <t>ヒ</t>
    </rPh>
    <rPh sb="196" eb="198">
      <t>ゾウカ</t>
    </rPh>
    <rPh sb="199" eb="200">
      <t>トモナ</t>
    </rPh>
    <rPh sb="201" eb="203">
      <t>シサイ</t>
    </rPh>
    <rPh sb="203" eb="205">
      <t>ザンダカ</t>
    </rPh>
    <rPh sb="206" eb="208">
      <t>ゾウカ</t>
    </rPh>
    <rPh sb="209" eb="211">
      <t>ミコ</t>
    </rPh>
    <rPh sb="228" eb="230">
      <t>キサイ</t>
    </rPh>
    <rPh sb="298" eb="299">
      <t>トウ</t>
    </rPh>
    <rPh sb="322" eb="324">
      <t>コンゴ</t>
    </rPh>
    <rPh sb="329" eb="331">
      <t>ゾウカ</t>
    </rPh>
    <rPh sb="335" eb="337">
      <t>ヘイセイ</t>
    </rPh>
    <rPh sb="339" eb="341">
      <t>ネンド</t>
    </rPh>
    <rPh sb="342" eb="344">
      <t>キキン</t>
    </rPh>
    <rPh sb="345" eb="347">
      <t>ソウセツ</t>
    </rPh>
    <rPh sb="352" eb="354">
      <t>シヨウ</t>
    </rPh>
    <rPh sb="354" eb="355">
      <t>リョウ</t>
    </rPh>
    <rPh sb="357" eb="359">
      <t>ネンド</t>
    </rPh>
    <rPh sb="362" eb="364">
      <t>ミナオ</t>
    </rPh>
    <rPh sb="366" eb="368">
      <t>レイワ</t>
    </rPh>
    <rPh sb="377" eb="378">
      <t>オコナ</t>
    </rPh>
    <rPh sb="379" eb="381">
      <t>ヨテイ</t>
    </rPh>
    <rPh sb="402" eb="403">
      <t>チ</t>
    </rPh>
    <rPh sb="448" eb="450">
      <t>フキュウ</t>
    </rPh>
    <rPh sb="450" eb="451">
      <t>リツ</t>
    </rPh>
    <rPh sb="452" eb="454">
      <t>ショウワ</t>
    </rPh>
    <rPh sb="456" eb="457">
      <t>ネン</t>
    </rPh>
    <rPh sb="463" eb="465">
      <t>タッセイ</t>
    </rPh>
    <rPh sb="467" eb="469">
      <t>オスイ</t>
    </rPh>
    <rPh sb="469" eb="471">
      <t>ショリ</t>
    </rPh>
    <rPh sb="472" eb="474">
      <t>テキセツ</t>
    </rPh>
    <rPh sb="475" eb="476">
      <t>オコナ</t>
    </rPh>
    <phoneticPr fontId="4"/>
  </si>
  <si>
    <t>　当市の下水道事業の経営状況は、各指標が示す通り、現段階では健全であると考えています。
　ただし、当市では下水道の整備時期が早かったこともあり、今後施設の更新等で建設事業費が大幅に増加する見込みです。限られた財源の中で着実な対応を行い、継続的にサービスを提供していくために、「武蔵野市下水道総合計画（2018）」を策定し、下水道全体を総合的に捉えて、重点的かつ計画的に事業を推進しています。この計画を基に予防保全型維持管理による施設全体の延命化や改築時期の平準化などを図り、下水道使用料の定期的な見直し、基金積立、起債抑制等経営基盤を強化する取り組みを進めています。
　また、経営基盤の強化と財政マネジメントの向上のため、地方公営企業法の適用(令和２年度適用予定）に向けて、移行準備に取り組んでいます。</t>
    <rPh sb="1" eb="2">
      <t>トウ</t>
    </rPh>
    <rPh sb="49" eb="50">
      <t>トウ</t>
    </rPh>
    <rPh sb="100" eb="101">
      <t>カギ</t>
    </rPh>
    <rPh sb="104" eb="106">
      <t>ザイゲン</t>
    </rPh>
    <rPh sb="107" eb="108">
      <t>ナカ</t>
    </rPh>
    <rPh sb="109" eb="111">
      <t>チャクジツ</t>
    </rPh>
    <rPh sb="112" eb="114">
      <t>タイオウ</t>
    </rPh>
    <rPh sb="115" eb="116">
      <t>オコナ</t>
    </rPh>
    <rPh sb="118" eb="121">
      <t>ケイゾクテキ</t>
    </rPh>
    <rPh sb="127" eb="129">
      <t>テイキョウ</t>
    </rPh>
    <rPh sb="157" eb="159">
      <t>サクテイ</t>
    </rPh>
    <rPh sb="164" eb="166">
      <t>ゼンタイ</t>
    </rPh>
    <rPh sb="167" eb="169">
      <t>ソウゴウ</t>
    </rPh>
    <rPh sb="169" eb="170">
      <t>テキ</t>
    </rPh>
    <rPh sb="171" eb="172">
      <t>トラ</t>
    </rPh>
    <rPh sb="175" eb="178">
      <t>ジュウテンテキ</t>
    </rPh>
    <rPh sb="180" eb="182">
      <t>ケイカク</t>
    </rPh>
    <rPh sb="182" eb="183">
      <t>テキ</t>
    </rPh>
    <rPh sb="184" eb="186">
      <t>ジギョウ</t>
    </rPh>
    <rPh sb="187" eb="189">
      <t>スイシン</t>
    </rPh>
    <rPh sb="197" eb="199">
      <t>ケイカク</t>
    </rPh>
    <rPh sb="200" eb="201">
      <t>モト</t>
    </rPh>
    <rPh sb="202" eb="204">
      <t>ヨボウ</t>
    </rPh>
    <rPh sb="204" eb="207">
      <t>ホゼンガタ</t>
    </rPh>
    <rPh sb="207" eb="209">
      <t>イジ</t>
    </rPh>
    <rPh sb="209" eb="211">
      <t>カンリ</t>
    </rPh>
    <rPh sb="214" eb="216">
      <t>シセツ</t>
    </rPh>
    <rPh sb="216" eb="218">
      <t>ゼンタイ</t>
    </rPh>
    <rPh sb="219" eb="221">
      <t>エンメイ</t>
    </rPh>
    <rPh sb="221" eb="222">
      <t>カ</t>
    </rPh>
    <rPh sb="223" eb="225">
      <t>カイチク</t>
    </rPh>
    <rPh sb="225" eb="227">
      <t>ジキ</t>
    </rPh>
    <rPh sb="228" eb="231">
      <t>ヘイジュンカ</t>
    </rPh>
    <rPh sb="234" eb="235">
      <t>ハカ</t>
    </rPh>
    <rPh sb="237" eb="240">
      <t>ゲスイドウ</t>
    </rPh>
    <rPh sb="240" eb="243">
      <t>シヨウリョウ</t>
    </rPh>
    <rPh sb="244" eb="247">
      <t>テイキテキ</t>
    </rPh>
    <rPh sb="248" eb="250">
      <t>ミナオ</t>
    </rPh>
    <rPh sb="252" eb="254">
      <t>キキン</t>
    </rPh>
    <rPh sb="254" eb="256">
      <t>ツミタテ</t>
    </rPh>
    <rPh sb="257" eb="259">
      <t>キサイ</t>
    </rPh>
    <rPh sb="259" eb="261">
      <t>ヨクセイ</t>
    </rPh>
    <rPh sb="261" eb="262">
      <t>トウ</t>
    </rPh>
    <rPh sb="262" eb="264">
      <t>ケイエイ</t>
    </rPh>
    <rPh sb="264" eb="266">
      <t>キバン</t>
    </rPh>
    <rPh sb="267" eb="269">
      <t>キョウカ</t>
    </rPh>
    <rPh sb="271" eb="272">
      <t>ト</t>
    </rPh>
    <rPh sb="273" eb="274">
      <t>ク</t>
    </rPh>
    <rPh sb="276" eb="277">
      <t>スス</t>
    </rPh>
    <rPh sb="288" eb="290">
      <t>ケイエイ</t>
    </rPh>
    <rPh sb="290" eb="292">
      <t>キバン</t>
    </rPh>
    <rPh sb="293" eb="295">
      <t>キョウカ</t>
    </rPh>
    <rPh sb="296" eb="298">
      <t>ザイセイ</t>
    </rPh>
    <rPh sb="305" eb="307">
      <t>コウジョウ</t>
    </rPh>
    <rPh sb="322" eb="324">
      <t>レイワ</t>
    </rPh>
    <rPh sb="325" eb="327">
      <t>ネンド</t>
    </rPh>
    <rPh sb="327" eb="329">
      <t>テキヨウ</t>
    </rPh>
    <rPh sb="329" eb="331">
      <t>ヨテイ</t>
    </rPh>
    <phoneticPr fontId="4"/>
  </si>
  <si>
    <t>　③管渠改善率は、類似団体平均値を下回っています。当市の管渠整備は、昭和40年代に集中的に整備されたため、初期に布設したものは、管渠の標準耐用年数である50年を経過しており、今後も多くの管渠が更新時期を迎えることが予想されます。そのため、平成24年度に「武蔵野市下水道長寿命化計画」を策定し、予防保全型の維持管理により施設の延命化やライフサイクルコストの低減を図るとともに、改築時期の平準化を行い、着実な再整備を実施しています。また、令和元年度には下水道施設全体を捉えた「下水道ストックマネジメント計画」を策定し、計画的な更新をすすめていきます。</t>
    <rPh sb="2" eb="4">
      <t>カンキョ</t>
    </rPh>
    <rPh sb="4" eb="6">
      <t>カイゼン</t>
    </rPh>
    <rPh sb="6" eb="7">
      <t>リツ</t>
    </rPh>
    <rPh sb="9" eb="11">
      <t>ルイジ</t>
    </rPh>
    <rPh sb="11" eb="13">
      <t>ダンタイ</t>
    </rPh>
    <rPh sb="13" eb="16">
      <t>ヘイキンチ</t>
    </rPh>
    <rPh sb="17" eb="19">
      <t>シタマワ</t>
    </rPh>
    <rPh sb="25" eb="26">
      <t>トウ</t>
    </rPh>
    <rPh sb="26" eb="27">
      <t>シ</t>
    </rPh>
    <rPh sb="30" eb="32">
      <t>セイビ</t>
    </rPh>
    <rPh sb="34" eb="36">
      <t>ショウワ</t>
    </rPh>
    <rPh sb="38" eb="40">
      <t>ネンダイ</t>
    </rPh>
    <rPh sb="41" eb="43">
      <t>シュウチュウ</t>
    </rPh>
    <rPh sb="43" eb="44">
      <t>テキ</t>
    </rPh>
    <rPh sb="45" eb="47">
      <t>セイビ</t>
    </rPh>
    <rPh sb="53" eb="55">
      <t>ショキ</t>
    </rPh>
    <rPh sb="67" eb="69">
      <t>ヒョウジュン</t>
    </rPh>
    <rPh sb="69" eb="71">
      <t>タイヨウ</t>
    </rPh>
    <rPh sb="71" eb="73">
      <t>ネンスウ</t>
    </rPh>
    <rPh sb="78" eb="79">
      <t>ネン</t>
    </rPh>
    <rPh sb="80" eb="82">
      <t>ケイカ</t>
    </rPh>
    <rPh sb="87" eb="89">
      <t>コンゴ</t>
    </rPh>
    <rPh sb="90" eb="91">
      <t>オオ</t>
    </rPh>
    <rPh sb="96" eb="98">
      <t>コウシン</t>
    </rPh>
    <rPh sb="98" eb="100">
      <t>ジキ</t>
    </rPh>
    <rPh sb="101" eb="102">
      <t>ムカ</t>
    </rPh>
    <rPh sb="107" eb="109">
      <t>ヨソウ</t>
    </rPh>
    <rPh sb="119" eb="121">
      <t>ヘイセイ</t>
    </rPh>
    <rPh sb="123" eb="125">
      <t>ネンド</t>
    </rPh>
    <rPh sb="127" eb="131">
      <t>ムサシノシ</t>
    </rPh>
    <rPh sb="131" eb="134">
      <t>ゲスイドウ</t>
    </rPh>
    <rPh sb="138" eb="140">
      <t>ケイカク</t>
    </rPh>
    <rPh sb="142" eb="144">
      <t>サクテイ</t>
    </rPh>
    <rPh sb="146" eb="148">
      <t>ヨボウ</t>
    </rPh>
    <rPh sb="148" eb="151">
      <t>ホゼンガタ</t>
    </rPh>
    <rPh sb="152" eb="154">
      <t>イジ</t>
    </rPh>
    <rPh sb="154" eb="156">
      <t>カンリ</t>
    </rPh>
    <rPh sb="159" eb="161">
      <t>シセツ</t>
    </rPh>
    <rPh sb="162" eb="164">
      <t>エンメイ</t>
    </rPh>
    <rPh sb="164" eb="165">
      <t>カ</t>
    </rPh>
    <rPh sb="177" eb="179">
      <t>テイゲン</t>
    </rPh>
    <rPh sb="180" eb="181">
      <t>ハカ</t>
    </rPh>
    <rPh sb="187" eb="189">
      <t>カイチク</t>
    </rPh>
    <rPh sb="189" eb="191">
      <t>ジキ</t>
    </rPh>
    <rPh sb="192" eb="195">
      <t>ヘイジュンカ</t>
    </rPh>
    <rPh sb="196" eb="197">
      <t>オコナ</t>
    </rPh>
    <rPh sb="199" eb="201">
      <t>チャクジツ</t>
    </rPh>
    <rPh sb="202" eb="205">
      <t>サイセイビ</t>
    </rPh>
    <rPh sb="206" eb="208">
      <t>ジッシ</t>
    </rPh>
    <rPh sb="217" eb="219">
      <t>レイワ</t>
    </rPh>
    <rPh sb="219" eb="220">
      <t>ガン</t>
    </rPh>
    <rPh sb="220" eb="222">
      <t>ネンド</t>
    </rPh>
    <rPh sb="224" eb="227">
      <t>ゲスイドウ</t>
    </rPh>
    <rPh sb="227" eb="229">
      <t>シセツ</t>
    </rPh>
    <rPh sb="229" eb="231">
      <t>ゼンタイ</t>
    </rPh>
    <rPh sb="232" eb="233">
      <t>トラ</t>
    </rPh>
    <rPh sb="236" eb="239">
      <t>ゲスイドウ</t>
    </rPh>
    <rPh sb="249" eb="251">
      <t>ケイカク</t>
    </rPh>
    <rPh sb="253" eb="255">
      <t>サクテイ</t>
    </rPh>
    <rPh sb="257" eb="260">
      <t>ケイカクテキ</t>
    </rPh>
    <rPh sb="261" eb="26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</si>
</sst>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0.44</c:v>
                </c:pt>
                <c:pt idx="1">
                  <c:v>0.24</c:v>
                </c:pt>
                <c:pt idx="2">
                  <c:v>0.23</c:v>
                </c:pt>
                <c:pt idx="3">
                  <c:v>0.13</c:v>
                </c:pt>
                <c:pt idx="4">
                  <c:v>0.11</c:v>
                </c:pt>
              </c:numCache>
            </c:numRef>
          </c:val>
          <c:extLst>
            <c:ext xmlns:c16="http://schemas.microsoft.com/office/drawing/2014/chart" uri="{C3380CC4-5D6E-409C-BE32-E72D297353CC}">
              <c16:uniqueId val="{00000000-9580-45D2-906E-AD617844CC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9580-45D2-906E-AD617844CC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D4-40E2-9976-08F1878177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07D4-40E2-9976-08F1878177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99.99</c:v>
                </c:pt>
                <c:pt idx="1">
                  <c:v>99.99</c:v>
                </c:pt>
                <c:pt idx="2">
                  <c:v>99.99</c:v>
                </c:pt>
                <c:pt idx="3">
                  <c:v>100</c:v>
                </c:pt>
                <c:pt idx="4">
                  <c:v>100</c:v>
                </c:pt>
              </c:numCache>
            </c:numRef>
          </c:val>
          <c:extLst>
            <c:ext xmlns:c16="http://schemas.microsoft.com/office/drawing/2014/chart" uri="{C3380CC4-5D6E-409C-BE32-E72D297353CC}">
              <c16:uniqueId val="{00000000-6913-44EF-A300-583A055391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6913-44EF-A300-583A055391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115.53</c:v>
                </c:pt>
                <c:pt idx="1">
                  <c:v>115.89</c:v>
                </c:pt>
                <c:pt idx="2">
                  <c:v>108.67</c:v>
                </c:pt>
                <c:pt idx="3">
                  <c:v>108.66</c:v>
                </c:pt>
                <c:pt idx="4">
                  <c:v>101.93</c:v>
                </c:pt>
              </c:numCache>
            </c:numRef>
          </c:val>
          <c:extLst>
            <c:ext xmlns:c16="http://schemas.microsoft.com/office/drawing/2014/chart" uri="{C3380CC4-5D6E-409C-BE32-E72D297353CC}">
              <c16:uniqueId val="{00000000-16C7-4E4C-B717-A5DCC61132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C7-4E4C-B717-A5DCC61132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44-4AED-BD15-5B40D2FBFB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4-4AED-BD15-5B40D2FBFB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C-43DF-8BB5-1D4A857F27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C-43DF-8BB5-1D4A857F27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E1-4402-A4C7-C7CF10DF15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E1-4402-A4C7-C7CF10DF15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1-405E-81FB-C0B3BD86CC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1-405E-81FB-C0B3BD86CC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192.39</c:v>
                </c:pt>
                <c:pt idx="1">
                  <c:v>193.8</c:v>
                </c:pt>
                <c:pt idx="2">
                  <c:v>182.35</c:v>
                </c:pt>
                <c:pt idx="3">
                  <c:v>193.81</c:v>
                </c:pt>
                <c:pt idx="4">
                  <c:v>191.81</c:v>
                </c:pt>
              </c:numCache>
            </c:numRef>
          </c:val>
          <c:extLst>
            <c:ext xmlns:c16="http://schemas.microsoft.com/office/drawing/2014/chart" uri="{C3380CC4-5D6E-409C-BE32-E72D297353CC}">
              <c16:uniqueId val="{00000000-6FFD-4E3D-B532-9437776257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6FFD-4E3D-B532-9437776257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115.84</c:v>
                </c:pt>
                <c:pt idx="1">
                  <c:v>116.29</c:v>
                </c:pt>
                <c:pt idx="2">
                  <c:v>111.5</c:v>
                </c:pt>
                <c:pt idx="3">
                  <c:v>114.35</c:v>
                </c:pt>
                <c:pt idx="4">
                  <c:v>109.72</c:v>
                </c:pt>
              </c:numCache>
            </c:numRef>
          </c:val>
          <c:extLst>
            <c:ext xmlns:c16="http://schemas.microsoft.com/office/drawing/2014/chart" uri="{C3380CC4-5D6E-409C-BE32-E72D297353CC}">
              <c16:uniqueId val="{00000000-AE47-4FF6-A76B-3E7617109E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AE47-4FF6-A76B-3E7617109E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69.739999999999995</c:v>
                </c:pt>
                <c:pt idx="1">
                  <c:v>69.349999999999994</c:v>
                </c:pt>
                <c:pt idx="2">
                  <c:v>74.67</c:v>
                </c:pt>
                <c:pt idx="3">
                  <c:v>72.36</c:v>
                </c:pt>
                <c:pt idx="4">
                  <c:v>75.930000000000007</c:v>
                </c:pt>
              </c:numCache>
            </c:numRef>
          </c:val>
          <c:extLst>
            <c:ext xmlns:c16="http://schemas.microsoft.com/office/drawing/2014/chart" uri="{C3380CC4-5D6E-409C-BE32-E72D297353CC}">
              <c16:uniqueId val="{00000000-04DD-4656-92B3-C5BDAC9CFC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04DD-4656-92B3-C5BDAC9CFC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4" zoomScaleNormal="100" workbookViewId="0">
      <selection activeCell="BH56" sqref="BH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武蔵野市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Aa</v>
      </c>
      <c r="X8" s="48"/>
      <c r="Y8" s="48"/>
      <c r="Z8" s="48"/>
      <c r="AA8" s="48"/>
      <c r="AB8" s="48"/>
      <c r="AC8" s="48"/>
      <c r="AD8" s="49" t="str">
        <f>
データ!$M$6</f>
        <v>
非設置</v>
      </c>
      <c r="AE8" s="49"/>
      <c r="AF8" s="49"/>
      <c r="AG8" s="49"/>
      <c r="AH8" s="49"/>
      <c r="AI8" s="49"/>
      <c r="AJ8" s="49"/>
      <c r="AK8" s="3"/>
      <c r="AL8" s="50">
        <f>
データ!S6</f>
        <v>
146399</v>
      </c>
      <c r="AM8" s="50"/>
      <c r="AN8" s="50"/>
      <c r="AO8" s="50"/>
      <c r="AP8" s="50"/>
      <c r="AQ8" s="50"/>
      <c r="AR8" s="50"/>
      <c r="AS8" s="50"/>
      <c r="AT8" s="45">
        <f>
データ!T6</f>
        <v>
10.98</v>
      </c>
      <c r="AU8" s="45"/>
      <c r="AV8" s="45"/>
      <c r="AW8" s="45"/>
      <c r="AX8" s="45"/>
      <c r="AY8" s="45"/>
      <c r="AZ8" s="45"/>
      <c r="BA8" s="45"/>
      <c r="BB8" s="45">
        <f>
データ!U6</f>
        <v>
13333.24</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100</v>
      </c>
      <c r="Q10" s="45"/>
      <c r="R10" s="45"/>
      <c r="S10" s="45"/>
      <c r="T10" s="45"/>
      <c r="U10" s="45"/>
      <c r="V10" s="45"/>
      <c r="W10" s="45">
        <f>
データ!Q6</f>
        <v>
101.47</v>
      </c>
      <c r="X10" s="45"/>
      <c r="Y10" s="45"/>
      <c r="Z10" s="45"/>
      <c r="AA10" s="45"/>
      <c r="AB10" s="45"/>
      <c r="AC10" s="45"/>
      <c r="AD10" s="50">
        <f>
データ!R6</f>
        <v>
1156</v>
      </c>
      <c r="AE10" s="50"/>
      <c r="AF10" s="50"/>
      <c r="AG10" s="50"/>
      <c r="AH10" s="50"/>
      <c r="AI10" s="50"/>
      <c r="AJ10" s="50"/>
      <c r="AK10" s="2"/>
      <c r="AL10" s="50">
        <f>
データ!V6</f>
        <v>
146645</v>
      </c>
      <c r="AM10" s="50"/>
      <c r="AN10" s="50"/>
      <c r="AO10" s="50"/>
      <c r="AP10" s="50"/>
      <c r="AQ10" s="50"/>
      <c r="AR10" s="50"/>
      <c r="AS10" s="50"/>
      <c r="AT10" s="45">
        <f>
データ!W6</f>
        <v>
10.73</v>
      </c>
      <c r="AU10" s="45"/>
      <c r="AV10" s="45"/>
      <c r="AW10" s="45"/>
      <c r="AX10" s="45"/>
      <c r="AY10" s="45"/>
      <c r="AZ10" s="45"/>
      <c r="BA10" s="45"/>
      <c r="BB10" s="45">
        <f>
データ!X6</f>
        <v>
13666.82</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44</v>
      </c>
      <c r="O86" s="26" t="str">
        <f>
データ!EO6</f>
        <v>
【0.23】</v>
      </c>
    </row>
  </sheetData>
  <sheetProtection algorithmName="SHA-512" hashValue="LlxExBUezN1ka0o1zEbf2k5O91vcNfk+wvznlhjnUGfpdPzlIroao608yEL6PvOT+9G7Wloa0lDAyCXL9M4+6A==" saltValue="Cbbo5rIbqqqk9GiXMRi8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132039</v>
      </c>
      <c r="D6" s="33">
        <f t="shared" si="3"/>
        <v>47</v>
      </c>
      <c r="E6" s="33">
        <f t="shared" si="3"/>
        <v>17</v>
      </c>
      <c r="F6" s="33">
        <f t="shared" si="3"/>
        <v>1</v>
      </c>
      <c r="G6" s="33">
        <f t="shared" si="3"/>
        <v>0</v>
      </c>
      <c r="H6" s="33" t="str">
        <f t="shared" si="3"/>
        <v>東京都　武蔵野市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100</v>
      </c>
      <c r="Q6" s="34">
        <f t="shared" si="3"/>
        <v>101.47</v>
      </c>
      <c r="R6" s="34">
        <f t="shared" si="3"/>
        <v>1156</v>
      </c>
      <c r="S6" s="34">
        <f t="shared" si="3"/>
        <v>146399</v>
      </c>
      <c r="T6" s="34">
        <f t="shared" si="3"/>
        <v>10.98</v>
      </c>
      <c r="U6" s="34">
        <f t="shared" si="3"/>
        <v>13333.24</v>
      </c>
      <c r="V6" s="34">
        <f t="shared" si="3"/>
        <v>146645</v>
      </c>
      <c r="W6" s="34">
        <f t="shared" si="3"/>
        <v>10.73</v>
      </c>
      <c r="X6" s="34">
        <f t="shared" si="3"/>
        <v>13666.82</v>
      </c>
      <c r="Y6" s="35">
        <f>IF(Y7="",NA(),Y7)</f>
        <v>115.53</v>
      </c>
      <c r="Z6" s="35">
        <f t="shared" ref="Z6:AH6" si="4">IF(Z7="",NA(),Z7)</f>
        <v>115.89</v>
      </c>
      <c r="AA6" s="35">
        <f t="shared" si="4"/>
        <v>108.67</v>
      </c>
      <c r="AB6" s="35">
        <f t="shared" si="4"/>
        <v>108.66</v>
      </c>
      <c r="AC6" s="35">
        <f t="shared" si="4"/>
        <v>101.93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192.39</v>
      </c>
      <c r="BG6" s="35">
        <f t="shared" ref="BG6:BO6" si="7">IF(BG7="",NA(),BG7)</f>
        <v>193.8</v>
      </c>
      <c r="BH6" s="35">
        <f t="shared" si="7"/>
        <v>182.35</v>
      </c>
      <c r="BI6" s="35">
        <f t="shared" si="7"/>
        <v>193.81</v>
      </c>
      <c r="BJ6" s="35">
        <f t="shared" si="7"/>
        <v>191.81</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115.84</v>
      </c>
      <c r="BR6" s="35">
        <f t="shared" ref="BR6:BZ6" si="8">IF(BR7="",NA(),BR7)</f>
        <v>116.29</v>
      </c>
      <c r="BS6" s="35">
        <f t="shared" si="8"/>
        <v>111.5</v>
      </c>
      <c r="BT6" s="35">
        <f t="shared" si="8"/>
        <v>114.35</v>
      </c>
      <c r="BU6" s="35">
        <f t="shared" si="8"/>
        <v>109.72</v>
      </c>
      <c r="BV6" s="35">
        <f t="shared" si="8"/>
        <v>85.64</v>
      </c>
      <c r="BW6" s="35">
        <f t="shared" si="8"/>
        <v>94.3</v>
      </c>
      <c r="BX6" s="35">
        <f t="shared" si="8"/>
        <v>95.76</v>
      </c>
      <c r="BY6" s="35">
        <f t="shared" si="8"/>
        <v>100.74</v>
      </c>
      <c r="BZ6" s="35">
        <f t="shared" si="8"/>
        <v>100.34</v>
      </c>
      <c r="CA6" s="34" t="str">
        <f>IF(CA7="","",IF(CA7="-","【-】","【"&amp;SUBSTITUTE(TEXT(CA7,"#,##0.00"),"-","△")&amp;"】"))</f>
        <v>【100.91】</v>
      </c>
      <c r="CB6" s="35">
        <f>IF(CB7="",NA(),CB7)</f>
        <v>69.739999999999995</v>
      </c>
      <c r="CC6" s="35">
        <f t="shared" ref="CC6:CK6" si="9">IF(CC7="",NA(),CC7)</f>
        <v>69.349999999999994</v>
      </c>
      <c r="CD6" s="35">
        <f t="shared" si="9"/>
        <v>74.67</v>
      </c>
      <c r="CE6" s="35">
        <f t="shared" si="9"/>
        <v>72.36</v>
      </c>
      <c r="CF6" s="35">
        <f t="shared" si="9"/>
        <v>75.930000000000007</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99.99</v>
      </c>
      <c r="CY6" s="35">
        <f t="shared" ref="CY6:DG6" si="11">IF(CY7="",NA(),CY7)</f>
        <v>99.99</v>
      </c>
      <c r="CZ6" s="35">
        <f t="shared" si="11"/>
        <v>99.99</v>
      </c>
      <c r="DA6" s="35">
        <f t="shared" si="11"/>
        <v>100</v>
      </c>
      <c r="DB6" s="35">
        <f t="shared" si="11"/>
        <v>100</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0.44</v>
      </c>
      <c r="EF6" s="35">
        <f t="shared" ref="EF6:EN6" si="14">IF(EF7="",NA(),EF7)</f>
        <v>0.24</v>
      </c>
      <c r="EG6" s="35">
        <f t="shared" si="14"/>
        <v>0.23</v>
      </c>
      <c r="EH6" s="35">
        <f t="shared" si="14"/>
        <v>0.13</v>
      </c>
      <c r="EI6" s="35">
        <f t="shared" si="14"/>
        <v>0.11</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132039</v>
      </c>
      <c r="D7" s="37">
        <v>47</v>
      </c>
      <c r="E7" s="37">
        <v>17</v>
      </c>
      <c r="F7" s="37">
        <v>1</v>
      </c>
      <c r="G7" s="37">
        <v>0</v>
      </c>
      <c r="H7" s="37" t="s">
        <v>97</v>
      </c>
      <c r="I7" s="37" t="s">
        <v>98</v>
      </c>
      <c r="J7" s="37" t="s">
        <v>99</v>
      </c>
      <c r="K7" s="37" t="s">
        <v>100</v>
      </c>
      <c r="L7" s="37" t="s">
        <v>101</v>
      </c>
      <c r="M7" s="37" t="s">
        <v>102</v>
      </c>
      <c r="N7" s="38" t="s">
        <v>103</v>
      </c>
      <c r="O7" s="38" t="s">
        <v>104</v>
      </c>
      <c r="P7" s="38">
        <v>100</v>
      </c>
      <c r="Q7" s="38">
        <v>101.47</v>
      </c>
      <c r="R7" s="38">
        <v>1156</v>
      </c>
      <c r="S7" s="38">
        <v>146399</v>
      </c>
      <c r="T7" s="38">
        <v>10.98</v>
      </c>
      <c r="U7" s="38">
        <v>13333.24</v>
      </c>
      <c r="V7" s="38">
        <v>146645</v>
      </c>
      <c r="W7" s="38">
        <v>10.73</v>
      </c>
      <c r="X7" s="38">
        <v>13666.82</v>
      </c>
      <c r="Y7" s="38">
        <v>115.53</v>
      </c>
      <c r="Z7" s="38">
        <v>115.89</v>
      </c>
      <c r="AA7" s="38">
        <v>108.67</v>
      </c>
      <c r="AB7" s="38">
        <v>108.66</v>
      </c>
      <c r="AC7" s="38">
        <v>101.93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192.39</v>
      </c>
      <c r="BG7" s="38">
        <v>193.8</v>
      </c>
      <c r="BH7" s="38">
        <v>182.35</v>
      </c>
      <c r="BI7" s="38">
        <v>193.81</v>
      </c>
      <c r="BJ7" s="38">
        <v>191.81</v>
      </c>
      <c r="BK7" s="38">
        <v>665.11</v>
      </c>
      <c r="BL7" s="38">
        <v>642.57000000000005</v>
      </c>
      <c r="BM7" s="38">
        <v>599.92999999999995</v>
      </c>
      <c r="BN7" s="38">
        <v>573.73</v>
      </c>
      <c r="BO7" s="38">
        <v>514.27</v>
      </c>
      <c r="BP7" s="38">
        <v>682.78</v>
      </c>
      <c r="BQ7" s="38">
        <v>115.84</v>
      </c>
      <c r="BR7" s="38">
        <v>116.29</v>
      </c>
      <c r="BS7" s="38">
        <v>111.5</v>
      </c>
      <c r="BT7" s="38">
        <v>114.35</v>
      </c>
      <c r="BU7" s="38">
        <v>109.72</v>
      </c>
      <c r="BV7" s="38">
        <v>85.64</v>
      </c>
      <c r="BW7" s="38">
        <v>94.3</v>
      </c>
      <c r="BX7" s="38">
        <v>95.76</v>
      </c>
      <c r="BY7" s="38">
        <v>100.74</v>
      </c>
      <c r="BZ7" s="38">
        <v>100.34</v>
      </c>
      <c r="CA7" s="38">
        <v>100.91</v>
      </c>
      <c r="CB7" s="38">
        <v>69.739999999999995</v>
      </c>
      <c r="CC7" s="38">
        <v>69.349999999999994</v>
      </c>
      <c r="CD7" s="38">
        <v>74.67</v>
      </c>
      <c r="CE7" s="38">
        <v>72.36</v>
      </c>
      <c r="CF7" s="38">
        <v>75.930000000000007</v>
      </c>
      <c r="CG7" s="38">
        <v>133</v>
      </c>
      <c r="CH7" s="38">
        <v>120.18</v>
      </c>
      <c r="CI7" s="38">
        <v>119</v>
      </c>
      <c r="CJ7" s="38">
        <v>112.75</v>
      </c>
      <c r="CK7" s="38">
        <v>113.49</v>
      </c>
      <c r="CL7" s="38">
        <v>136.86000000000001</v>
      </c>
      <c r="CM7" s="38" t="s">
        <v>103</v>
      </c>
      <c r="CN7" s="38" t="s">
        <v>103</v>
      </c>
      <c r="CO7" s="38" t="s">
        <v>103</v>
      </c>
      <c r="CP7" s="38" t="s">
        <v>103</v>
      </c>
      <c r="CQ7" s="38" t="s">
        <v>103</v>
      </c>
      <c r="CR7" s="38">
        <v>64.81</v>
      </c>
      <c r="CS7" s="38">
        <v>64.81</v>
      </c>
      <c r="CT7" s="38">
        <v>64.66</v>
      </c>
      <c r="CU7" s="38">
        <v>64.650000000000006</v>
      </c>
      <c r="CV7" s="38">
        <v>62.96</v>
      </c>
      <c r="CW7" s="38">
        <v>58.98</v>
      </c>
      <c r="CX7" s="38">
        <v>99.99</v>
      </c>
      <c r="CY7" s="38">
        <v>99.99</v>
      </c>
      <c r="CZ7" s="38">
        <v>99.99</v>
      </c>
      <c r="DA7" s="38">
        <v>100</v>
      </c>
      <c r="DB7" s="38">
        <v>100</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0.44</v>
      </c>
      <c r="EF7" s="38">
        <v>0.24</v>
      </c>
      <c r="EG7" s="38">
        <v>0.23</v>
      </c>
      <c r="EH7" s="38">
        <v>0.13</v>
      </c>
      <c r="EI7" s="38">
        <v>0.11</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武蔵野市役所</cp:lastModifiedBy>
  <cp:lastPrinted>2020-01-30T04:50:22Z</cp:lastPrinted>
  <dcterms:created xsi:type="dcterms:W3CDTF">2019-12-05T05:03:22Z</dcterms:created>
  <dcterms:modified xsi:type="dcterms:W3CDTF">2020-01-30T04:55:54Z</dcterms:modified>
  <cp:category/>
</cp:coreProperties>
</file>