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H30\経営比較分析表\提出\"/>
    </mc:Choice>
  </mc:AlternateContent>
  <workbookProtection workbookAlgorithmName="SHA-512" workbookHashValue="CgA/xgXw25bVhT5URlnjUWyvbOXeQuug5iw4Z64cjw8me1sXEMJA2qKxmE/8r1I6k8mo26qiC7q6wZHfcBLzTg==" workbookSaltValue="Qen3taAmhsmlz+hkmsHXZ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<sst xmlns="http://schemas.openxmlformats.org/spreadsheetml/2006/main" count="239" uniqueCount="114">
  <si>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</si>
  <si>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</si>
  <si>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</si>
  <si>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</si>
  <si>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</si>
  <si>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</si>
  <si>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</si>
  <si>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</si>
  <si>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</si>
  <si>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</si>
  <si>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</si>
  <si>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</si>
  <si>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</si>
  <si>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</si>
  <si>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</si>
  <si>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</si>
  <si>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</si>
  <si>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</si>
  <si>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</si>
  <si>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</si>
  <si>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</si>
  <si>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</si>
  <si>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</si>
  <si>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</si>
  <si>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</si>
  <si>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</si>
  <si>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</si>
  <si>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</si>
  <si>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</si>
  <si>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</si>
  <si>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</si>
  <si>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</si>
  <si>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</si>
  <si>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</si>
  <si>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</si>
  <si>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</si>
  <si>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</si>
  <si>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</si>
  <si>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</si>
  <si>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</si>
  <si>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</si>
  <si>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</si>
  <si>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</si>
  <si>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</si>
  <si>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</si>
  <si>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</si>
  <si>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</si>
  <si>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</si>
  <si>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</si>
  <si>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</si>
  <si>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</si>
  <si>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</si>
  <si>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</si>
  <si>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</si>
  <si>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</si>
  <si>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</si>
  <si>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</si>
  <si>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</si>
  <si>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</si>
  <si>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</si>
  <si>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</si>
  <si>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</si>
  <si>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</si>
  <si>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</si>
  <si>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</si>
  <si>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</si>
  <si>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</si>
  <si>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</si>
  <si>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</si>
  <si>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</si>
  <si>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</si>
  <si>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</si>
  <si>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</si>
  <si>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</si>
  <si>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</si>
  <si>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</si>
  <si>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</si>
  <si>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</si>
  <si>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</si>
  <si>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</si>
  <si>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</si>
  <si>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</si>
  <si>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</si>
  <si>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</si>
  <si>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</si>
  <si>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</si>
  <si>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</si>
  <si>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</si>
  <si>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</si>
  <si>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</si>
  <si>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</si>
  <si>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</si>
  <si>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</si>
  <si>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</si>
  <si>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</si>
  <si>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</si>
  <si>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</si>
  <si>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</si>
  <si>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</si>
  <si>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</si>
  <si>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</si>
  <si>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</si>
  <si>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</si>
  <si>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</si>
  <si>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</si>
  <si>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</si>
  <si>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</si>
  <si>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</si>
  <si>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</si>
  <si>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</si>
  <si>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</si>
  <si>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更新事業は実施していないが、電気設備などの修繕が増加する傾向にある。</t>
    <rPh sb="0" eb="2">
      <t>コウシン</t>
    </rPh>
    <rPh sb="2" eb="4">
      <t>ジギョウ</t>
    </rPh>
    <rPh sb="5" eb="7">
      <t>ジッシ</t>
    </rPh>
    <rPh sb="14" eb="16">
      <t>デンキ</t>
    </rPh>
    <rPh sb="16" eb="18">
      <t>セツビ</t>
    </rPh>
    <rPh sb="21" eb="23">
      <t>シュウゼン</t>
    </rPh>
    <rPh sb="24" eb="26">
      <t>ゾウカ</t>
    </rPh>
    <rPh sb="28" eb="30">
      <t>ケイコウ</t>
    </rPh>
    <phoneticPr fontId="4"/>
  </si>
  <si>
    <r>
      <t>本市では下水道事業の最適化の一環として、地域特性に応じた汚水処理施設の検討を行い、市街化調整区域の一部を浄化槽整備区域と定め、平成16年度より市設置型浄化槽の整備を推進している。
経営の健全性については、①収益的収支比率は100％となったが、収益については一般会計繰入金が</t>
    </r>
    <r>
      <rPr>
        <sz val="11"/>
        <rFont val="ＭＳ ゴシック"/>
        <family val="3"/>
        <charset val="128"/>
      </rPr>
      <t>79％</t>
    </r>
    <r>
      <rPr>
        <sz val="11"/>
        <color theme="1"/>
        <rFont val="ＭＳ ゴシック"/>
        <family val="3"/>
        <charset val="128"/>
      </rPr>
      <t>を占めており、うち</t>
    </r>
    <r>
      <rPr>
        <sz val="11"/>
        <rFont val="ＭＳ ゴシック"/>
        <family val="3"/>
        <charset val="128"/>
      </rPr>
      <t>71％</t>
    </r>
    <r>
      <rPr>
        <sz val="11"/>
        <color theme="1"/>
        <rFont val="ＭＳ ゴシック"/>
        <family val="3"/>
        <charset val="128"/>
      </rPr>
      <t>が基準外繰入金となっている。⑤経費回収率は前年度より0.2ポイント程度増加したが、依然として低く推移している。これは、単年度の収支では赤字補填の一般会計繰入金に依存しており、使用料収入が低いことが原因と考える。
④企業債残高対事業規模比率について、集中して設備投資を推進したことから財源である企業債の残高が多く、類似団体より高い水準となっている。しかし、新規の設置基数が減少傾向であり、企業債の償還が借入を上回るため減少傾向にある。
費用の効率性の観点から⑥汚水処理原価が類似団体を大きく上回っており、より一層の効率的な汚水処理に努める必要がある。
施設の効率性では、⑦施設利用率及び⑧水洗化率が類似団体を上回っており、浄化槽の設置規模（人槽）や使用料対象の捕捉は良好と考える。</t>
    </r>
    <rPh sb="0" eb="1">
      <t>ホン</t>
    </rPh>
    <rPh sb="1" eb="2">
      <t>シ</t>
    </rPh>
    <rPh sb="4" eb="6">
      <t>ゲスイ</t>
    </rPh>
    <rPh sb="6" eb="7">
      <t>ドウ</t>
    </rPh>
    <rPh sb="7" eb="9">
      <t>ジギョウ</t>
    </rPh>
    <rPh sb="10" eb="13">
      <t>サイテキカ</t>
    </rPh>
    <rPh sb="14" eb="16">
      <t>イッカン</t>
    </rPh>
    <rPh sb="20" eb="22">
      <t>チイキ</t>
    </rPh>
    <rPh sb="22" eb="24">
      <t>トクセイ</t>
    </rPh>
    <rPh sb="25" eb="26">
      <t>オウ</t>
    </rPh>
    <rPh sb="28" eb="30">
      <t>オスイ</t>
    </rPh>
    <rPh sb="30" eb="32">
      <t>ショリ</t>
    </rPh>
    <rPh sb="32" eb="34">
      <t>シセツ</t>
    </rPh>
    <rPh sb="35" eb="37">
      <t>ケントウ</t>
    </rPh>
    <rPh sb="38" eb="39">
      <t>オコナ</t>
    </rPh>
    <rPh sb="41" eb="44">
      <t>シガイカ</t>
    </rPh>
    <rPh sb="44" eb="46">
      <t>チョウセイ</t>
    </rPh>
    <rPh sb="46" eb="48">
      <t>クイキ</t>
    </rPh>
    <rPh sb="49" eb="51">
      <t>イチブ</t>
    </rPh>
    <rPh sb="52" eb="55">
      <t>ジョウカソウ</t>
    </rPh>
    <rPh sb="55" eb="57">
      <t>セイビ</t>
    </rPh>
    <rPh sb="57" eb="59">
      <t>クイキ</t>
    </rPh>
    <rPh sb="60" eb="61">
      <t>サダ</t>
    </rPh>
    <rPh sb="63" eb="65">
      <t>ヘイセイ</t>
    </rPh>
    <rPh sb="67" eb="69">
      <t>ネンド</t>
    </rPh>
    <rPh sb="71" eb="72">
      <t>シ</t>
    </rPh>
    <rPh sb="72" eb="74">
      <t>セッチ</t>
    </rPh>
    <rPh sb="74" eb="75">
      <t>ガタ</t>
    </rPh>
    <rPh sb="75" eb="78">
      <t>ジョウカソウ</t>
    </rPh>
    <rPh sb="79" eb="81">
      <t>セイビ</t>
    </rPh>
    <rPh sb="82" eb="84">
      <t>スイシン</t>
    </rPh>
    <rPh sb="90" eb="92">
      <t>ケイエイ</t>
    </rPh>
    <rPh sb="121" eb="123">
      <t>シュウエキ</t>
    </rPh>
    <rPh sb="128" eb="130">
      <t>イッパン</t>
    </rPh>
    <rPh sb="130" eb="132">
      <t>カイケイ</t>
    </rPh>
    <rPh sb="132" eb="134">
      <t>クリイレ</t>
    </rPh>
    <rPh sb="134" eb="135">
      <t>キン</t>
    </rPh>
    <rPh sb="140" eb="141">
      <t>シ</t>
    </rPh>
    <rPh sb="152" eb="154">
      <t>キジュン</t>
    </rPh>
    <rPh sb="154" eb="155">
      <t>ガイ</t>
    </rPh>
    <rPh sb="155" eb="157">
      <t>クリイレ</t>
    </rPh>
    <rPh sb="157" eb="158">
      <t>キン</t>
    </rPh>
    <rPh sb="166" eb="168">
      <t>ケイヒ</t>
    </rPh>
    <rPh sb="168" eb="170">
      <t>カイシュウ</t>
    </rPh>
    <rPh sb="170" eb="171">
      <t>リツ</t>
    </rPh>
    <rPh sb="172" eb="175">
      <t>ゼンネンド</t>
    </rPh>
    <rPh sb="184" eb="186">
      <t>テイド</t>
    </rPh>
    <rPh sb="186" eb="188">
      <t>ゾウカ</t>
    </rPh>
    <rPh sb="192" eb="194">
      <t>イゼン</t>
    </rPh>
    <rPh sb="197" eb="198">
      <t>ヒク</t>
    </rPh>
    <rPh sb="199" eb="201">
      <t>スイイ</t>
    </rPh>
    <rPh sb="210" eb="213">
      <t>タンネンド</t>
    </rPh>
    <rPh sb="214" eb="216">
      <t>シュウシ</t>
    </rPh>
    <rPh sb="218" eb="219">
      <t>アカ</t>
    </rPh>
    <rPh sb="219" eb="220">
      <t>ジ</t>
    </rPh>
    <rPh sb="220" eb="222">
      <t>ホテン</t>
    </rPh>
    <rPh sb="223" eb="225">
      <t>イッパン</t>
    </rPh>
    <rPh sb="225" eb="227">
      <t>カイケイ</t>
    </rPh>
    <rPh sb="227" eb="229">
      <t>クリイレ</t>
    </rPh>
    <rPh sb="229" eb="230">
      <t>キン</t>
    </rPh>
    <rPh sb="231" eb="233">
      <t>イゾン</t>
    </rPh>
    <rPh sb="238" eb="240">
      <t>シヨウ</t>
    </rPh>
    <rPh sb="240" eb="241">
      <t>リョウ</t>
    </rPh>
    <rPh sb="241" eb="243">
      <t>シュウニュウ</t>
    </rPh>
    <rPh sb="244" eb="245">
      <t>ヒク</t>
    </rPh>
    <rPh sb="249" eb="251">
      <t>ゲンイン</t>
    </rPh>
    <rPh sb="252" eb="253">
      <t>カンガ</t>
    </rPh>
    <rPh sb="258" eb="260">
      <t>キギョウ</t>
    </rPh>
    <rPh sb="260" eb="261">
      <t>サイ</t>
    </rPh>
    <rPh sb="261" eb="263">
      <t>ザンダカ</t>
    </rPh>
    <rPh sb="263" eb="264">
      <t>タイ</t>
    </rPh>
    <rPh sb="264" eb="266">
      <t>ジギョウ</t>
    </rPh>
    <rPh sb="266" eb="268">
      <t>キボ</t>
    </rPh>
    <rPh sb="268" eb="270">
      <t>ヒリツ</t>
    </rPh>
    <rPh sb="275" eb="277">
      <t>シュウチュウ</t>
    </rPh>
    <rPh sb="279" eb="281">
      <t>セツビ</t>
    </rPh>
    <rPh sb="281" eb="283">
      <t>トウシ</t>
    </rPh>
    <rPh sb="284" eb="286">
      <t>スイシン</t>
    </rPh>
    <rPh sb="292" eb="294">
      <t>ザイゲン</t>
    </rPh>
    <rPh sb="297" eb="299">
      <t>キギョウ</t>
    </rPh>
    <rPh sb="299" eb="300">
      <t>サイ</t>
    </rPh>
    <rPh sb="301" eb="303">
      <t>ザンダカ</t>
    </rPh>
    <rPh sb="304" eb="305">
      <t>オオ</t>
    </rPh>
    <rPh sb="307" eb="309">
      <t>ルイジ</t>
    </rPh>
    <rPh sb="309" eb="311">
      <t>ダンタイ</t>
    </rPh>
    <rPh sb="313" eb="314">
      <t>タカ</t>
    </rPh>
    <rPh sb="315" eb="317">
      <t>スイジュン</t>
    </rPh>
    <rPh sb="328" eb="330">
      <t>シンキ</t>
    </rPh>
    <rPh sb="331" eb="333">
      <t>セッチ</t>
    </rPh>
    <rPh sb="333" eb="335">
      <t>キスウ</t>
    </rPh>
    <rPh sb="336" eb="338">
      <t>ゲンショウ</t>
    </rPh>
    <rPh sb="338" eb="340">
      <t>ケイコウ</t>
    </rPh>
    <rPh sb="344" eb="346">
      <t>キギョウ</t>
    </rPh>
    <rPh sb="346" eb="347">
      <t>サイ</t>
    </rPh>
    <rPh sb="348" eb="350">
      <t>ショウカン</t>
    </rPh>
    <rPh sb="351" eb="353">
      <t>カリイレ</t>
    </rPh>
    <rPh sb="354" eb="356">
      <t>ウワマワ</t>
    </rPh>
    <rPh sb="359" eb="361">
      <t>ゲンショウ</t>
    </rPh>
    <rPh sb="361" eb="363">
      <t>ケイコウ</t>
    </rPh>
    <rPh sb="368" eb="370">
      <t>ヒヨウ</t>
    </rPh>
    <rPh sb="371" eb="374">
      <t>コウリツセイ</t>
    </rPh>
    <rPh sb="375" eb="377">
      <t>カンテン</t>
    </rPh>
    <rPh sb="380" eb="382">
      <t>オスイ</t>
    </rPh>
    <rPh sb="382" eb="384">
      <t>ショリ</t>
    </rPh>
    <rPh sb="384" eb="386">
      <t>ゲンカ</t>
    </rPh>
    <rPh sb="387" eb="389">
      <t>ルイジ</t>
    </rPh>
    <rPh sb="389" eb="391">
      <t>ダンタイ</t>
    </rPh>
    <rPh sb="392" eb="393">
      <t>オオ</t>
    </rPh>
    <rPh sb="395" eb="397">
      <t>ウワマワ</t>
    </rPh>
    <rPh sb="404" eb="406">
      <t>イッソウ</t>
    </rPh>
    <rPh sb="407" eb="410">
      <t>コウリツテキ</t>
    </rPh>
    <rPh sb="411" eb="413">
      <t>オスイ</t>
    </rPh>
    <rPh sb="413" eb="415">
      <t>ショリ</t>
    </rPh>
    <rPh sb="416" eb="417">
      <t>ツト</t>
    </rPh>
    <rPh sb="419" eb="421">
      <t>ヒツヨウ</t>
    </rPh>
    <rPh sb="426" eb="428">
      <t>シセツ</t>
    </rPh>
    <rPh sb="429" eb="432">
      <t>コウリツセイ</t>
    </rPh>
    <rPh sb="436" eb="438">
      <t>シセツ</t>
    </rPh>
    <rPh sb="486" eb="487">
      <t>カンガ</t>
    </rPh>
    <phoneticPr fontId="4"/>
  </si>
  <si>
    <t>本市では、公共下水道と浄化槽の事業を併せて推進することにより、市内全域に汚水処理施設を整備し、公共用水域の水質の保全を図っている。
このうち、浄化槽事業は総人口の0.6％を対象に実施しており、公共下水道事業との公平性を考慮した料金体系としている。
そのため、使用料水準には課題を有しているが、一方で対象地域が河川の最上流に位置しており、環境への影響が大きいことから、汚水処理費の縮減に努めつつ、今後も確実に事業を推進していく。</t>
    <rPh sb="0" eb="1">
      <t>ホン</t>
    </rPh>
    <rPh sb="1" eb="2">
      <t>シ</t>
    </rPh>
    <rPh sb="5" eb="7">
      <t>コウキョウ</t>
    </rPh>
    <rPh sb="7" eb="9">
      <t>ゲスイ</t>
    </rPh>
    <rPh sb="9" eb="10">
      <t>ドウ</t>
    </rPh>
    <rPh sb="11" eb="14">
      <t>ジョウカソウ</t>
    </rPh>
    <rPh sb="15" eb="17">
      <t>ジギョウ</t>
    </rPh>
    <rPh sb="18" eb="19">
      <t>アワ</t>
    </rPh>
    <rPh sb="21" eb="23">
      <t>スイシン</t>
    </rPh>
    <rPh sb="31" eb="33">
      <t>シナイ</t>
    </rPh>
    <rPh sb="33" eb="35">
      <t>ゼンイキ</t>
    </rPh>
    <rPh sb="36" eb="38">
      <t>オスイ</t>
    </rPh>
    <rPh sb="38" eb="40">
      <t>ショリ</t>
    </rPh>
    <rPh sb="40" eb="42">
      <t>シセツ</t>
    </rPh>
    <rPh sb="43" eb="45">
      <t>セイビ</t>
    </rPh>
    <rPh sb="47" eb="49">
      <t>コウキョウ</t>
    </rPh>
    <rPh sb="49" eb="50">
      <t>ヨウ</t>
    </rPh>
    <rPh sb="50" eb="52">
      <t>スイイキ</t>
    </rPh>
    <rPh sb="53" eb="55">
      <t>スイシツ</t>
    </rPh>
    <rPh sb="56" eb="58">
      <t>ホゼン</t>
    </rPh>
    <rPh sb="59" eb="60">
      <t>ハカ</t>
    </rPh>
    <rPh sb="71" eb="74">
      <t>ジョウカソウ</t>
    </rPh>
    <rPh sb="74" eb="76">
      <t>ジギョウ</t>
    </rPh>
    <rPh sb="77" eb="80">
      <t>ソウジンコウ</t>
    </rPh>
    <rPh sb="86" eb="88">
      <t>タイショウ</t>
    </rPh>
    <rPh sb="89" eb="91">
      <t>ジッシ</t>
    </rPh>
    <rPh sb="96" eb="98">
      <t>コウキョウ</t>
    </rPh>
    <rPh sb="98" eb="100">
      <t>ゲスイ</t>
    </rPh>
    <rPh sb="100" eb="101">
      <t>ドウ</t>
    </rPh>
    <rPh sb="101" eb="103">
      <t>ジギョウ</t>
    </rPh>
    <rPh sb="105" eb="108">
      <t>コウヘイセイ</t>
    </rPh>
    <rPh sb="109" eb="111">
      <t>コウリョ</t>
    </rPh>
    <rPh sb="113" eb="115">
      <t>リョウキン</t>
    </rPh>
    <rPh sb="115" eb="117">
      <t>タイケイ</t>
    </rPh>
    <rPh sb="129" eb="131">
      <t>シヨウ</t>
    </rPh>
    <rPh sb="131" eb="132">
      <t>リョウ</t>
    </rPh>
    <rPh sb="132" eb="134">
      <t>スイジュン</t>
    </rPh>
    <rPh sb="136" eb="138">
      <t>カダイ</t>
    </rPh>
    <rPh sb="139" eb="140">
      <t>ユウ</t>
    </rPh>
    <rPh sb="146" eb="148">
      <t>イッポウ</t>
    </rPh>
    <rPh sb="149" eb="151">
      <t>タイショウ</t>
    </rPh>
    <rPh sb="151" eb="153">
      <t>チイキ</t>
    </rPh>
    <rPh sb="154" eb="156">
      <t>カセン</t>
    </rPh>
    <rPh sb="157" eb="160">
      <t>サイジョウリュウ</t>
    </rPh>
    <rPh sb="161" eb="163">
      <t>イチ</t>
    </rPh>
    <rPh sb="168" eb="170">
      <t>カンキョウ</t>
    </rPh>
    <rPh sb="172" eb="174">
      <t>エイキョウ</t>
    </rPh>
    <rPh sb="175" eb="176">
      <t>オオ</t>
    </rPh>
    <rPh sb="183" eb="185">
      <t>オスイ</t>
    </rPh>
    <rPh sb="185" eb="187">
      <t>ショリ</t>
    </rPh>
    <rPh sb="187" eb="188">
      <t>ヒ</t>
    </rPh>
    <rPh sb="189" eb="191">
      <t>シュクゲン</t>
    </rPh>
    <rPh sb="192" eb="193">
      <t>ツト</t>
    </rPh>
    <rPh sb="197" eb="199">
      <t>コンゴ</t>
    </rPh>
    <rPh sb="200" eb="202">
      <t>カクジツ</t>
    </rPh>
    <rPh sb="203" eb="205">
      <t>ジギョウ</t>
    </rPh>
    <rPh sb="206" eb="20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</si>
</sst>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6-49FE-9CE3-40934D3B26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E6-49FE-9CE3-40934D3B26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94.47</c:v>
                </c:pt>
                <c:pt idx="1">
                  <c:v>94.35</c:v>
                </c:pt>
                <c:pt idx="2">
                  <c:v>95.24</c:v>
                </c:pt>
                <c:pt idx="3">
                  <c:v>93.91</c:v>
                </c:pt>
                <c:pt idx="4">
                  <c:v>94.51</c:v>
                </c:pt>
              </c:numCache>
            </c:numRef>
          </c:val>
          <c:extLst>
            <c:ext xmlns:c16="http://schemas.microsoft.com/office/drawing/2014/chart" uri="{C3380CC4-5D6E-409C-BE32-E72D297353CC}">
              <c16:uniqueId val="{00000000-2860-4B23-BFAF-A516671515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2860-4B23-BFAF-A516671515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93.37</c:v>
                </c:pt>
                <c:pt idx="1">
                  <c:v>93.48</c:v>
                </c:pt>
                <c:pt idx="2">
                  <c:v>94.57</c:v>
                </c:pt>
                <c:pt idx="3">
                  <c:v>100</c:v>
                </c:pt>
                <c:pt idx="4">
                  <c:v>100</c:v>
                </c:pt>
              </c:numCache>
            </c:numRef>
          </c:val>
          <c:extLst>
            <c:ext xmlns:c16="http://schemas.microsoft.com/office/drawing/2014/chart" uri="{C3380CC4-5D6E-409C-BE32-E72D297353CC}">
              <c16:uniqueId val="{00000000-E2BD-4A6A-8D12-1238B21746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E2BD-4A6A-8D12-1238B21746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94.51</c:v>
                </c:pt>
                <c:pt idx="1">
                  <c:v>94.08</c:v>
                </c:pt>
                <c:pt idx="2">
                  <c:v>93.43</c:v>
                </c:pt>
                <c:pt idx="3">
                  <c:v>100</c:v>
                </c:pt>
                <c:pt idx="4">
                  <c:v>100</c:v>
                </c:pt>
              </c:numCache>
            </c:numRef>
          </c:val>
          <c:extLst>
            <c:ext xmlns:c16="http://schemas.microsoft.com/office/drawing/2014/chart" uri="{C3380CC4-5D6E-409C-BE32-E72D297353CC}">
              <c16:uniqueId val="{00000000-D6A9-45CE-B8E0-7558F415FA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9-45CE-B8E0-7558F415FA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B0-4CA4-B107-4F328D3799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B0-4CA4-B107-4F328D3799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B-4DFE-94C4-646DD803D0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B-4DFE-94C4-646DD803D0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75-4BFC-A265-0F6D793EF9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5-4BFC-A265-0F6D793EF9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6-420C-941E-7AA04F7536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6-420C-941E-7AA04F7536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1442.15</c:v>
                </c:pt>
                <c:pt idx="1">
                  <c:v>1367.32</c:v>
                </c:pt>
                <c:pt idx="2">
                  <c:v>1013.99</c:v>
                </c:pt>
                <c:pt idx="3">
                  <c:v>972.52</c:v>
                </c:pt>
                <c:pt idx="4">
                  <c:v>941.3</c:v>
                </c:pt>
              </c:numCache>
            </c:numRef>
          </c:val>
          <c:extLst>
            <c:ext xmlns:c16="http://schemas.microsoft.com/office/drawing/2014/chart" uri="{C3380CC4-5D6E-409C-BE32-E72D297353CC}">
              <c16:uniqueId val="{00000000-3571-460A-A4F4-E6FABB466D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3571-460A-A4F4-E6FABB466D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23.92</c:v>
                </c:pt>
                <c:pt idx="1">
                  <c:v>24.88</c:v>
                </c:pt>
                <c:pt idx="2">
                  <c:v>24.43</c:v>
                </c:pt>
                <c:pt idx="3">
                  <c:v>27.44</c:v>
                </c:pt>
                <c:pt idx="4">
                  <c:v>27.68</c:v>
                </c:pt>
              </c:numCache>
            </c:numRef>
          </c:val>
          <c:extLst>
            <c:ext xmlns:c16="http://schemas.microsoft.com/office/drawing/2014/chart" uri="{C3380CC4-5D6E-409C-BE32-E72D297353CC}">
              <c16:uniqueId val="{00000000-F3D9-418A-9EBA-B29CB9FDE2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F3D9-418A-9EBA-B29CB9FDE2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608.61</c:v>
                </c:pt>
                <c:pt idx="1">
                  <c:v>592.16</c:v>
                </c:pt>
                <c:pt idx="2">
                  <c:v>604.64</c:v>
                </c:pt>
                <c:pt idx="3">
                  <c:v>536.41999999999996</c:v>
                </c:pt>
                <c:pt idx="4">
                  <c:v>521.79</c:v>
                </c:pt>
              </c:numCache>
            </c:numRef>
          </c:val>
          <c:extLst>
            <c:ext xmlns:c16="http://schemas.microsoft.com/office/drawing/2014/chart" uri="{C3380CC4-5D6E-409C-BE32-E72D297353CC}">
              <c16:uniqueId val="{00000000-64A7-402F-8A10-DD79453B99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64A7-402F-8A10-DD79453B99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106" zoomScaleNormal="106"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八王子市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特定地域生活排水処理</v>
      </c>
      <c r="Q8" s="77"/>
      <c r="R8" s="77"/>
      <c r="S8" s="77"/>
      <c r="T8" s="77"/>
      <c r="U8" s="77"/>
      <c r="V8" s="77"/>
      <c r="W8" s="77" t="str">
        <f>
データ!L6</f>
        <v>
K3</v>
      </c>
      <c r="X8" s="77"/>
      <c r="Y8" s="77"/>
      <c r="Z8" s="77"/>
      <c r="AA8" s="77"/>
      <c r="AB8" s="77"/>
      <c r="AC8" s="77"/>
      <c r="AD8" s="78" t="str">
        <f>
データ!$M$6</f>
        <v>
非設置</v>
      </c>
      <c r="AE8" s="78"/>
      <c r="AF8" s="78"/>
      <c r="AG8" s="78"/>
      <c r="AH8" s="78"/>
      <c r="AI8" s="78"/>
      <c r="AJ8" s="78"/>
      <c r="AK8" s="3"/>
      <c r="AL8" s="74">
        <f>
データ!S6</f>
        <v>
562460</v>
      </c>
      <c r="AM8" s="74"/>
      <c r="AN8" s="74"/>
      <c r="AO8" s="74"/>
      <c r="AP8" s="74"/>
      <c r="AQ8" s="74"/>
      <c r="AR8" s="74"/>
      <c r="AS8" s="74"/>
      <c r="AT8" s="73">
        <f>
データ!T6</f>
        <v>
186.38</v>
      </c>
      <c r="AU8" s="73"/>
      <c r="AV8" s="73"/>
      <c r="AW8" s="73"/>
      <c r="AX8" s="73"/>
      <c r="AY8" s="73"/>
      <c r="AZ8" s="73"/>
      <c r="BA8" s="73"/>
      <c r="BB8" s="73">
        <f>
データ!U6</f>
        <v>
3017.81</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15">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15">
      <c r="A10" s="2"/>
      <c r="B10" s="73" t="str">
        <f>
データ!N6</f>
        <v>
-</v>
      </c>
      <c r="C10" s="73"/>
      <c r="D10" s="73"/>
      <c r="E10" s="73"/>
      <c r="F10" s="73"/>
      <c r="G10" s="73"/>
      <c r="H10" s="73"/>
      <c r="I10" s="73" t="str">
        <f>
データ!O6</f>
        <v>
該当数値なし</v>
      </c>
      <c r="J10" s="73"/>
      <c r="K10" s="73"/>
      <c r="L10" s="73"/>
      <c r="M10" s="73"/>
      <c r="N10" s="73"/>
      <c r="O10" s="73"/>
      <c r="P10" s="73">
        <f>
データ!P6</f>
        <v>
0.28999999999999998</v>
      </c>
      <c r="Q10" s="73"/>
      <c r="R10" s="73"/>
      <c r="S10" s="73"/>
      <c r="T10" s="73"/>
      <c r="U10" s="73"/>
      <c r="V10" s="73"/>
      <c r="W10" s="73">
        <f>
データ!Q6</f>
        <v>
100</v>
      </c>
      <c r="X10" s="73"/>
      <c r="Y10" s="73"/>
      <c r="Z10" s="73"/>
      <c r="AA10" s="73"/>
      <c r="AB10" s="73"/>
      <c r="AC10" s="73"/>
      <c r="AD10" s="74">
        <f>
データ!R6</f>
        <v>
3340</v>
      </c>
      <c r="AE10" s="74"/>
      <c r="AF10" s="74"/>
      <c r="AG10" s="74"/>
      <c r="AH10" s="74"/>
      <c r="AI10" s="74"/>
      <c r="AJ10" s="74"/>
      <c r="AK10" s="2"/>
      <c r="AL10" s="74">
        <f>
データ!V6</f>
        <v>
1605</v>
      </c>
      <c r="AM10" s="74"/>
      <c r="AN10" s="74"/>
      <c r="AO10" s="74"/>
      <c r="AP10" s="74"/>
      <c r="AQ10" s="74"/>
      <c r="AR10" s="74"/>
      <c r="AS10" s="74"/>
      <c r="AT10" s="73">
        <f>
データ!W6</f>
        <v>
53.71</v>
      </c>
      <c r="AU10" s="73"/>
      <c r="AV10" s="73"/>
      <c r="AW10" s="73"/>
      <c r="AX10" s="73"/>
      <c r="AY10" s="73"/>
      <c r="AZ10" s="73"/>
      <c r="BA10" s="73"/>
      <c r="BB10" s="73">
        <f>
データ!X6</f>
        <v>
29.88</v>
      </c>
      <c r="BC10" s="73"/>
      <c r="BD10" s="73"/>
      <c r="BE10" s="73"/>
      <c r="BF10" s="73"/>
      <c r="BG10" s="73"/>
      <c r="BH10" s="73"/>
      <c r="BI10" s="73"/>
      <c r="BJ10" s="2"/>
      <c r="BK10" s="2"/>
      <c r="BL10" s="63" t="s">
        <v>
22</v>
      </c>
      <c r="BM10" s="64"/>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
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
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【325.02】</v>
      </c>
      <c r="I86" s="26" t="str">
        <f>
データ!CA6</f>
        <v>
【60.61】</v>
      </c>
      <c r="J86" s="26" t="str">
        <f>
データ!CL6</f>
        <v>
【270.94】</v>
      </c>
      <c r="K86" s="26" t="str">
        <f>
データ!CW6</f>
        <v>
【57.80】</v>
      </c>
      <c r="L86" s="26" t="str">
        <f>
データ!DH6</f>
        <v>
【78.90】</v>
      </c>
      <c r="M86" s="26" t="s">
        <v>
44</v>
      </c>
      <c r="N86" s="26" t="s">
        <v>
43</v>
      </c>
      <c r="O86" s="26" t="str">
        <f>
データ!EO6</f>
        <v>
【-】</v>
      </c>
    </row>
  </sheetData>
  <sheetProtection algorithmName="SHA-512" hashValue="xxpQRxB9rr43H0AS6yF/58Jq1puzopwAkrJuijUXhHDKVxQgTHlBw9gLUg1noczIlk79EINM5URSDWxGhkPsww==" saltValue="/5ciZa8mG4M/CRmt3aoY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132012</v>
      </c>
      <c r="D6" s="33">
        <f t="shared" si="3"/>
        <v>47</v>
      </c>
      <c r="E6" s="33">
        <f t="shared" si="3"/>
        <v>18</v>
      </c>
      <c r="F6" s="33">
        <f t="shared" si="3"/>
        <v>0</v>
      </c>
      <c r="G6" s="33">
        <f t="shared" si="3"/>
        <v>0</v>
      </c>
      <c r="H6" s="33" t="str">
        <f t="shared" si="3"/>
        <v>東京都　八王子市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0.28999999999999998</v>
      </c>
      <c r="Q6" s="34">
        <f t="shared" si="3"/>
        <v>100</v>
      </c>
      <c r="R6" s="34">
        <f t="shared" si="3"/>
        <v>3340</v>
      </c>
      <c r="S6" s="34">
        <f t="shared" si="3"/>
        <v>562460</v>
      </c>
      <c r="T6" s="34">
        <f t="shared" si="3"/>
        <v>186.38</v>
      </c>
      <c r="U6" s="34">
        <f t="shared" si="3"/>
        <v>3017.81</v>
      </c>
      <c r="V6" s="34">
        <f t="shared" si="3"/>
        <v>1605</v>
      </c>
      <c r="W6" s="34">
        <f t="shared" si="3"/>
        <v>53.71</v>
      </c>
      <c r="X6" s="34">
        <f t="shared" si="3"/>
        <v>29.88</v>
      </c>
      <c r="Y6" s="35">
        <f>IF(Y7="",NA(),Y7)</f>
        <v>94.51</v>
      </c>
      <c r="Z6" s="35">
        <f t="shared" ref="Z6:AH6" si="4">IF(Z7="",NA(),Z7)</f>
        <v>94.08</v>
      </c>
      <c r="AA6" s="35">
        <f t="shared" si="4"/>
        <v>93.43</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1442.15</v>
      </c>
      <c r="BG6" s="35">
        <f t="shared" ref="BG6:BO6" si="7">IF(BG7="",NA(),BG7)</f>
        <v>1367.32</v>
      </c>
      <c r="BH6" s="35">
        <f t="shared" si="7"/>
        <v>1013.99</v>
      </c>
      <c r="BI6" s="35">
        <f t="shared" si="7"/>
        <v>972.52</v>
      </c>
      <c r="BJ6" s="35">
        <f t="shared" si="7"/>
        <v>941.3</v>
      </c>
      <c r="BK6" s="35">
        <f t="shared" si="7"/>
        <v>416.91</v>
      </c>
      <c r="BL6" s="35">
        <f t="shared" si="7"/>
        <v>392.19</v>
      </c>
      <c r="BM6" s="35">
        <f t="shared" si="7"/>
        <v>413.5</v>
      </c>
      <c r="BN6" s="35">
        <f t="shared" si="7"/>
        <v>407.42</v>
      </c>
      <c r="BO6" s="35">
        <f t="shared" si="7"/>
        <v>386.46</v>
      </c>
      <c r="BP6" s="34" t="str">
        <f>IF(BP7="","",IF(BP7="-","【-】","【"&amp;SUBSTITUTE(TEXT(BP7,"#,##0.00"),"-","△")&amp;"】"))</f>
        <v>【325.02】</v>
      </c>
      <c r="BQ6" s="35">
        <f>IF(BQ7="",NA(),BQ7)</f>
        <v>23.92</v>
      </c>
      <c r="BR6" s="35">
        <f t="shared" ref="BR6:BZ6" si="8">IF(BR7="",NA(),BR7)</f>
        <v>24.88</v>
      </c>
      <c r="BS6" s="35">
        <f t="shared" si="8"/>
        <v>24.43</v>
      </c>
      <c r="BT6" s="35">
        <f t="shared" si="8"/>
        <v>27.44</v>
      </c>
      <c r="BU6" s="35">
        <f t="shared" si="8"/>
        <v>27.68</v>
      </c>
      <c r="BV6" s="35">
        <f t="shared" si="8"/>
        <v>57.93</v>
      </c>
      <c r="BW6" s="35">
        <f t="shared" si="8"/>
        <v>57.03</v>
      </c>
      <c r="BX6" s="35">
        <f t="shared" si="8"/>
        <v>55.84</v>
      </c>
      <c r="BY6" s="35">
        <f t="shared" si="8"/>
        <v>57.08</v>
      </c>
      <c r="BZ6" s="35">
        <f t="shared" si="8"/>
        <v>55.85</v>
      </c>
      <c r="CA6" s="34" t="str">
        <f>IF(CA7="","",IF(CA7="-","【-】","【"&amp;SUBSTITUTE(TEXT(CA7,"#,##0.00"),"-","△")&amp;"】"))</f>
        <v>【60.61】</v>
      </c>
      <c r="CB6" s="35">
        <f>IF(CB7="",NA(),CB7)</f>
        <v>608.61</v>
      </c>
      <c r="CC6" s="35">
        <f t="shared" ref="CC6:CK6" si="9">IF(CC7="",NA(),CC7)</f>
        <v>592.16</v>
      </c>
      <c r="CD6" s="35">
        <f t="shared" si="9"/>
        <v>604.64</v>
      </c>
      <c r="CE6" s="35">
        <f t="shared" si="9"/>
        <v>536.41999999999996</v>
      </c>
      <c r="CF6" s="35">
        <f t="shared" si="9"/>
        <v>521.79</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94.47</v>
      </c>
      <c r="CN6" s="35">
        <f t="shared" ref="CN6:CV6" si="10">IF(CN7="",NA(),CN7)</f>
        <v>94.35</v>
      </c>
      <c r="CO6" s="35">
        <f t="shared" si="10"/>
        <v>95.24</v>
      </c>
      <c r="CP6" s="35">
        <f t="shared" si="10"/>
        <v>93.91</v>
      </c>
      <c r="CQ6" s="35">
        <f t="shared" si="10"/>
        <v>94.51</v>
      </c>
      <c r="CR6" s="35">
        <f t="shared" si="10"/>
        <v>59.08</v>
      </c>
      <c r="CS6" s="35">
        <f t="shared" si="10"/>
        <v>58.25</v>
      </c>
      <c r="CT6" s="35">
        <f t="shared" si="10"/>
        <v>61.55</v>
      </c>
      <c r="CU6" s="35">
        <f t="shared" si="10"/>
        <v>57.22</v>
      </c>
      <c r="CV6" s="35">
        <f t="shared" si="10"/>
        <v>54.93</v>
      </c>
      <c r="CW6" s="34" t="str">
        <f>IF(CW7="","",IF(CW7="-","【-】","【"&amp;SUBSTITUTE(TEXT(CW7,"#,##0.00"),"-","△")&amp;"】"))</f>
        <v>【57.80】</v>
      </c>
      <c r="CX6" s="35">
        <f>IF(CX7="",NA(),CX7)</f>
        <v>93.37</v>
      </c>
      <c r="CY6" s="35">
        <f t="shared" ref="CY6:DG6" si="11">IF(CY7="",NA(),CY7)</f>
        <v>93.48</v>
      </c>
      <c r="CZ6" s="35">
        <f t="shared" si="11"/>
        <v>94.57</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132012</v>
      </c>
      <c r="D7" s="37">
        <v>47</v>
      </c>
      <c r="E7" s="37">
        <v>18</v>
      </c>
      <c r="F7" s="37">
        <v>0</v>
      </c>
      <c r="G7" s="37">
        <v>0</v>
      </c>
      <c r="H7" s="37" t="s">
        <v>98</v>
      </c>
      <c r="I7" s="37" t="s">
        <v>99</v>
      </c>
      <c r="J7" s="37" t="s">
        <v>100</v>
      </c>
      <c r="K7" s="37" t="s">
        <v>101</v>
      </c>
      <c r="L7" s="37" t="s">
        <v>102</v>
      </c>
      <c r="M7" s="37" t="s">
        <v>103</v>
      </c>
      <c r="N7" s="38" t="s">
        <v>104</v>
      </c>
      <c r="O7" s="38" t="s">
        <v>105</v>
      </c>
      <c r="P7" s="38">
        <v>0.28999999999999998</v>
      </c>
      <c r="Q7" s="38">
        <v>100</v>
      </c>
      <c r="R7" s="38">
        <v>3340</v>
      </c>
      <c r="S7" s="38">
        <v>562460</v>
      </c>
      <c r="T7" s="38">
        <v>186.38</v>
      </c>
      <c r="U7" s="38">
        <v>3017.81</v>
      </c>
      <c r="V7" s="38">
        <v>1605</v>
      </c>
      <c r="W7" s="38">
        <v>53.71</v>
      </c>
      <c r="X7" s="38">
        <v>29.88</v>
      </c>
      <c r="Y7" s="38">
        <v>94.51</v>
      </c>
      <c r="Z7" s="38">
        <v>94.08</v>
      </c>
      <c r="AA7" s="38">
        <v>93.43</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1442.15</v>
      </c>
      <c r="BG7" s="38">
        <v>1367.32</v>
      </c>
      <c r="BH7" s="38">
        <v>1013.99</v>
      </c>
      <c r="BI7" s="38">
        <v>972.52</v>
      </c>
      <c r="BJ7" s="38">
        <v>941.3</v>
      </c>
      <c r="BK7" s="38">
        <v>416.91</v>
      </c>
      <c r="BL7" s="38">
        <v>392.19</v>
      </c>
      <c r="BM7" s="38">
        <v>413.5</v>
      </c>
      <c r="BN7" s="38">
        <v>407.42</v>
      </c>
      <c r="BO7" s="38">
        <v>386.46</v>
      </c>
      <c r="BP7" s="38">
        <v>325.02</v>
      </c>
      <c r="BQ7" s="38">
        <v>23.92</v>
      </c>
      <c r="BR7" s="38">
        <v>24.88</v>
      </c>
      <c r="BS7" s="38">
        <v>24.43</v>
      </c>
      <c r="BT7" s="38">
        <v>27.44</v>
      </c>
      <c r="BU7" s="38">
        <v>27.68</v>
      </c>
      <c r="BV7" s="38">
        <v>57.93</v>
      </c>
      <c r="BW7" s="38">
        <v>57.03</v>
      </c>
      <c r="BX7" s="38">
        <v>55.84</v>
      </c>
      <c r="BY7" s="38">
        <v>57.08</v>
      </c>
      <c r="BZ7" s="38">
        <v>55.85</v>
      </c>
      <c r="CA7" s="38">
        <v>60.61</v>
      </c>
      <c r="CB7" s="38">
        <v>608.61</v>
      </c>
      <c r="CC7" s="38">
        <v>592.16</v>
      </c>
      <c r="CD7" s="38">
        <v>604.64</v>
      </c>
      <c r="CE7" s="38">
        <v>536.41999999999996</v>
      </c>
      <c r="CF7" s="38">
        <v>521.79</v>
      </c>
      <c r="CG7" s="38">
        <v>276.93</v>
      </c>
      <c r="CH7" s="38">
        <v>283.73</v>
      </c>
      <c r="CI7" s="38">
        <v>287.57</v>
      </c>
      <c r="CJ7" s="38">
        <v>286.86</v>
      </c>
      <c r="CK7" s="38">
        <v>287.91000000000003</v>
      </c>
      <c r="CL7" s="38">
        <v>270.94</v>
      </c>
      <c r="CM7" s="38">
        <v>94.47</v>
      </c>
      <c r="CN7" s="38">
        <v>94.35</v>
      </c>
      <c r="CO7" s="38">
        <v>95.24</v>
      </c>
      <c r="CP7" s="38">
        <v>93.91</v>
      </c>
      <c r="CQ7" s="38">
        <v>94.51</v>
      </c>
      <c r="CR7" s="38">
        <v>59.08</v>
      </c>
      <c r="CS7" s="38">
        <v>58.25</v>
      </c>
      <c r="CT7" s="38">
        <v>61.55</v>
      </c>
      <c r="CU7" s="38">
        <v>57.22</v>
      </c>
      <c r="CV7" s="38">
        <v>54.93</v>
      </c>
      <c r="CW7" s="38">
        <v>57.8</v>
      </c>
      <c r="CX7" s="38">
        <v>93.37</v>
      </c>
      <c r="CY7" s="38">
        <v>93.48</v>
      </c>
      <c r="CZ7" s="38">
        <v>94.57</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油谷　誠</cp:lastModifiedBy>
  <cp:lastPrinted>2020-01-28T08:10:38Z</cp:lastPrinted>
  <dcterms:created xsi:type="dcterms:W3CDTF">2019-12-05T05:28:55Z</dcterms:created>
  <dcterms:modified xsi:type="dcterms:W3CDTF">2020-01-28T08:10:41Z</dcterms:modified>
  <cp:category/>
</cp:coreProperties>
</file>