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17_北区　☆\"/>
    </mc:Choice>
  </mc:AlternateContent>
  <workbookProtection workbookAlgorithmName="SHA-512" workbookHashValue="i8pCMT93Y9Pvny35Uxq3zRJvDaab2rivcBSCo70VAmJV0gBXhXZvHtESe1IlMqvaLKcU1+/bDnGYQzfp5cCURQ==" workbookSaltValue="l7NPRggw69eYjW+jKkUSx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HP76" i="4"/>
  <c r="AV76" i="4"/>
  <c r="KO51" i="4"/>
  <c r="LE76" i="4"/>
  <c r="BG51" i="4"/>
  <c r="FX51" i="4"/>
  <c r="KO30" i="4"/>
  <c r="FX30" i="4"/>
  <c r="JV30" i="4"/>
  <c r="HA76" i="4"/>
  <c r="AN51" i="4"/>
  <c r="FE30" i="4"/>
  <c r="AN30" i="4"/>
  <c r="JV51" i="4"/>
  <c r="KP76" i="4"/>
  <c r="AG76" i="4"/>
  <c r="FE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<sst xmlns="http://schemas.openxmlformats.org/spreadsheetml/2006/main" count="278" uniqueCount="132">
  <si>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</si>
  <si>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</si>
  <si>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</si>
  <si>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</si>
  <si>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</si>
  <si>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</si>
  <si>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</si>
  <si>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</si>
  <si>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</si>
  <si>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</si>
  <si>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</si>
  <si>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</si>
  <si>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</si>
  <si>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</si>
  <si>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</si>
  <si>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</si>
  <si>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</si>
  <si>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</si>
  <si>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</si>
  <si>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</si>
  <si>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</si>
  <si>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</si>
  <si>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</si>
  <si>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</si>
  <si>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</si>
  <si>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</si>
  <si>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</si>
  <si>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</si>
  <si>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</si>
  <si>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</si>
  <si>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</si>
  <si>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</si>
  <si>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</si>
  <si>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</si>
  <si>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</si>
  <si>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</si>
  <si>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</si>
  <si>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</si>
  <si>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</si>
  <si>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</si>
  <si>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</si>
  <si>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</si>
  <si>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</si>
  <si>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</si>
  <si>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</si>
  <si>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</si>
  <si>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</si>
  <si>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</si>
  <si>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</si>
  <si>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</si>
  <si>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</si>
  <si>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</si>
  <si>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</si>
  <si>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</si>
  <si>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</si>
  <si>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</si>
  <si>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</si>
  <si>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</si>
  <si>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</si>
  <si>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</si>
  <si>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</si>
  <si>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</si>
  <si>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</si>
  <si>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</si>
  <si>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</si>
  <si>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</si>
  <si>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</si>
  <si>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</si>
  <si>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</si>
  <si>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</si>
  <si>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</si>
  <si>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</si>
  <si>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</si>
  <si>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</si>
  <si>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</si>
  <si>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</si>
  <si>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</si>
  <si>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</si>
  <si>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</si>
  <si>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</si>
  <si>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</si>
  <si>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</si>
  <si>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</si>
  <si>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</si>
  <si>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</si>
  <si>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</si>
  <si>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</si>
  <si>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</si>
  <si>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</si>
  <si>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</si>
  <si>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</si>
  <si>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</si>
  <si>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</si>
  <si>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</si>
  <si>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</si>
  <si>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</si>
  <si>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</si>
  <si>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</si>
  <si>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</si>
  <si>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</si>
  <si>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</si>
  <si>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</si>
  <si>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</si>
  <si>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</si>
  <si>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</si>
  <si>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</si>
  <si>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</si>
  <si>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</si>
  <si>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</si>
  <si>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</si>
  <si>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北区</t>
  </si>
  <si>
    <t>赤羽駅西口駐車場</t>
  </si>
  <si>
    <t>法非適用</t>
  </si>
  <si>
    <t>駐車場整備事業</t>
  </si>
  <si>
    <t>-</t>
  </si>
  <si>
    <t>Ａ１Ｂ１</t>
  </si>
  <si>
    <t>非設置</t>
  </si>
  <si>
    <t>該当数値なし</t>
  </si>
  <si>
    <t>附置義務駐車施設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</si>
  <si>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</si>
  <si>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</si>
  <si>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</si>
  <si>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</si>
  <si>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</si>
  <si>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</si>
  <si>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</si>
  <si>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</si>
  <si>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</si>
  <si>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該当数値なし</t>
    <phoneticPr fontId="5"/>
  </si>
  <si>
    <t>本区の駐車場事業は、北区まちづくり公社の解散に伴い、平成26年1月より開始した。平成27年4月からは指定管理者制度を導入しており、民間のノウハウを活かしたサービスの提供等により、各指標はいずれも高い水準で推移している。引き続き健全な経営状況を維持しつつ、利用者の利便性向上に努めていく。</t>
    <phoneticPr fontId="5"/>
  </si>
  <si>
    <t>⑪稼働率については、平成30年度は192.4％と前年度から0.5ポイント低下したものの、依然として類似施設平均値を大きく上回っている。</t>
    <rPh sb="10" eb="12">
      <t>ヘイセイ</t>
    </rPh>
    <rPh sb="36" eb="38">
      <t>テイカ</t>
    </rPh>
    <phoneticPr fontId="5"/>
  </si>
  <si>
    <t>①収益的収支比率は、平成30年度は220.7％となり、前年度から18.4ポイント上昇した。②他会計補助金比率③駐車台数一台当たりの他会計補助金額は、平成30年度も引き続き一般会計からの繰入がなかったため、0となっている。④売上高GOP比率は、平成30年度は54.7％となり、前年度から4.1ポイント上昇した。⑤EBITDAは、平成30年度は127,496千円となり、前年度から18,114千円上昇した。</t>
    <rPh sb="10" eb="12">
      <t>ヘイセイ</t>
    </rPh>
    <rPh sb="74" eb="76">
      <t>ヘイセイ</t>
    </rPh>
    <rPh sb="81" eb="82">
      <t>ヒ</t>
    </rPh>
    <rPh sb="83" eb="84">
      <t>ツヅ</t>
    </rPh>
    <rPh sb="121" eb="123">
      <t>ヘイセイ</t>
    </rPh>
    <rPh sb="163" eb="165">
      <t>ヘイセイ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</si>
</sst>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164.1</c:v>
                </c:pt>
                <c:pt idx="1">
                  <c:v>188.9</c:v>
                </c:pt>
                <c:pt idx="2">
                  <c:v>190.4</c:v>
                </c:pt>
                <c:pt idx="3">
                  <c:v>202.3</c:v>
                </c:pt>
                <c:pt idx="4">
                  <c:v>220.7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6-40B1-A08F-2FC02BC8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6-40B1-A08F-2FC02BC8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E-4F8F-8187-D6B8AE86B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E-4F8F-8187-D6B8AE86B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5F0-49BB-BBBD-5D5E7BE4A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0-49BB-BBBD-5D5E7BE4A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23-453D-8C32-18113CA6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3-453D-8C32-18113CA6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2-47DE-AAF5-B50314CF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2-47DE-AAF5-B50314CF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3-4BFA-A23A-CA09D70F2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3-4BFA-A23A-CA09D70F2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178.4</c:v>
                </c:pt>
                <c:pt idx="1">
                  <c:v>189.1</c:v>
                </c:pt>
                <c:pt idx="2">
                  <c:v>184.2</c:v>
                </c:pt>
                <c:pt idx="3">
                  <c:v>192.9</c:v>
                </c:pt>
                <c:pt idx="4">
                  <c:v>192.4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8-4205-B180-C47DCF7B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8-4205-B180-C47DCF7B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47.1</c:v>
                </c:pt>
                <c:pt idx="2">
                  <c:v>47.5</c:v>
                </c:pt>
                <c:pt idx="3">
                  <c:v>50.6</c:v>
                </c:pt>
                <c:pt idx="4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4-485C-950A-AB1E1706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4-485C-950A-AB1E1706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71445</c:v>
                </c:pt>
                <c:pt idx="1">
                  <c:v>103159</c:v>
                </c:pt>
                <c:pt idx="2">
                  <c:v>95475</c:v>
                </c:pt>
                <c:pt idx="3">
                  <c:v>109382</c:v>
                </c:pt>
                <c:pt idx="4">
                  <c:v>127496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9-4BC0-A279-B0599DF3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9-4BC0-A279-B0599DF3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東京都北区　赤羽駅西口駐車場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12648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23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450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
データ!$B$11</f>
        <v>
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
データ!$C$11</f>
        <v>
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
データ!$D$11</f>
        <v>
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
データ!$E$11</f>
        <v>
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
データ!$F$11</f>
        <v>
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
データ!$B$11</f>
        <v>
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
データ!$C$11</f>
        <v>
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
データ!$D$11</f>
        <v>
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
データ!$E$11</f>
        <v>
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
データ!$F$11</f>
        <v>
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
データ!$B$11</f>
        <v>
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
データ!$C$11</f>
        <v>
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
データ!$D$11</f>
        <v>
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
データ!$E$11</f>
        <v>
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
データ!$F$11</f>
        <v>
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164.1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188.9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190.4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202.3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220.7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178.4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189.1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184.2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192.9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192.4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172.3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218.5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151.19999999999999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212.4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241.8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5.7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4.7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2.4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136.69999999999999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138.9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139.69999999999999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139.30000000000001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136.30000000000001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
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
データ!$B$11</f>
        <v>
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
データ!$C$11</f>
        <v>
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
データ!$D$11</f>
        <v>
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
データ!$E$11</f>
        <v>
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
データ!$F$11</f>
        <v>
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
データ!$B$11</f>
        <v>
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
データ!$C$11</f>
        <v>
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
データ!$D$11</f>
        <v>
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
データ!$E$11</f>
        <v>
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
データ!$F$11</f>
        <v>
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
データ!$B$11</f>
        <v>
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
データ!$C$11</f>
        <v>
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
データ!$D$11</f>
        <v>
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
データ!$E$11</f>
        <v>
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
データ!$F$11</f>
        <v>
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39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47.1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47.5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50.6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54.7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71445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103159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95475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109382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127496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46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39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25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24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33.6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33.200000000000003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29.6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29.2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30.4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44860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37496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31888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13314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23300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497640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
データ!$B$11</f>
        <v>
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
データ!$C$11</f>
        <v>
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
データ!$D$11</f>
        <v>
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
データ!$E$11</f>
        <v>
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
データ!$F$11</f>
        <v>
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
データ!$B$11</f>
        <v>
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
データ!$C$11</f>
        <v>
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
データ!$D$11</f>
        <v>
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
データ!$E$11</f>
        <v>
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
データ!$F$11</f>
        <v>
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
データ!$B$11</f>
        <v>
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
データ!$C$11</f>
        <v>
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
データ!$D$11</f>
        <v>
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
データ!$E$11</f>
        <v>
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
データ!$F$11</f>
        <v>
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254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280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239.6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224.1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155.19999999999999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8C+DaAnJ0Hm3d/HOUS0XDxjioxJnjdRRp6a/+gva367Nkg5YKQ9wBdgAEsg3v/4ALGQpvub+sPDXWwyHaJIHQ==" saltValue="cPjjytAJUWWIxfXAIOphK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90</v>
      </c>
      <c r="AK5" s="59" t="s">
        <v>
91</v>
      </c>
      <c r="AL5" s="59" t="s">
        <v>
92</v>
      </c>
      <c r="AM5" s="59" t="s">
        <v>
101</v>
      </c>
      <c r="AN5" s="59" t="s">
        <v>
94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90</v>
      </c>
      <c r="AV5" s="59" t="s">
        <v>
91</v>
      </c>
      <c r="AW5" s="59" t="s">
        <v>
102</v>
      </c>
      <c r="AX5" s="59" t="s">
        <v>
93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103</v>
      </c>
      <c r="BG5" s="59" t="s">
        <v>
91</v>
      </c>
      <c r="BH5" s="59" t="s">
        <v>
92</v>
      </c>
      <c r="BI5" s="59" t="s">
        <v>
93</v>
      </c>
      <c r="BJ5" s="59" t="s">
        <v>
94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90</v>
      </c>
      <c r="BR5" s="59" t="s">
        <v>
104</v>
      </c>
      <c r="BS5" s="59" t="s">
        <v>
92</v>
      </c>
      <c r="BT5" s="59" t="s">
        <v>
93</v>
      </c>
      <c r="BU5" s="59" t="s">
        <v>
94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90</v>
      </c>
      <c r="CC5" s="59" t="s">
        <v>
91</v>
      </c>
      <c r="CD5" s="59" t="s">
        <v>
92</v>
      </c>
      <c r="CE5" s="59" t="s">
        <v>
93</v>
      </c>
      <c r="CF5" s="59" t="s">
        <v>
94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90</v>
      </c>
      <c r="CP5" s="59" t="s">
        <v>
91</v>
      </c>
      <c r="CQ5" s="59" t="s">
        <v>
92</v>
      </c>
      <c r="CR5" s="59" t="s">
        <v>
93</v>
      </c>
      <c r="CS5" s="59" t="s">
        <v>
105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90</v>
      </c>
      <c r="DA5" s="59" t="s">
        <v>
91</v>
      </c>
      <c r="DB5" s="59" t="s">
        <v>
92</v>
      </c>
      <c r="DC5" s="59" t="s">
        <v>
93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90</v>
      </c>
      <c r="DL5" s="59" t="s">
        <v>
104</v>
      </c>
      <c r="DM5" s="59" t="s">
        <v>
92</v>
      </c>
      <c r="DN5" s="59" t="s">
        <v>
93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106</v>
      </c>
      <c r="B6" s="60">
        <f>
B8</f>
        <v>
2018</v>
      </c>
      <c r="C6" s="60">
        <f t="shared" ref="C6:X6" si="1">
C8</f>
        <v>
131172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東京都北区</v>
      </c>
      <c r="I6" s="60" t="str">
        <f t="shared" si="1"/>
        <v>
赤羽駅西口駐車場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Ａ１Ｂ１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附置義務駐車施設</v>
      </c>
      <c r="Q6" s="62" t="str">
        <f t="shared" si="1"/>
        <v>
立体式</v>
      </c>
      <c r="R6" s="63">
        <f t="shared" si="1"/>
        <v>
23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12648</v>
      </c>
      <c r="V6" s="63">
        <f t="shared" si="1"/>
        <v>
450</v>
      </c>
      <c r="W6" s="63">
        <f t="shared" si="1"/>
        <v>
400</v>
      </c>
      <c r="X6" s="62" t="str">
        <f t="shared" si="1"/>
        <v>
利用料金制</v>
      </c>
      <c r="Y6" s="64">
        <f>
IF(Y8="-",NA(),Y8)</f>
        <v>
164.1</v>
      </c>
      <c r="Z6" s="64">
        <f t="shared" ref="Z6:AH6" si="2">
IF(Z8="-",NA(),Z8)</f>
        <v>
188.9</v>
      </c>
      <c r="AA6" s="64">
        <f t="shared" si="2"/>
        <v>
190.4</v>
      </c>
      <c r="AB6" s="64">
        <f t="shared" si="2"/>
        <v>
202.3</v>
      </c>
      <c r="AC6" s="64">
        <f t="shared" si="2"/>
        <v>
220.7</v>
      </c>
      <c r="AD6" s="64">
        <f t="shared" si="2"/>
        <v>
172.3</v>
      </c>
      <c r="AE6" s="64">
        <f t="shared" si="2"/>
        <v>
218.5</v>
      </c>
      <c r="AF6" s="64">
        <f t="shared" si="2"/>
        <v>
151.19999999999999</v>
      </c>
      <c r="AG6" s="64">
        <f t="shared" si="2"/>
        <v>
212.4</v>
      </c>
      <c r="AH6" s="64">
        <f t="shared" si="2"/>
        <v>
241.8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5.7</v>
      </c>
      <c r="AP6" s="64">
        <f t="shared" si="3"/>
        <v>
4.7</v>
      </c>
      <c r="AQ6" s="64">
        <f t="shared" si="3"/>
        <v>
4</v>
      </c>
      <c r="AR6" s="64">
        <f t="shared" si="3"/>
        <v>
2.4</v>
      </c>
      <c r="AS6" s="64">
        <f t="shared" si="3"/>
        <v>
2.2999999999999998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46</v>
      </c>
      <c r="BB6" s="65">
        <f t="shared" si="4"/>
        <v>
39</v>
      </c>
      <c r="BC6" s="65">
        <f t="shared" si="4"/>
        <v>
25</v>
      </c>
      <c r="BD6" s="65">
        <f t="shared" si="4"/>
        <v>
24</v>
      </c>
      <c r="BE6" s="63" t="str">
        <f>
IF(BE8="-","",IF(BE8="-","【-】","【"&amp;SUBSTITUTE(TEXT(BE8,"#,##0"),"-","△")&amp;"】"))</f>
        <v>
【30】</v>
      </c>
      <c r="BF6" s="64">
        <f>
IF(BF8="-",NA(),BF8)</f>
        <v>
39</v>
      </c>
      <c r="BG6" s="64">
        <f t="shared" ref="BG6:BO6" si="5">
IF(BG8="-",NA(),BG8)</f>
        <v>
47.1</v>
      </c>
      <c r="BH6" s="64">
        <f t="shared" si="5"/>
        <v>
47.5</v>
      </c>
      <c r="BI6" s="64">
        <f t="shared" si="5"/>
        <v>
50.6</v>
      </c>
      <c r="BJ6" s="64">
        <f t="shared" si="5"/>
        <v>
54.7</v>
      </c>
      <c r="BK6" s="64">
        <f t="shared" si="5"/>
        <v>
33.6</v>
      </c>
      <c r="BL6" s="64">
        <f t="shared" si="5"/>
        <v>
33.200000000000003</v>
      </c>
      <c r="BM6" s="64">
        <f t="shared" si="5"/>
        <v>
29.6</v>
      </c>
      <c r="BN6" s="64">
        <f t="shared" si="5"/>
        <v>
29.2</v>
      </c>
      <c r="BO6" s="64">
        <f t="shared" si="5"/>
        <v>
30.4</v>
      </c>
      <c r="BP6" s="61" t="str">
        <f>
IF(BP8="-","",IF(BP8="-","【-】","【"&amp;SUBSTITUTE(TEXT(BP8,"#,##0.0"),"-","△")&amp;"】"))</f>
        <v>
【26.3】</v>
      </c>
      <c r="BQ6" s="65">
        <f>
IF(BQ8="-",NA(),BQ8)</f>
        <v>
71445</v>
      </c>
      <c r="BR6" s="65">
        <f t="shared" ref="BR6:BZ6" si="6">
IF(BR8="-",NA(),BR8)</f>
        <v>
103159</v>
      </c>
      <c r="BS6" s="65">
        <f t="shared" si="6"/>
        <v>
95475</v>
      </c>
      <c r="BT6" s="65">
        <f t="shared" si="6"/>
        <v>
109382</v>
      </c>
      <c r="BU6" s="65">
        <f t="shared" si="6"/>
        <v>
127496</v>
      </c>
      <c r="BV6" s="65">
        <f t="shared" si="6"/>
        <v>
44860</v>
      </c>
      <c r="BW6" s="65">
        <f t="shared" si="6"/>
        <v>
37496</v>
      </c>
      <c r="BX6" s="65">
        <f t="shared" si="6"/>
        <v>
31888</v>
      </c>
      <c r="BY6" s="65">
        <f t="shared" si="6"/>
        <v>
13314</v>
      </c>
      <c r="BZ6" s="65">
        <f t="shared" si="6"/>
        <v>
23300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107</v>
      </c>
      <c r="CM6" s="63">
        <f t="shared" ref="CM6:CN6" si="7">
CM8</f>
        <v>
497640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107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254</v>
      </c>
      <c r="DF6" s="64">
        <f t="shared" si="8"/>
        <v>
280</v>
      </c>
      <c r="DG6" s="64">
        <f t="shared" si="8"/>
        <v>
239.6</v>
      </c>
      <c r="DH6" s="64">
        <f t="shared" si="8"/>
        <v>
224.1</v>
      </c>
      <c r="DI6" s="64">
        <f t="shared" si="8"/>
        <v>
155.19999999999999</v>
      </c>
      <c r="DJ6" s="61" t="str">
        <f>
IF(DJ8="-","",IF(DJ8="-","【-】","【"&amp;SUBSTITUTE(TEXT(DJ8,"#,##0.0"),"-","△")&amp;"】"))</f>
        <v>
【103.6】</v>
      </c>
      <c r="DK6" s="64">
        <f>
IF(DK8="-",NA(),DK8)</f>
        <v>
178.4</v>
      </c>
      <c r="DL6" s="64">
        <f t="shared" ref="DL6:DT6" si="9">
IF(DL8="-",NA(),DL8)</f>
        <v>
189.1</v>
      </c>
      <c r="DM6" s="64">
        <f t="shared" si="9"/>
        <v>
184.2</v>
      </c>
      <c r="DN6" s="64">
        <f t="shared" si="9"/>
        <v>
192.9</v>
      </c>
      <c r="DO6" s="64">
        <f t="shared" si="9"/>
        <v>
192.4</v>
      </c>
      <c r="DP6" s="64">
        <f t="shared" si="9"/>
        <v>
136.69999999999999</v>
      </c>
      <c r="DQ6" s="64">
        <f t="shared" si="9"/>
        <v>
138.9</v>
      </c>
      <c r="DR6" s="64">
        <f t="shared" si="9"/>
        <v>
139.69999999999999</v>
      </c>
      <c r="DS6" s="64">
        <f t="shared" si="9"/>
        <v>
139.30000000000001</v>
      </c>
      <c r="DT6" s="64">
        <f t="shared" si="9"/>
        <v>
136.30000000000001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108</v>
      </c>
      <c r="B7" s="60">
        <f t="shared" ref="B7:X7" si="10">
B8</f>
        <v>
2018</v>
      </c>
      <c r="C7" s="60">
        <f t="shared" si="10"/>
        <v>
131172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北区</v>
      </c>
      <c r="I7" s="60" t="str">
        <f t="shared" si="10"/>
        <v>
赤羽駅西口駐車場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Ａ１Ｂ１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附置義務駐車施設</v>
      </c>
      <c r="Q7" s="62" t="str">
        <f t="shared" si="10"/>
        <v>
立体式</v>
      </c>
      <c r="R7" s="63">
        <f t="shared" si="10"/>
        <v>
23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12648</v>
      </c>
      <c r="V7" s="63">
        <f t="shared" si="10"/>
        <v>
450</v>
      </c>
      <c r="W7" s="63">
        <f t="shared" si="10"/>
        <v>
400</v>
      </c>
      <c r="X7" s="62" t="str">
        <f t="shared" si="10"/>
        <v>
利用料金制</v>
      </c>
      <c r="Y7" s="64">
        <f>
Y8</f>
        <v>
164.1</v>
      </c>
      <c r="Z7" s="64">
        <f t="shared" ref="Z7:AH7" si="11">
Z8</f>
        <v>
188.9</v>
      </c>
      <c r="AA7" s="64">
        <f t="shared" si="11"/>
        <v>
190.4</v>
      </c>
      <c r="AB7" s="64">
        <f t="shared" si="11"/>
        <v>
202.3</v>
      </c>
      <c r="AC7" s="64">
        <f t="shared" si="11"/>
        <v>
220.7</v>
      </c>
      <c r="AD7" s="64">
        <f t="shared" si="11"/>
        <v>
172.3</v>
      </c>
      <c r="AE7" s="64">
        <f t="shared" si="11"/>
        <v>
218.5</v>
      </c>
      <c r="AF7" s="64">
        <f t="shared" si="11"/>
        <v>
151.19999999999999</v>
      </c>
      <c r="AG7" s="64">
        <f t="shared" si="11"/>
        <v>
212.4</v>
      </c>
      <c r="AH7" s="64">
        <f t="shared" si="11"/>
        <v>
241.8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5.7</v>
      </c>
      <c r="AP7" s="64">
        <f t="shared" si="12"/>
        <v>
4.7</v>
      </c>
      <c r="AQ7" s="64">
        <f t="shared" si="12"/>
        <v>
4</v>
      </c>
      <c r="AR7" s="64">
        <f t="shared" si="12"/>
        <v>
2.4</v>
      </c>
      <c r="AS7" s="64">
        <f t="shared" si="12"/>
        <v>
2.2999999999999998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46</v>
      </c>
      <c r="BB7" s="65">
        <f t="shared" si="13"/>
        <v>
39</v>
      </c>
      <c r="BC7" s="65">
        <f t="shared" si="13"/>
        <v>
25</v>
      </c>
      <c r="BD7" s="65">
        <f t="shared" si="13"/>
        <v>
24</v>
      </c>
      <c r="BE7" s="63"/>
      <c r="BF7" s="64">
        <f>
BF8</f>
        <v>
39</v>
      </c>
      <c r="BG7" s="64">
        <f t="shared" ref="BG7:BO7" si="14">
BG8</f>
        <v>
47.1</v>
      </c>
      <c r="BH7" s="64">
        <f t="shared" si="14"/>
        <v>
47.5</v>
      </c>
      <c r="BI7" s="64">
        <f t="shared" si="14"/>
        <v>
50.6</v>
      </c>
      <c r="BJ7" s="64">
        <f t="shared" si="14"/>
        <v>
54.7</v>
      </c>
      <c r="BK7" s="64">
        <f t="shared" si="14"/>
        <v>
33.6</v>
      </c>
      <c r="BL7" s="64">
        <f t="shared" si="14"/>
        <v>
33.200000000000003</v>
      </c>
      <c r="BM7" s="64">
        <f t="shared" si="14"/>
        <v>
29.6</v>
      </c>
      <c r="BN7" s="64">
        <f t="shared" si="14"/>
        <v>
29.2</v>
      </c>
      <c r="BO7" s="64">
        <f t="shared" si="14"/>
        <v>
30.4</v>
      </c>
      <c r="BP7" s="61"/>
      <c r="BQ7" s="65">
        <f>
BQ8</f>
        <v>
71445</v>
      </c>
      <c r="BR7" s="65">
        <f t="shared" ref="BR7:BZ7" si="15">
BR8</f>
        <v>
103159</v>
      </c>
      <c r="BS7" s="65">
        <f t="shared" si="15"/>
        <v>
95475</v>
      </c>
      <c r="BT7" s="65">
        <f t="shared" si="15"/>
        <v>
109382</v>
      </c>
      <c r="BU7" s="65">
        <f t="shared" si="15"/>
        <v>
127496</v>
      </c>
      <c r="BV7" s="65">
        <f t="shared" si="15"/>
        <v>
44860</v>
      </c>
      <c r="BW7" s="65">
        <f t="shared" si="15"/>
        <v>
37496</v>
      </c>
      <c r="BX7" s="65">
        <f t="shared" si="15"/>
        <v>
31888</v>
      </c>
      <c r="BY7" s="65">
        <f t="shared" si="15"/>
        <v>
13314</v>
      </c>
      <c r="BZ7" s="65">
        <f t="shared" si="15"/>
        <v>
23300</v>
      </c>
      <c r="CA7" s="63"/>
      <c r="CB7" s="64" t="s">
        <v>
109</v>
      </c>
      <c r="CC7" s="64" t="s">
        <v>
109</v>
      </c>
      <c r="CD7" s="64" t="s">
        <v>
109</v>
      </c>
      <c r="CE7" s="64" t="s">
        <v>
109</v>
      </c>
      <c r="CF7" s="64" t="s">
        <v>
109</v>
      </c>
      <c r="CG7" s="64" t="s">
        <v>
109</v>
      </c>
      <c r="CH7" s="64" t="s">
        <v>
109</v>
      </c>
      <c r="CI7" s="64" t="s">
        <v>
109</v>
      </c>
      <c r="CJ7" s="64" t="s">
        <v>
109</v>
      </c>
      <c r="CK7" s="64" t="s">
        <v>
107</v>
      </c>
      <c r="CL7" s="61"/>
      <c r="CM7" s="63">
        <f>
CM8</f>
        <v>
497640</v>
      </c>
      <c r="CN7" s="63">
        <f>
CN8</f>
        <v>
0</v>
      </c>
      <c r="CO7" s="64" t="s">
        <v>
109</v>
      </c>
      <c r="CP7" s="64" t="s">
        <v>
109</v>
      </c>
      <c r="CQ7" s="64" t="s">
        <v>
109</v>
      </c>
      <c r="CR7" s="64" t="s">
        <v>
109</v>
      </c>
      <c r="CS7" s="64" t="s">
        <v>
109</v>
      </c>
      <c r="CT7" s="64" t="s">
        <v>
109</v>
      </c>
      <c r="CU7" s="64" t="s">
        <v>
109</v>
      </c>
      <c r="CV7" s="64" t="s">
        <v>
109</v>
      </c>
      <c r="CW7" s="64" t="s">
        <v>
109</v>
      </c>
      <c r="CX7" s="64" t="s">
        <v>
107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254</v>
      </c>
      <c r="DF7" s="64">
        <f t="shared" si="16"/>
        <v>
280</v>
      </c>
      <c r="DG7" s="64">
        <f t="shared" si="16"/>
        <v>
239.6</v>
      </c>
      <c r="DH7" s="64">
        <f t="shared" si="16"/>
        <v>
224.1</v>
      </c>
      <c r="DI7" s="64">
        <f t="shared" si="16"/>
        <v>
155.19999999999999</v>
      </c>
      <c r="DJ7" s="61"/>
      <c r="DK7" s="64">
        <f>
DK8</f>
        <v>
178.4</v>
      </c>
      <c r="DL7" s="64">
        <f t="shared" ref="DL7:DT7" si="17">
DL8</f>
        <v>
189.1</v>
      </c>
      <c r="DM7" s="64">
        <f t="shared" si="17"/>
        <v>
184.2</v>
      </c>
      <c r="DN7" s="64">
        <f t="shared" si="17"/>
        <v>
192.9</v>
      </c>
      <c r="DO7" s="64">
        <f t="shared" si="17"/>
        <v>
192.4</v>
      </c>
      <c r="DP7" s="64">
        <f t="shared" si="17"/>
        <v>
136.69999999999999</v>
      </c>
      <c r="DQ7" s="64">
        <f t="shared" si="17"/>
        <v>
138.9</v>
      </c>
      <c r="DR7" s="64">
        <f t="shared" si="17"/>
        <v>
139.69999999999999</v>
      </c>
      <c r="DS7" s="64">
        <f t="shared" si="17"/>
        <v>
139.30000000000001</v>
      </c>
      <c r="DT7" s="64">
        <f t="shared" si="17"/>
        <v>
136.30000000000001</v>
      </c>
      <c r="DU7" s="61"/>
    </row>
    <row r="8" spans="1:125" s="66" customFormat="1" x14ac:dyDescent="0.15">
      <c r="A8" s="49"/>
      <c r="B8" s="67">
        <v>
2018</v>
      </c>
      <c r="C8" s="67">
        <v>
131172</v>
      </c>
      <c r="D8" s="67">
        <v>
47</v>
      </c>
      <c r="E8" s="67">
        <v>
14</v>
      </c>
      <c r="F8" s="67">
        <v>
0</v>
      </c>
      <c r="G8" s="67">
        <v>
1</v>
      </c>
      <c r="H8" s="67" t="s">
        <v>
110</v>
      </c>
      <c r="I8" s="67" t="s">
        <v>
111</v>
      </c>
      <c r="J8" s="67" t="s">
        <v>
112</v>
      </c>
      <c r="K8" s="67" t="s">
        <v>
113</v>
      </c>
      <c r="L8" s="67" t="s">
        <v>
114</v>
      </c>
      <c r="M8" s="67" t="s">
        <v>
115</v>
      </c>
      <c r="N8" s="67" t="s">
        <v>
116</v>
      </c>
      <c r="O8" s="68" t="s">
        <v>
117</v>
      </c>
      <c r="P8" s="69" t="s">
        <v>
118</v>
      </c>
      <c r="Q8" s="69" t="s">
        <v>
119</v>
      </c>
      <c r="R8" s="70">
        <v>
23</v>
      </c>
      <c r="S8" s="69" t="s">
        <v>
120</v>
      </c>
      <c r="T8" s="69" t="s">
        <v>
121</v>
      </c>
      <c r="U8" s="70">
        <v>
12648</v>
      </c>
      <c r="V8" s="70">
        <v>
450</v>
      </c>
      <c r="W8" s="70">
        <v>
400</v>
      </c>
      <c r="X8" s="69" t="s">
        <v>
122</v>
      </c>
      <c r="Y8" s="71">
        <v>
164.1</v>
      </c>
      <c r="Z8" s="71">
        <v>
188.9</v>
      </c>
      <c r="AA8" s="71">
        <v>
190.4</v>
      </c>
      <c r="AB8" s="71">
        <v>
202.3</v>
      </c>
      <c r="AC8" s="71">
        <v>
220.7</v>
      </c>
      <c r="AD8" s="71">
        <v>
172.3</v>
      </c>
      <c r="AE8" s="71">
        <v>
218.5</v>
      </c>
      <c r="AF8" s="71">
        <v>
151.19999999999999</v>
      </c>
      <c r="AG8" s="71">
        <v>
212.4</v>
      </c>
      <c r="AH8" s="71">
        <v>
241.8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5.7</v>
      </c>
      <c r="AP8" s="71">
        <v>
4.7</v>
      </c>
      <c r="AQ8" s="71">
        <v>
4</v>
      </c>
      <c r="AR8" s="71">
        <v>
2.4</v>
      </c>
      <c r="AS8" s="71">
        <v>
2.2999999999999998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46</v>
      </c>
      <c r="BB8" s="72">
        <v>
39</v>
      </c>
      <c r="BC8" s="72">
        <v>
25</v>
      </c>
      <c r="BD8" s="72">
        <v>
24</v>
      </c>
      <c r="BE8" s="72">
        <v>
30</v>
      </c>
      <c r="BF8" s="71">
        <v>
39</v>
      </c>
      <c r="BG8" s="71">
        <v>
47.1</v>
      </c>
      <c r="BH8" s="71">
        <v>
47.5</v>
      </c>
      <c r="BI8" s="71">
        <v>
50.6</v>
      </c>
      <c r="BJ8" s="71">
        <v>
54.7</v>
      </c>
      <c r="BK8" s="71">
        <v>
33.6</v>
      </c>
      <c r="BL8" s="71">
        <v>
33.200000000000003</v>
      </c>
      <c r="BM8" s="71">
        <v>
29.6</v>
      </c>
      <c r="BN8" s="71">
        <v>
29.2</v>
      </c>
      <c r="BO8" s="71">
        <v>
30.4</v>
      </c>
      <c r="BP8" s="68">
        <v>
26.3</v>
      </c>
      <c r="BQ8" s="72">
        <v>
71445</v>
      </c>
      <c r="BR8" s="72">
        <v>
103159</v>
      </c>
      <c r="BS8" s="72">
        <v>
95475</v>
      </c>
      <c r="BT8" s="73">
        <v>
109382</v>
      </c>
      <c r="BU8" s="73">
        <v>
127496</v>
      </c>
      <c r="BV8" s="72">
        <v>
44860</v>
      </c>
      <c r="BW8" s="72">
        <v>
37496</v>
      </c>
      <c r="BX8" s="72">
        <v>
31888</v>
      </c>
      <c r="BY8" s="72">
        <v>
13314</v>
      </c>
      <c r="BZ8" s="72">
        <v>
23300</v>
      </c>
      <c r="CA8" s="70">
        <v>
16102</v>
      </c>
      <c r="CB8" s="71" t="s">
        <v>
114</v>
      </c>
      <c r="CC8" s="71" t="s">
        <v>
114</v>
      </c>
      <c r="CD8" s="71" t="s">
        <v>
114</v>
      </c>
      <c r="CE8" s="71" t="s">
        <v>
114</v>
      </c>
      <c r="CF8" s="71" t="s">
        <v>
114</v>
      </c>
      <c r="CG8" s="71" t="s">
        <v>
114</v>
      </c>
      <c r="CH8" s="71" t="s">
        <v>
114</v>
      </c>
      <c r="CI8" s="71" t="s">
        <v>
114</v>
      </c>
      <c r="CJ8" s="71" t="s">
        <v>
114</v>
      </c>
      <c r="CK8" s="71" t="s">
        <v>
114</v>
      </c>
      <c r="CL8" s="68" t="s">
        <v>
114</v>
      </c>
      <c r="CM8" s="70">
        <v>
497640</v>
      </c>
      <c r="CN8" s="70">
        <v>
0</v>
      </c>
      <c r="CO8" s="71" t="s">
        <v>
114</v>
      </c>
      <c r="CP8" s="71" t="s">
        <v>
114</v>
      </c>
      <c r="CQ8" s="71" t="s">
        <v>
114</v>
      </c>
      <c r="CR8" s="71" t="s">
        <v>
114</v>
      </c>
      <c r="CS8" s="71" t="s">
        <v>
114</v>
      </c>
      <c r="CT8" s="71" t="s">
        <v>
114</v>
      </c>
      <c r="CU8" s="71" t="s">
        <v>
114</v>
      </c>
      <c r="CV8" s="71" t="s">
        <v>
114</v>
      </c>
      <c r="CW8" s="71" t="s">
        <v>
114</v>
      </c>
      <c r="CX8" s="71" t="s">
        <v>
114</v>
      </c>
      <c r="CY8" s="68" t="s">
        <v>
114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254</v>
      </c>
      <c r="DF8" s="71">
        <v>
280</v>
      </c>
      <c r="DG8" s="71">
        <v>
239.6</v>
      </c>
      <c r="DH8" s="71">
        <v>
224.1</v>
      </c>
      <c r="DI8" s="71">
        <v>
155.19999999999999</v>
      </c>
      <c r="DJ8" s="68">
        <v>
103.6</v>
      </c>
      <c r="DK8" s="71">
        <v>
178.4</v>
      </c>
      <c r="DL8" s="71">
        <v>
189.1</v>
      </c>
      <c r="DM8" s="71">
        <v>
184.2</v>
      </c>
      <c r="DN8" s="71">
        <v>
192.9</v>
      </c>
      <c r="DO8" s="71">
        <v>
192.4</v>
      </c>
      <c r="DP8" s="71">
        <v>
136.69999999999999</v>
      </c>
      <c r="DQ8" s="71">
        <v>
138.9</v>
      </c>
      <c r="DR8" s="71">
        <v>
139.69999999999999</v>
      </c>
      <c r="DS8" s="71">
        <v>
139.30000000000001</v>
      </c>
      <c r="DT8" s="71">
        <v>
136.30000000000001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123</v>
      </c>
      <c r="C10" s="78" t="s">
        <v>
124</v>
      </c>
      <c r="D10" s="78" t="s">
        <v>
125</v>
      </c>
      <c r="E10" s="78" t="s">
        <v>
126</v>
      </c>
      <c r="F10" s="78" t="s">
        <v>
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2020-02-04T03:00:18Z</cp:lastPrinted>
  <dcterms:created xsi:type="dcterms:W3CDTF">2019-12-05T07:21:38Z</dcterms:created>
  <dcterms:modified xsi:type="dcterms:W3CDTF">2020-02-06T06:40:25Z</dcterms:modified>
  <cp:category/>
</cp:coreProperties>
</file>