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14_中野区　☆\"/>
    </mc:Choice>
  </mc:AlternateContent>
  <workbookProtection workbookAlgorithmName="SHA-512" workbookHashValue="qosinW3DxWLPhhYx56waPrJmd8OKeywyJf3eBJXl4sGZvNdEw5GMjCAbhNt5HKWwcZffPKZc9+8ecrXTbkBFcQ==" workbookSaltValue="W/CZK4lHvLvw0gpxuyb4B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30" i="4"/>
  <c r="MI76" i="4"/>
  <c r="HJ51" i="4"/>
  <c r="IT76" i="4"/>
  <c r="CS51" i="4"/>
  <c r="HJ30" i="4"/>
  <c r="MA51" i="4"/>
  <c r="CS30" i="4"/>
  <c r="C11" i="5"/>
  <c r="D11" i="5"/>
  <c r="E11" i="5"/>
  <c r="B11" i="5"/>
  <c r="BK76" i="4" l="1"/>
  <c r="LT76" i="4"/>
  <c r="GQ51" i="4"/>
  <c r="LH30" i="4"/>
  <c r="BZ51" i="4"/>
  <c r="GQ30" i="4"/>
  <c r="IE76" i="4"/>
  <c r="BZ30" i="4"/>
  <c r="LH51" i="4"/>
  <c r="AV76" i="4"/>
  <c r="KO51" i="4"/>
  <c r="LE76" i="4"/>
  <c r="BG51" i="4"/>
  <c r="FX30" i="4"/>
  <c r="BG30" i="4"/>
  <c r="FX51" i="4"/>
  <c r="KO30" i="4"/>
  <c r="HP76" i="4"/>
  <c r="JV30" i="4"/>
  <c r="AN51" i="4"/>
  <c r="HA76" i="4"/>
  <c r="AN30" i="4"/>
  <c r="AG76" i="4"/>
  <c r="JV51" i="4"/>
  <c r="KP76" i="4"/>
  <c r="FE51" i="4"/>
  <c r="FE30" i="4"/>
  <c r="JC51" i="4"/>
  <c r="KA76" i="4"/>
  <c r="JC30" i="4"/>
  <c r="GL76" i="4"/>
  <c r="U51" i="4"/>
  <c r="EL30" i="4"/>
  <c r="U30" i="4"/>
  <c r="R76" i="4"/>
  <c r="EL51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<sst xmlns="http://schemas.openxmlformats.org/spreadsheetml/2006/main" count="278" uniqueCount="133">
  <si>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</si>
  <si>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</si>
  <si>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</si>
  <si>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</si>
  <si>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</si>
  <si>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</si>
  <si>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</si>
  <si>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</si>
  <si>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</si>
  <si>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</si>
  <si>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</si>
  <si>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</si>
  <si>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</si>
  <si>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</si>
  <si>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</si>
  <si>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</si>
  <si>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</si>
  <si>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</si>
  <si>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</si>
  <si>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</si>
  <si>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</si>
  <si>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</si>
  <si>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</si>
  <si>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</si>
  <si>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</si>
  <si>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</si>
  <si>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</si>
  <si>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</si>
  <si>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</si>
  <si>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</si>
  <si>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</si>
  <si>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</si>
  <si>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</si>
  <si>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</si>
  <si>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</si>
  <si>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</si>
  <si>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</si>
  <si>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</si>
  <si>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</si>
  <si>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</si>
  <si>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</si>
  <si>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</si>
  <si>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</si>
  <si>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</si>
  <si>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</si>
  <si>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</si>
  <si>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</si>
  <si>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</si>
  <si>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</si>
  <si>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</si>
  <si>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</si>
  <si>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</si>
  <si>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</si>
  <si>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</si>
  <si>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</si>
  <si>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</si>
  <si>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</si>
  <si>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</si>
  <si>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</si>
  <si>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</si>
  <si>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</si>
  <si>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</si>
  <si>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</si>
  <si>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</si>
  <si>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</si>
  <si>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</si>
  <si>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</si>
  <si>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</si>
  <si>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</si>
  <si>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</si>
  <si>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</si>
  <si>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</si>
  <si>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</si>
  <si>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</si>
  <si>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</si>
  <si>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</si>
  <si>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</si>
  <si>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</si>
  <si>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</si>
  <si>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</si>
  <si>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</si>
  <si>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</si>
  <si>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</si>
  <si>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</si>
  <si>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</si>
  <si>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</si>
  <si>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</si>
  <si>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</si>
  <si>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</si>
  <si>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</si>
  <si>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</si>
  <si>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</si>
  <si>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</si>
  <si>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</si>
  <si>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</si>
  <si>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</si>
  <si>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</si>
  <si>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</si>
  <si>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</si>
  <si>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</si>
  <si>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</si>
  <si>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</si>
  <si>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</si>
  <si>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</si>
  <si>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</si>
  <si>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</si>
  <si>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</si>
  <si>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</si>
  <si>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</si>
  <si>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</si>
  <si>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</si>
  <si>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中野区</t>
  </si>
  <si>
    <t>中野区自動車駐車場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</si>
  <si>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</si>
  <si>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</si>
  <si>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</si>
  <si>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</si>
  <si>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</si>
  <si>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</si>
  <si>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</si>
  <si>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</si>
  <si>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</si>
  <si>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</si>
  <si>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</si>
  <si>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</si>
  <si>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</si>
  <si>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</si>
  <si>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</si>
  <si>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</si>
  <si>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中野区役所新庁舎建設工事開始に伴い、現行の駐車場は廃止となる予定である。</t>
  </si>
  <si>
    <t>　健全な経営が維持されている。　
　現在の駐車場は新区役所建設予定地における暫定使用であるため、公営企業会計への移行は予定していない。</t>
    <phoneticPr fontId="5"/>
  </si>
  <si>
    <t>　営業時間等は365日年中無休24時間(ただし、入出庫できるのは午前7時～午後11時)である。
　1日あたり平均利用台数は156台(前年度比▲1台）、稼働率は269.0%（前年度比▲1.7%）であり、安定した利用状況である。</t>
    <rPh sb="1" eb="3">
      <t>エイギョウ</t>
    </rPh>
    <rPh sb="3" eb="6">
      <t>ジカントウ</t>
    </rPh>
    <rPh sb="54" eb="56">
      <t>ヘイキン</t>
    </rPh>
    <rPh sb="56" eb="58">
      <t>リヨウ</t>
    </rPh>
    <rPh sb="58" eb="60">
      <t>ダイスウ</t>
    </rPh>
    <rPh sb="66" eb="69">
      <t>ゼンネンド</t>
    </rPh>
    <rPh sb="69" eb="70">
      <t>ヒ</t>
    </rPh>
    <rPh sb="75" eb="77">
      <t>カドウ</t>
    </rPh>
    <rPh sb="77" eb="78">
      <t>リツ</t>
    </rPh>
    <rPh sb="86" eb="89">
      <t>ゼンネンド</t>
    </rPh>
    <rPh sb="89" eb="90">
      <t>ヒ</t>
    </rPh>
    <rPh sb="100" eb="102">
      <t>アンテイ</t>
    </rPh>
    <rPh sb="104" eb="106">
      <t>リヨウ</t>
    </rPh>
    <rPh sb="106" eb="108">
      <t>ジョウキョウ</t>
    </rPh>
    <phoneticPr fontId="5"/>
  </si>
  <si>
    <t>　収入は微増（対年度比+8.8%）、支出は増（対年度比+14.3%）であり、支出が増となった主な要因は、管理委託業者の人件費単価増によるものである。</t>
    <rPh sb="1" eb="3">
      <t>シュウニュウ</t>
    </rPh>
    <rPh sb="4" eb="6">
      <t>ビゾウ</t>
    </rPh>
    <rPh sb="7" eb="8">
      <t>タイ</t>
    </rPh>
    <rPh sb="8" eb="10">
      <t>ネンド</t>
    </rPh>
    <rPh sb="10" eb="11">
      <t>ヒ</t>
    </rPh>
    <rPh sb="18" eb="20">
      <t>シシュツ</t>
    </rPh>
    <rPh sb="21" eb="22">
      <t>ゾウ</t>
    </rPh>
    <rPh sb="23" eb="24">
      <t>タイ</t>
    </rPh>
    <rPh sb="24" eb="27">
      <t>ネンドヒ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</si>
</sst>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329.3</c:v>
                </c:pt>
                <c:pt idx="1">
                  <c:v>294.2</c:v>
                </c:pt>
                <c:pt idx="2">
                  <c:v>309.3</c:v>
                </c:pt>
                <c:pt idx="3">
                  <c:v>327.60000000000002</c:v>
                </c:pt>
                <c:pt idx="4">
                  <c:v>293.3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8EF-81E5-C70BC92F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0-48EF-81E5-C70BC92F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C-444A-B906-9E3F9A69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C-444A-B906-9E3F9A69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17C-4F15-BD0A-89DB8BDEC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C-4F15-BD0A-89DB8BDEC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FFB-4645-ACDD-41DC3BB4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B-4645-ACDD-41DC3BB4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7-4ABF-9484-F2FCA814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7-4ABF-9484-F2FCA814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6-40BA-AAC7-F066A73E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6-40BA-AAC7-F066A73E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203.8</c:v>
                </c:pt>
                <c:pt idx="1">
                  <c:v>244.8</c:v>
                </c:pt>
                <c:pt idx="2">
                  <c:v>260.3</c:v>
                </c:pt>
                <c:pt idx="3">
                  <c:v>270.7</c:v>
                </c:pt>
                <c:pt idx="4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7-4A8B-A6C1-A07BA72B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7-4A8B-A6C1-A07BA72B3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66</c:v>
                </c:pt>
                <c:pt idx="2">
                  <c:v>67.7</c:v>
                </c:pt>
                <c:pt idx="3">
                  <c:v>69.5</c:v>
                </c:pt>
                <c:pt idx="4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A-4CAE-9F9E-F6D2C428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A-4CAE-9F9E-F6D2C428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29015</c:v>
                </c:pt>
                <c:pt idx="1">
                  <c:v>22978</c:v>
                </c:pt>
                <c:pt idx="2">
                  <c:v>24839</c:v>
                </c:pt>
                <c:pt idx="3">
                  <c:v>25865</c:v>
                </c:pt>
                <c:pt idx="4">
                  <c:v>25119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2-4635-B6F5-99D8C169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2-4635-B6F5-99D8C169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東京都中野区　中野区自動車駐車場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2226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329.3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294.2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309.3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327.60000000000002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293.3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203.8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244.8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260.3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270.7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269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69.599999999999994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67.7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69.5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65.900000000000006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29015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22978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24839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25865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25119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2197741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0dNoJr1wN7BqVYz0zXuWwqxZ5PYrq21JGo/49/LL5VfJSBd+oCp1AJO4sdSWWM80OtbhqLAd7d/VS3MZsFuCQ==" saltValue="tR/ms1galXih5CIcGb/fq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88</v>
      </c>
      <c r="AK5" s="59" t="s">
        <v>
89</v>
      </c>
      <c r="AL5" s="59" t="s">
        <v>
99</v>
      </c>
      <c r="AM5" s="59" t="s">
        <v>
100</v>
      </c>
      <c r="AN5" s="59" t="s">
        <v>
101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102</v>
      </c>
      <c r="AW5" s="59" t="s">
        <v>
90</v>
      </c>
      <c r="AX5" s="59" t="s">
        <v>
100</v>
      </c>
      <c r="AY5" s="59" t="s">
        <v>
103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104</v>
      </c>
      <c r="BG5" s="59" t="s">
        <v>
89</v>
      </c>
      <c r="BH5" s="59" t="s">
        <v>
99</v>
      </c>
      <c r="BI5" s="59" t="s">
        <v>
100</v>
      </c>
      <c r="BJ5" s="59" t="s">
        <v>
101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104</v>
      </c>
      <c r="BR5" s="59" t="s">
        <v>
89</v>
      </c>
      <c r="BS5" s="59" t="s">
        <v>
90</v>
      </c>
      <c r="BT5" s="59" t="s">
        <v>
100</v>
      </c>
      <c r="BU5" s="59" t="s">
        <v>
92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104</v>
      </c>
      <c r="CC5" s="59" t="s">
        <v>
105</v>
      </c>
      <c r="CD5" s="59" t="s">
        <v>
90</v>
      </c>
      <c r="CE5" s="59" t="s">
        <v>
91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88</v>
      </c>
      <c r="CP5" s="59" t="s">
        <v>
89</v>
      </c>
      <c r="CQ5" s="59" t="s">
        <v>
90</v>
      </c>
      <c r="CR5" s="59" t="s">
        <v>
100</v>
      </c>
      <c r="CS5" s="59" t="s">
        <v>
101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104</v>
      </c>
      <c r="DA5" s="59" t="s">
        <v>
89</v>
      </c>
      <c r="DB5" s="59" t="s">
        <v>
90</v>
      </c>
      <c r="DC5" s="59" t="s">
        <v>
91</v>
      </c>
      <c r="DD5" s="59" t="s">
        <v>
103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106</v>
      </c>
      <c r="DL5" s="59" t="s">
        <v>
102</v>
      </c>
      <c r="DM5" s="59" t="s">
        <v>
90</v>
      </c>
      <c r="DN5" s="59" t="s">
        <v>
100</v>
      </c>
      <c r="DO5" s="59" t="s">
        <v>
92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107</v>
      </c>
      <c r="B6" s="60">
        <f>
B8</f>
        <v>
2018</v>
      </c>
      <c r="C6" s="60">
        <f t="shared" ref="C6:X6" si="1">
C8</f>
        <v>
131148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東京都中野区</v>
      </c>
      <c r="I6" s="60" t="str">
        <f t="shared" si="1"/>
        <v>
中野区自動車駐車場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広場式</v>
      </c>
      <c r="R6" s="63">
        <f t="shared" si="1"/>
        <v>
7</v>
      </c>
      <c r="S6" s="62" t="str">
        <f t="shared" si="1"/>
        <v>
公共施設</v>
      </c>
      <c r="T6" s="62" t="str">
        <f t="shared" si="1"/>
        <v>
有</v>
      </c>
      <c r="U6" s="63">
        <f t="shared" si="1"/>
        <v>
2226</v>
      </c>
      <c r="V6" s="63">
        <f t="shared" si="1"/>
        <v>
58</v>
      </c>
      <c r="W6" s="63">
        <f t="shared" si="1"/>
        <v>
400</v>
      </c>
      <c r="X6" s="62" t="str">
        <f t="shared" si="1"/>
        <v>
導入なし</v>
      </c>
      <c r="Y6" s="64">
        <f>
IF(Y8="-",NA(),Y8)</f>
        <v>
329.3</v>
      </c>
      <c r="Z6" s="64">
        <f t="shared" ref="Z6:AH6" si="2">
IF(Z8="-",NA(),Z8)</f>
        <v>
294.2</v>
      </c>
      <c r="AA6" s="64">
        <f t="shared" si="2"/>
        <v>
309.3</v>
      </c>
      <c r="AB6" s="64">
        <f t="shared" si="2"/>
        <v>
327.60000000000002</v>
      </c>
      <c r="AC6" s="64">
        <f t="shared" si="2"/>
        <v>
293.3</v>
      </c>
      <c r="AD6" s="64">
        <f t="shared" si="2"/>
        <v>
277.8</v>
      </c>
      <c r="AE6" s="64">
        <f t="shared" si="2"/>
        <v>
443.6</v>
      </c>
      <c r="AF6" s="64">
        <f t="shared" si="2"/>
        <v>
355.6</v>
      </c>
      <c r="AG6" s="64">
        <f t="shared" si="2"/>
        <v>
358.6</v>
      </c>
      <c r="AH6" s="64">
        <f t="shared" si="2"/>
        <v>
298.39999999999998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2.1</v>
      </c>
      <c r="AP6" s="64">
        <f t="shared" si="3"/>
        <v>
2.2999999999999998</v>
      </c>
      <c r="AQ6" s="64">
        <f t="shared" si="3"/>
        <v>
2.7</v>
      </c>
      <c r="AR6" s="64">
        <f t="shared" si="3"/>
        <v>
2.2999999999999998</v>
      </c>
      <c r="AS6" s="64">
        <f t="shared" si="3"/>
        <v>
9.6999999999999993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48</v>
      </c>
      <c r="BB6" s="65">
        <f t="shared" si="4"/>
        <v>
54</v>
      </c>
      <c r="BC6" s="65">
        <f t="shared" si="4"/>
        <v>
33</v>
      </c>
      <c r="BD6" s="65">
        <f t="shared" si="4"/>
        <v>
14</v>
      </c>
      <c r="BE6" s="63" t="str">
        <f>
IF(BE8="-","",IF(BE8="-","【-】","【"&amp;SUBSTITUTE(TEXT(BE8,"#,##0"),"-","△")&amp;"】"))</f>
        <v>
【30】</v>
      </c>
      <c r="BF6" s="64">
        <f>
IF(BF8="-",NA(),BF8)</f>
        <v>
69.599999999999994</v>
      </c>
      <c r="BG6" s="64">
        <f t="shared" ref="BG6:BO6" si="5">
IF(BG8="-",NA(),BG8)</f>
        <v>
66</v>
      </c>
      <c r="BH6" s="64">
        <f t="shared" si="5"/>
        <v>
67.7</v>
      </c>
      <c r="BI6" s="64">
        <f t="shared" si="5"/>
        <v>
69.5</v>
      </c>
      <c r="BJ6" s="64">
        <f t="shared" si="5"/>
        <v>
65.900000000000006</v>
      </c>
      <c r="BK6" s="64">
        <f t="shared" si="5"/>
        <v>
32.299999999999997</v>
      </c>
      <c r="BL6" s="64">
        <f t="shared" si="5"/>
        <v>
33.4</v>
      </c>
      <c r="BM6" s="64">
        <f t="shared" si="5"/>
        <v>
32.299999999999997</v>
      </c>
      <c r="BN6" s="64">
        <f t="shared" si="5"/>
        <v>
22.3</v>
      </c>
      <c r="BO6" s="64">
        <f t="shared" si="5"/>
        <v>
27.1</v>
      </c>
      <c r="BP6" s="61" t="str">
        <f>
IF(BP8="-","",IF(BP8="-","【-】","【"&amp;SUBSTITUTE(TEXT(BP8,"#,##0.0"),"-","△")&amp;"】"))</f>
        <v>
【26.3】</v>
      </c>
      <c r="BQ6" s="65">
        <f>
IF(BQ8="-",NA(),BQ8)</f>
        <v>
29015</v>
      </c>
      <c r="BR6" s="65">
        <f t="shared" ref="BR6:BZ6" si="6">
IF(BR8="-",NA(),BR8)</f>
        <v>
22978</v>
      </c>
      <c r="BS6" s="65">
        <f t="shared" si="6"/>
        <v>
24839</v>
      </c>
      <c r="BT6" s="65">
        <f t="shared" si="6"/>
        <v>
25865</v>
      </c>
      <c r="BU6" s="65">
        <f t="shared" si="6"/>
        <v>
25119</v>
      </c>
      <c r="BV6" s="65">
        <f t="shared" si="6"/>
        <v>
7497</v>
      </c>
      <c r="BW6" s="65">
        <f t="shared" si="6"/>
        <v>
9663</v>
      </c>
      <c r="BX6" s="65">
        <f t="shared" si="6"/>
        <v>
9019</v>
      </c>
      <c r="BY6" s="65">
        <f t="shared" si="6"/>
        <v>
8406</v>
      </c>
      <c r="BZ6" s="65">
        <f t="shared" si="6"/>
        <v>
9239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108</v>
      </c>
      <c r="CM6" s="63">
        <f t="shared" ref="CM6:CN6" si="7">
CM8</f>
        <v>
2197741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108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45.6</v>
      </c>
      <c r="DF6" s="64">
        <f t="shared" si="8"/>
        <v>
85.4</v>
      </c>
      <c r="DG6" s="64">
        <f t="shared" si="8"/>
        <v>
69.900000000000006</v>
      </c>
      <c r="DH6" s="64">
        <f t="shared" si="8"/>
        <v>
59.6</v>
      </c>
      <c r="DI6" s="64">
        <f t="shared" si="8"/>
        <v>
51.8</v>
      </c>
      <c r="DJ6" s="61" t="str">
        <f>
IF(DJ8="-","",IF(DJ8="-","【-】","【"&amp;SUBSTITUTE(TEXT(DJ8,"#,##0.0"),"-","△")&amp;"】"))</f>
        <v>
【103.6】</v>
      </c>
      <c r="DK6" s="64">
        <f>
IF(DK8="-",NA(),DK8)</f>
        <v>
203.8</v>
      </c>
      <c r="DL6" s="64">
        <f t="shared" ref="DL6:DT6" si="9">
IF(DL8="-",NA(),DL8)</f>
        <v>
244.8</v>
      </c>
      <c r="DM6" s="64">
        <f t="shared" si="9"/>
        <v>
260.3</v>
      </c>
      <c r="DN6" s="64">
        <f t="shared" si="9"/>
        <v>
270.7</v>
      </c>
      <c r="DO6" s="64">
        <f t="shared" si="9"/>
        <v>
269</v>
      </c>
      <c r="DP6" s="64">
        <f t="shared" si="9"/>
        <v>
149.5</v>
      </c>
      <c r="DQ6" s="64">
        <f t="shared" si="9"/>
        <v>
154.1</v>
      </c>
      <c r="DR6" s="64">
        <f t="shared" si="9"/>
        <v>
151.6</v>
      </c>
      <c r="DS6" s="64">
        <f t="shared" si="9"/>
        <v>
151.19999999999999</v>
      </c>
      <c r="DT6" s="64">
        <f t="shared" si="9"/>
        <v>
153.80000000000001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109</v>
      </c>
      <c r="B7" s="60">
        <f t="shared" ref="B7:X7" si="10">
B8</f>
        <v>
2018</v>
      </c>
      <c r="C7" s="60">
        <f t="shared" si="10"/>
        <v>
131148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中野区</v>
      </c>
      <c r="I7" s="60" t="str">
        <f t="shared" si="10"/>
        <v>
中野区自動車駐車場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広場式</v>
      </c>
      <c r="R7" s="63">
        <f t="shared" si="10"/>
        <v>
7</v>
      </c>
      <c r="S7" s="62" t="str">
        <f t="shared" si="10"/>
        <v>
公共施設</v>
      </c>
      <c r="T7" s="62" t="str">
        <f t="shared" si="10"/>
        <v>
有</v>
      </c>
      <c r="U7" s="63">
        <f t="shared" si="10"/>
        <v>
2226</v>
      </c>
      <c r="V7" s="63">
        <f t="shared" si="10"/>
        <v>
58</v>
      </c>
      <c r="W7" s="63">
        <f t="shared" si="10"/>
        <v>
400</v>
      </c>
      <c r="X7" s="62" t="str">
        <f t="shared" si="10"/>
        <v>
導入なし</v>
      </c>
      <c r="Y7" s="64">
        <f>
Y8</f>
        <v>
329.3</v>
      </c>
      <c r="Z7" s="64">
        <f t="shared" ref="Z7:AH7" si="11">
Z8</f>
        <v>
294.2</v>
      </c>
      <c r="AA7" s="64">
        <f t="shared" si="11"/>
        <v>
309.3</v>
      </c>
      <c r="AB7" s="64">
        <f t="shared" si="11"/>
        <v>
327.60000000000002</v>
      </c>
      <c r="AC7" s="64">
        <f t="shared" si="11"/>
        <v>
293.3</v>
      </c>
      <c r="AD7" s="64">
        <f t="shared" si="11"/>
        <v>
277.8</v>
      </c>
      <c r="AE7" s="64">
        <f t="shared" si="11"/>
        <v>
443.6</v>
      </c>
      <c r="AF7" s="64">
        <f t="shared" si="11"/>
        <v>
355.6</v>
      </c>
      <c r="AG7" s="64">
        <f t="shared" si="11"/>
        <v>
358.6</v>
      </c>
      <c r="AH7" s="64">
        <f t="shared" si="11"/>
        <v>
298.39999999999998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2.1</v>
      </c>
      <c r="AP7" s="64">
        <f t="shared" si="12"/>
        <v>
2.2999999999999998</v>
      </c>
      <c r="AQ7" s="64">
        <f t="shared" si="12"/>
        <v>
2.7</v>
      </c>
      <c r="AR7" s="64">
        <f t="shared" si="12"/>
        <v>
2.2999999999999998</v>
      </c>
      <c r="AS7" s="64">
        <f t="shared" si="12"/>
        <v>
9.6999999999999993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48</v>
      </c>
      <c r="BB7" s="65">
        <f t="shared" si="13"/>
        <v>
54</v>
      </c>
      <c r="BC7" s="65">
        <f t="shared" si="13"/>
        <v>
33</v>
      </c>
      <c r="BD7" s="65">
        <f t="shared" si="13"/>
        <v>
14</v>
      </c>
      <c r="BE7" s="63"/>
      <c r="BF7" s="64">
        <f>
BF8</f>
        <v>
69.599999999999994</v>
      </c>
      <c r="BG7" s="64">
        <f t="shared" ref="BG7:BO7" si="14">
BG8</f>
        <v>
66</v>
      </c>
      <c r="BH7" s="64">
        <f t="shared" si="14"/>
        <v>
67.7</v>
      </c>
      <c r="BI7" s="64">
        <f t="shared" si="14"/>
        <v>
69.5</v>
      </c>
      <c r="BJ7" s="64">
        <f t="shared" si="14"/>
        <v>
65.900000000000006</v>
      </c>
      <c r="BK7" s="64">
        <f t="shared" si="14"/>
        <v>
32.299999999999997</v>
      </c>
      <c r="BL7" s="64">
        <f t="shared" si="14"/>
        <v>
33.4</v>
      </c>
      <c r="BM7" s="64">
        <f t="shared" si="14"/>
        <v>
32.299999999999997</v>
      </c>
      <c r="BN7" s="64">
        <f t="shared" si="14"/>
        <v>
22.3</v>
      </c>
      <c r="BO7" s="64">
        <f t="shared" si="14"/>
        <v>
27.1</v>
      </c>
      <c r="BP7" s="61"/>
      <c r="BQ7" s="65">
        <f>
BQ8</f>
        <v>
29015</v>
      </c>
      <c r="BR7" s="65">
        <f t="shared" ref="BR7:BZ7" si="15">
BR8</f>
        <v>
22978</v>
      </c>
      <c r="BS7" s="65">
        <f t="shared" si="15"/>
        <v>
24839</v>
      </c>
      <c r="BT7" s="65">
        <f t="shared" si="15"/>
        <v>
25865</v>
      </c>
      <c r="BU7" s="65">
        <f t="shared" si="15"/>
        <v>
25119</v>
      </c>
      <c r="BV7" s="65">
        <f t="shared" si="15"/>
        <v>
7497</v>
      </c>
      <c r="BW7" s="65">
        <f t="shared" si="15"/>
        <v>
9663</v>
      </c>
      <c r="BX7" s="65">
        <f t="shared" si="15"/>
        <v>
9019</v>
      </c>
      <c r="BY7" s="65">
        <f t="shared" si="15"/>
        <v>
8406</v>
      </c>
      <c r="BZ7" s="65">
        <f t="shared" si="15"/>
        <v>
9239</v>
      </c>
      <c r="CA7" s="63"/>
      <c r="CB7" s="64" t="s">
        <v>
110</v>
      </c>
      <c r="CC7" s="64" t="s">
        <v>
110</v>
      </c>
      <c r="CD7" s="64" t="s">
        <v>
110</v>
      </c>
      <c r="CE7" s="64" t="s">
        <v>
110</v>
      </c>
      <c r="CF7" s="64" t="s">
        <v>
110</v>
      </c>
      <c r="CG7" s="64" t="s">
        <v>
110</v>
      </c>
      <c r="CH7" s="64" t="s">
        <v>
110</v>
      </c>
      <c r="CI7" s="64" t="s">
        <v>
110</v>
      </c>
      <c r="CJ7" s="64" t="s">
        <v>
110</v>
      </c>
      <c r="CK7" s="64" t="s">
        <v>
108</v>
      </c>
      <c r="CL7" s="61"/>
      <c r="CM7" s="63">
        <f>
CM8</f>
        <v>
2197741</v>
      </c>
      <c r="CN7" s="63">
        <f>
CN8</f>
        <v>
0</v>
      </c>
      <c r="CO7" s="64" t="s">
        <v>
110</v>
      </c>
      <c r="CP7" s="64" t="s">
        <v>
110</v>
      </c>
      <c r="CQ7" s="64" t="s">
        <v>
110</v>
      </c>
      <c r="CR7" s="64" t="s">
        <v>
110</v>
      </c>
      <c r="CS7" s="64" t="s">
        <v>
110</v>
      </c>
      <c r="CT7" s="64" t="s">
        <v>
110</v>
      </c>
      <c r="CU7" s="64" t="s">
        <v>
110</v>
      </c>
      <c r="CV7" s="64" t="s">
        <v>
110</v>
      </c>
      <c r="CW7" s="64" t="s">
        <v>
110</v>
      </c>
      <c r="CX7" s="64" t="s">
        <v>
108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45.6</v>
      </c>
      <c r="DF7" s="64">
        <f t="shared" si="16"/>
        <v>
85.4</v>
      </c>
      <c r="DG7" s="64">
        <f t="shared" si="16"/>
        <v>
69.900000000000006</v>
      </c>
      <c r="DH7" s="64">
        <f t="shared" si="16"/>
        <v>
59.6</v>
      </c>
      <c r="DI7" s="64">
        <f t="shared" si="16"/>
        <v>
51.8</v>
      </c>
      <c r="DJ7" s="61"/>
      <c r="DK7" s="64">
        <f>
DK8</f>
        <v>
203.8</v>
      </c>
      <c r="DL7" s="64">
        <f t="shared" ref="DL7:DT7" si="17">
DL8</f>
        <v>
244.8</v>
      </c>
      <c r="DM7" s="64">
        <f t="shared" si="17"/>
        <v>
260.3</v>
      </c>
      <c r="DN7" s="64">
        <f t="shared" si="17"/>
        <v>
270.7</v>
      </c>
      <c r="DO7" s="64">
        <f t="shared" si="17"/>
        <v>
269</v>
      </c>
      <c r="DP7" s="64">
        <f t="shared" si="17"/>
        <v>
149.5</v>
      </c>
      <c r="DQ7" s="64">
        <f t="shared" si="17"/>
        <v>
154.1</v>
      </c>
      <c r="DR7" s="64">
        <f t="shared" si="17"/>
        <v>
151.6</v>
      </c>
      <c r="DS7" s="64">
        <f t="shared" si="17"/>
        <v>
151.19999999999999</v>
      </c>
      <c r="DT7" s="64">
        <f t="shared" si="17"/>
        <v>
153.80000000000001</v>
      </c>
      <c r="DU7" s="61"/>
    </row>
    <row r="8" spans="1:125" s="66" customFormat="1" x14ac:dyDescent="0.15">
      <c r="A8" s="49"/>
      <c r="B8" s="67">
        <v>
2018</v>
      </c>
      <c r="C8" s="67">
        <v>
131148</v>
      </c>
      <c r="D8" s="67">
        <v>
47</v>
      </c>
      <c r="E8" s="67">
        <v>
14</v>
      </c>
      <c r="F8" s="67">
        <v>
0</v>
      </c>
      <c r="G8" s="67">
        <v>
1</v>
      </c>
      <c r="H8" s="67" t="s">
        <v>
111</v>
      </c>
      <c r="I8" s="67" t="s">
        <v>
112</v>
      </c>
      <c r="J8" s="67" t="s">
        <v>
113</v>
      </c>
      <c r="K8" s="67" t="s">
        <v>
114</v>
      </c>
      <c r="L8" s="67" t="s">
        <v>
115</v>
      </c>
      <c r="M8" s="67" t="s">
        <v>
116</v>
      </c>
      <c r="N8" s="67" t="s">
        <v>
117</v>
      </c>
      <c r="O8" s="68" t="s">
        <v>
118</v>
      </c>
      <c r="P8" s="69" t="s">
        <v>
119</v>
      </c>
      <c r="Q8" s="69" t="s">
        <v>
120</v>
      </c>
      <c r="R8" s="70">
        <v>
7</v>
      </c>
      <c r="S8" s="69" t="s">
        <v>
121</v>
      </c>
      <c r="T8" s="69" t="s">
        <v>
122</v>
      </c>
      <c r="U8" s="70">
        <v>
2226</v>
      </c>
      <c r="V8" s="70">
        <v>
58</v>
      </c>
      <c r="W8" s="70">
        <v>
400</v>
      </c>
      <c r="X8" s="69" t="s">
        <v>
123</v>
      </c>
      <c r="Y8" s="71">
        <v>
329.3</v>
      </c>
      <c r="Z8" s="71">
        <v>
294.2</v>
      </c>
      <c r="AA8" s="71">
        <v>
309.3</v>
      </c>
      <c r="AB8" s="71">
        <v>
327.60000000000002</v>
      </c>
      <c r="AC8" s="71">
        <v>
293.3</v>
      </c>
      <c r="AD8" s="71">
        <v>
277.8</v>
      </c>
      <c r="AE8" s="71">
        <v>
443.6</v>
      </c>
      <c r="AF8" s="71">
        <v>
355.6</v>
      </c>
      <c r="AG8" s="71">
        <v>
358.6</v>
      </c>
      <c r="AH8" s="71">
        <v>
298.39999999999998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2.1</v>
      </c>
      <c r="AP8" s="71">
        <v>
2.2999999999999998</v>
      </c>
      <c r="AQ8" s="71">
        <v>
2.7</v>
      </c>
      <c r="AR8" s="71">
        <v>
2.2999999999999998</v>
      </c>
      <c r="AS8" s="71">
        <v>
9.6999999999999993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48</v>
      </c>
      <c r="BB8" s="72">
        <v>
54</v>
      </c>
      <c r="BC8" s="72">
        <v>
33</v>
      </c>
      <c r="BD8" s="72">
        <v>
14</v>
      </c>
      <c r="BE8" s="72">
        <v>
30</v>
      </c>
      <c r="BF8" s="71">
        <v>
69.599999999999994</v>
      </c>
      <c r="BG8" s="71">
        <v>
66</v>
      </c>
      <c r="BH8" s="71">
        <v>
67.7</v>
      </c>
      <c r="BI8" s="71">
        <v>
69.5</v>
      </c>
      <c r="BJ8" s="71">
        <v>
65.900000000000006</v>
      </c>
      <c r="BK8" s="71">
        <v>
32.299999999999997</v>
      </c>
      <c r="BL8" s="71">
        <v>
33.4</v>
      </c>
      <c r="BM8" s="71">
        <v>
32.299999999999997</v>
      </c>
      <c r="BN8" s="71">
        <v>
22.3</v>
      </c>
      <c r="BO8" s="71">
        <v>
27.1</v>
      </c>
      <c r="BP8" s="68">
        <v>
26.3</v>
      </c>
      <c r="BQ8" s="72">
        <v>
29015</v>
      </c>
      <c r="BR8" s="72">
        <v>
22978</v>
      </c>
      <c r="BS8" s="72">
        <v>
24839</v>
      </c>
      <c r="BT8" s="73">
        <v>
25865</v>
      </c>
      <c r="BU8" s="73">
        <v>
25119</v>
      </c>
      <c r="BV8" s="72">
        <v>
7497</v>
      </c>
      <c r="BW8" s="72">
        <v>
9663</v>
      </c>
      <c r="BX8" s="72">
        <v>
9019</v>
      </c>
      <c r="BY8" s="72">
        <v>
8406</v>
      </c>
      <c r="BZ8" s="72">
        <v>
9239</v>
      </c>
      <c r="CA8" s="70">
        <v>
16102</v>
      </c>
      <c r="CB8" s="71" t="s">
        <v>
115</v>
      </c>
      <c r="CC8" s="71" t="s">
        <v>
115</v>
      </c>
      <c r="CD8" s="71" t="s">
        <v>
115</v>
      </c>
      <c r="CE8" s="71" t="s">
        <v>
115</v>
      </c>
      <c r="CF8" s="71" t="s">
        <v>
115</v>
      </c>
      <c r="CG8" s="71" t="s">
        <v>
115</v>
      </c>
      <c r="CH8" s="71" t="s">
        <v>
115</v>
      </c>
      <c r="CI8" s="71" t="s">
        <v>
115</v>
      </c>
      <c r="CJ8" s="71" t="s">
        <v>
115</v>
      </c>
      <c r="CK8" s="71" t="s">
        <v>
115</v>
      </c>
      <c r="CL8" s="68" t="s">
        <v>
115</v>
      </c>
      <c r="CM8" s="70">
        <v>
2197741</v>
      </c>
      <c r="CN8" s="70">
        <v>
0</v>
      </c>
      <c r="CO8" s="71" t="s">
        <v>
115</v>
      </c>
      <c r="CP8" s="71" t="s">
        <v>
115</v>
      </c>
      <c r="CQ8" s="71" t="s">
        <v>
115</v>
      </c>
      <c r="CR8" s="71" t="s">
        <v>
115</v>
      </c>
      <c r="CS8" s="71" t="s">
        <v>
115</v>
      </c>
      <c r="CT8" s="71" t="s">
        <v>
115</v>
      </c>
      <c r="CU8" s="71" t="s">
        <v>
115</v>
      </c>
      <c r="CV8" s="71" t="s">
        <v>
115</v>
      </c>
      <c r="CW8" s="71" t="s">
        <v>
115</v>
      </c>
      <c r="CX8" s="71" t="s">
        <v>
115</v>
      </c>
      <c r="CY8" s="68" t="s">
        <v>
115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45.6</v>
      </c>
      <c r="DF8" s="71">
        <v>
85.4</v>
      </c>
      <c r="DG8" s="71">
        <v>
69.900000000000006</v>
      </c>
      <c r="DH8" s="71">
        <v>
59.6</v>
      </c>
      <c r="DI8" s="71">
        <v>
51.8</v>
      </c>
      <c r="DJ8" s="68">
        <v>
103.6</v>
      </c>
      <c r="DK8" s="71">
        <v>
203.8</v>
      </c>
      <c r="DL8" s="71">
        <v>
244.8</v>
      </c>
      <c r="DM8" s="71">
        <v>
260.3</v>
      </c>
      <c r="DN8" s="71">
        <v>
270.7</v>
      </c>
      <c r="DO8" s="71">
        <v>
269</v>
      </c>
      <c r="DP8" s="71">
        <v>
149.5</v>
      </c>
      <c r="DQ8" s="71">
        <v>
154.1</v>
      </c>
      <c r="DR8" s="71">
        <v>
151.6</v>
      </c>
      <c r="DS8" s="71">
        <v>
151.19999999999999</v>
      </c>
      <c r="DT8" s="71">
        <v>
153.80000000000001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124</v>
      </c>
      <c r="C10" s="78" t="s">
        <v>
125</v>
      </c>
      <c r="D10" s="78" t="s">
        <v>
126</v>
      </c>
      <c r="E10" s="78" t="s">
        <v>
127</v>
      </c>
      <c r="F10" s="78" t="s">
        <v>
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2019-12-05T07:21:37Z</dcterms:created>
  <dcterms:modified xsi:type="dcterms:W3CDTF">2020-02-06T06:39:39Z</dcterms:modified>
  <cp:category/>
</cp:coreProperties>
</file>