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v/djos4lMVSMtThVlUJMQKK5oCfRAXrftbDsJME8cfNOzaDt7doQHo2Bag7mzDTKsRX1O06Ngy8qIsYwAowZNw==" workbookSaltValue="QVZoHP2LLT8SP7mJYygNC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FX51" i="4"/>
  <c r="KO30" i="4"/>
  <c r="HP76" i="4"/>
  <c r="AV76" i="4"/>
  <c r="KO51" i="4"/>
  <c r="LE76" i="4"/>
  <c r="BG51" i="4"/>
  <c r="FX30" i="4"/>
  <c r="HA76" i="4"/>
  <c r="AN51" i="4"/>
  <c r="FE30" i="4"/>
  <c r="KP76" i="4"/>
  <c r="FE51" i="4"/>
  <c r="JV30" i="4"/>
  <c r="AN30" i="4"/>
  <c r="AG76" i="4"/>
  <c r="JV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<sst xmlns="http://schemas.openxmlformats.org/spreadsheetml/2006/main" count="277" uniqueCount="145">
  <si>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</si>
  <si>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</si>
  <si>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</si>
  <si>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</si>
  <si>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</si>
  <si>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</si>
  <si>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</si>
  <si>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</si>
  <si>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</si>
  <si>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</si>
  <si>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</si>
  <si>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</si>
  <si>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</si>
  <si>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</si>
  <si>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</si>
  <si>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</si>
  <si>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</si>
  <si>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</si>
  <si>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</si>
  <si>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</si>
  <si>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</si>
  <si>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</si>
  <si>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</si>
  <si>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</si>
  <si>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</si>
  <si>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</si>
  <si>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</si>
  <si>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</si>
  <si>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</si>
  <si>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</si>
  <si>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</si>
  <si>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</si>
  <si>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</si>
  <si>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</si>
  <si>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</si>
  <si>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</si>
  <si>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</si>
  <si>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</si>
  <si>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</si>
  <si>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</si>
  <si>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</si>
  <si>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</si>
  <si>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</si>
  <si>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</si>
  <si>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</si>
  <si>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</si>
  <si>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</si>
  <si>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</si>
  <si>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</si>
  <si>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</si>
  <si>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</si>
  <si>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</si>
  <si>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</si>
  <si>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</si>
  <si>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</si>
  <si>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</si>
  <si>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</si>
  <si>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</si>
  <si>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</si>
  <si>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</si>
  <si>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</si>
  <si>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</si>
  <si>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</si>
  <si>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</si>
  <si>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</si>
  <si>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</si>
  <si>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</si>
  <si>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</si>
  <si>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</si>
  <si>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</si>
  <si>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</si>
  <si>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</si>
  <si>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</si>
  <si>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</si>
  <si>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</si>
  <si>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</si>
  <si>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</si>
  <si>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</si>
  <si>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</si>
  <si>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</si>
  <si>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</si>
  <si>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</si>
  <si>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</si>
  <si>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</si>
  <si>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</si>
  <si>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</si>
  <si>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</si>
  <si>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</si>
  <si>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</si>
  <si>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</si>
  <si>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</si>
  <si>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</si>
  <si>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</si>
  <si>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</si>
  <si>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</si>
  <si>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</si>
  <si>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</si>
  <si>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</si>
  <si>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</si>
  <si>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</si>
  <si>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</si>
  <si>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</si>
  <si>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</si>
  <si>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</si>
  <si>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</si>
  <si>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</si>
  <si>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</si>
  <si>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</si>
  <si>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</si>
  <si>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</si>
  <si>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</si>
  <si>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</si>
  <si>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</si>
  <si>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</si>
  <si>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</si>
  <si>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</si>
  <si>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</si>
  <si>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</si>
  <si>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</si>
  <si>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</si>
  <si>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</si>
  <si>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</si>
  <si>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</si>
  <si>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</si>
  <si>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</si>
  <si>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月島駅前二輪車駐車場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</si>
  <si>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</si>
  <si>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</si>
  <si>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</si>
  <si>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</si>
  <si>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</si>
  <si>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</si>
  <si>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</si>
  <si>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</si>
  <si>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</si>
  <si>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</si>
  <si>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</si>
  <si>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</si>
  <si>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</si>
  <si>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</si>
  <si>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</si>
  <si>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</si>
  <si>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本駐車場は、平成29年8月から平成31年7月まで陸橋補修工事に伴い、利用休止のため収益的収支比率、売上高ＧＯＰが０となっている。</t>
    <rPh sb="6" eb="8">
      <t>ヘイセイ</t>
    </rPh>
    <rPh sb="10" eb="11">
      <t>ネン</t>
    </rPh>
    <rPh sb="12" eb="13">
      <t>ガツ</t>
    </rPh>
    <rPh sb="15" eb="17">
      <t>ヘイセイ</t>
    </rPh>
    <rPh sb="19" eb="20">
      <t>ネン</t>
    </rPh>
    <rPh sb="21" eb="22">
      <t>ガツ</t>
    </rPh>
    <rPh sb="24" eb="26">
      <t>リッキョウ</t>
    </rPh>
    <rPh sb="26" eb="28">
      <t>ホシュウ</t>
    </rPh>
    <rPh sb="28" eb="30">
      <t>コウジ</t>
    </rPh>
    <rPh sb="31" eb="32">
      <t>トモナ</t>
    </rPh>
    <rPh sb="34" eb="36">
      <t>リヨウ</t>
    </rPh>
    <rPh sb="36" eb="38">
      <t>キュウシ</t>
    </rPh>
    <rPh sb="41" eb="43">
      <t>シュウエキ</t>
    </rPh>
    <rPh sb="43" eb="44">
      <t>テキ</t>
    </rPh>
    <rPh sb="44" eb="46">
      <t>シュウシ</t>
    </rPh>
    <rPh sb="46" eb="48">
      <t>ヒリツ</t>
    </rPh>
    <rPh sb="49" eb="51">
      <t>ウリアゲ</t>
    </rPh>
    <rPh sb="51" eb="52">
      <t>ダカ</t>
    </rPh>
    <phoneticPr fontId="5"/>
  </si>
  <si>
    <t>平成29年8月から平成31年7月まで陸橋補修工事に伴い、利用休止のため稼働率が０となっている。</t>
    <rPh sb="35" eb="37">
      <t>カドウ</t>
    </rPh>
    <rPh sb="37" eb="38">
      <t>リツ</t>
    </rPh>
    <phoneticPr fontId="5"/>
  </si>
  <si>
    <t>本駐車場は新月陸橋の下部に設置されており、補修工事期間（平成29年8月～平成31年7月）は利用休止のため各指標が減少している。
なお、本駐車場は二輪駐車場であり、四輪駐車場に比べ、使用料が安価なためＥＢＩＴＤＡが類似施設平均に比べ低い数値となっている。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</si>
</sst>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241.6</c:v>
                </c:pt>
                <c:pt idx="2">
                  <c:v>243.2</c:v>
                </c:pt>
                <c:pt idx="3">
                  <c:v>54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3-4175-93AB-60CF786D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3-4175-93AB-60CF786D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7A8-A7BF-63B5EF57A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6-47A8-A7BF-63B5EF57A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519-4270-B1D8-52B4FEBD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9-4270-B1D8-52B4FEBD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F9F-4D0C-ABD4-4BE2CD122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F-4D0C-ABD4-4BE2CD122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D-415D-AF28-EDD286C54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15D-AF28-EDD286C54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9BD-9F04-2955EBD9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6-49BD-9F04-2955EBD9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57.7</c:v>
                </c:pt>
                <c:pt idx="1">
                  <c:v>69.2</c:v>
                </c:pt>
                <c:pt idx="2">
                  <c:v>76.900000000000006</c:v>
                </c:pt>
                <c:pt idx="3">
                  <c:v>23.1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4-483D-B527-88BD072D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4-483D-B527-88BD072D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58.6</c:v>
                </c:pt>
                <c:pt idx="2">
                  <c:v>58.9</c:v>
                </c:pt>
                <c:pt idx="3">
                  <c:v>-85.3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C-40B3-AE19-7BD7E210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C-40B3-AE19-7BD7E210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466</c:v>
                </c:pt>
                <c:pt idx="1">
                  <c:v>905</c:v>
                </c:pt>
                <c:pt idx="2">
                  <c:v>995</c:v>
                </c:pt>
                <c:pt idx="3">
                  <c:v>-297</c:v>
                </c:pt>
                <c:pt idx="4">
                  <c:v>-564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4-4D36-A2AE-C846D5C4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4-4D36-A2AE-C846D5C4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月島駅前二輪車駐車場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146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132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26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164.4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241.6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243.2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54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57.7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69.2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76.900000000000006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23.1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143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39.200000000000003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58.6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58.9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-85.3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466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905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995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-297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-564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144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+ZD7xYtR3Nkju7P2PbZ0ZKFcNYP/goWUHFjr94Xeu0bjv7x5dfN9f/1t6+ptKCP8/oKYXRUVmSeNmneWHKjwA==" saltValue="nt1/9YW46NoVBdPnZYKmx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102</v>
      </c>
      <c r="AL5" s="59" t="s">
        <v>
103</v>
      </c>
      <c r="AM5" s="59" t="s">
        <v>
104</v>
      </c>
      <c r="AN5" s="59" t="s">
        <v>
105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106</v>
      </c>
      <c r="AV5" s="59" t="s">
        <v>
91</v>
      </c>
      <c r="AW5" s="59" t="s">
        <v>
92</v>
      </c>
      <c r="AX5" s="59" t="s">
        <v>
93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107</v>
      </c>
      <c r="BG5" s="59" t="s">
        <v>
108</v>
      </c>
      <c r="BH5" s="59" t="s">
        <v>
92</v>
      </c>
      <c r="BI5" s="59" t="s">
        <v>
93</v>
      </c>
      <c r="BJ5" s="59" t="s">
        <v>
109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101</v>
      </c>
      <c r="BR5" s="59" t="s">
        <v>
91</v>
      </c>
      <c r="BS5" s="59" t="s">
        <v>
110</v>
      </c>
      <c r="BT5" s="59" t="s">
        <v>
111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101</v>
      </c>
      <c r="CC5" s="59" t="s">
        <v>
108</v>
      </c>
      <c r="CD5" s="59" t="s">
        <v>
92</v>
      </c>
      <c r="CE5" s="59" t="s">
        <v>
93</v>
      </c>
      <c r="CF5" s="59" t="s">
        <v>
105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106</v>
      </c>
      <c r="CP5" s="59" t="s">
        <v>
112</v>
      </c>
      <c r="CQ5" s="59" t="s">
        <v>
113</v>
      </c>
      <c r="CR5" s="59" t="s">
        <v>
114</v>
      </c>
      <c r="CS5" s="59" t="s">
        <v>
94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106</v>
      </c>
      <c r="DA5" s="59" t="s">
        <v>
91</v>
      </c>
      <c r="DB5" s="59" t="s">
        <v>
115</v>
      </c>
      <c r="DC5" s="59" t="s">
        <v>
93</v>
      </c>
      <c r="DD5" s="59" t="s">
        <v>
116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101</v>
      </c>
      <c r="DL5" s="59" t="s">
        <v>
112</v>
      </c>
      <c r="DM5" s="59" t="s">
        <v>
110</v>
      </c>
      <c r="DN5" s="59" t="s">
        <v>
114</v>
      </c>
      <c r="DO5" s="59" t="s">
        <v>
105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117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13</v>
      </c>
      <c r="H6" s="60" t="str">
        <f>
SUBSTITUTE(H8,"　","")</f>
        <v>
東京都中央区</v>
      </c>
      <c r="I6" s="60" t="str">
        <f t="shared" si="1"/>
        <v>
月島駅前二輪車駐車場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11</v>
      </c>
      <c r="S6" s="62" t="str">
        <f t="shared" si="1"/>
        <v>
駅</v>
      </c>
      <c r="T6" s="62" t="str">
        <f t="shared" si="1"/>
        <v>
無</v>
      </c>
      <c r="U6" s="63">
        <f t="shared" si="1"/>
        <v>
146</v>
      </c>
      <c r="V6" s="63">
        <f t="shared" si="1"/>
        <v>
26</v>
      </c>
      <c r="W6" s="63">
        <f t="shared" si="1"/>
        <v>
10</v>
      </c>
      <c r="X6" s="62" t="str">
        <f t="shared" si="1"/>
        <v>
導入なし</v>
      </c>
      <c r="Y6" s="64">
        <f>
IF(Y8="-",NA(),Y8)</f>
        <v>
164.4</v>
      </c>
      <c r="Z6" s="64">
        <f t="shared" ref="Z6:AH6" si="2">
IF(Z8="-",NA(),Z8)</f>
        <v>
241.6</v>
      </c>
      <c r="AA6" s="64">
        <f t="shared" si="2"/>
        <v>
243.2</v>
      </c>
      <c r="AB6" s="64">
        <f t="shared" si="2"/>
        <v>
54</v>
      </c>
      <c r="AC6" s="64">
        <f t="shared" si="2"/>
        <v>
0</v>
      </c>
      <c r="AD6" s="64">
        <f t="shared" si="2"/>
        <v>
385.5</v>
      </c>
      <c r="AE6" s="64">
        <f t="shared" si="2"/>
        <v>
419.4</v>
      </c>
      <c r="AF6" s="64">
        <f t="shared" si="2"/>
        <v>
371</v>
      </c>
      <c r="AG6" s="64">
        <f t="shared" si="2"/>
        <v>
509.2</v>
      </c>
      <c r="AH6" s="64">
        <f t="shared" si="2"/>
        <v>
449.1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3.5</v>
      </c>
      <c r="AP6" s="64">
        <f t="shared" si="3"/>
        <v>
3.2</v>
      </c>
      <c r="AQ6" s="64">
        <f t="shared" si="3"/>
        <v>
2.9</v>
      </c>
      <c r="AR6" s="64">
        <f t="shared" si="3"/>
        <v>
6</v>
      </c>
      <c r="AS6" s="64">
        <f t="shared" si="3"/>
        <v>
3.8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23</v>
      </c>
      <c r="BA6" s="65">
        <f t="shared" si="4"/>
        <v>
22</v>
      </c>
      <c r="BB6" s="65">
        <f t="shared" si="4"/>
        <v>
16</v>
      </c>
      <c r="BC6" s="65">
        <f t="shared" si="4"/>
        <v>
21</v>
      </c>
      <c r="BD6" s="65">
        <f t="shared" si="4"/>
        <v>
17</v>
      </c>
      <c r="BE6" s="63" t="str">
        <f>
IF(BE8="-","",IF(BE8="-","【-】","【"&amp;SUBSTITUTE(TEXT(BE8,"#,##0"),"-","△")&amp;"】"))</f>
        <v>
【30】</v>
      </c>
      <c r="BF6" s="64">
        <f>
IF(BF8="-",NA(),BF8)</f>
        <v>
39.200000000000003</v>
      </c>
      <c r="BG6" s="64">
        <f t="shared" ref="BG6:BO6" si="5">
IF(BG8="-",NA(),BG8)</f>
        <v>
58.6</v>
      </c>
      <c r="BH6" s="64">
        <f t="shared" si="5"/>
        <v>
58.9</v>
      </c>
      <c r="BI6" s="64">
        <f t="shared" si="5"/>
        <v>
-85.3</v>
      </c>
      <c r="BJ6" s="64">
        <f t="shared" si="5"/>
        <v>
0</v>
      </c>
      <c r="BK6" s="64">
        <f t="shared" si="5"/>
        <v>
40.700000000000003</v>
      </c>
      <c r="BL6" s="64">
        <f t="shared" si="5"/>
        <v>
38.200000000000003</v>
      </c>
      <c r="BM6" s="64">
        <f t="shared" si="5"/>
        <v>
34.6</v>
      </c>
      <c r="BN6" s="64">
        <f t="shared" si="5"/>
        <v>
37.6</v>
      </c>
      <c r="BO6" s="64">
        <f t="shared" si="5"/>
        <v>
33.200000000000003</v>
      </c>
      <c r="BP6" s="61" t="str">
        <f>
IF(BP8="-","",IF(BP8="-","【-】","【"&amp;SUBSTITUTE(TEXT(BP8,"#,##0.0"),"-","△")&amp;"】"))</f>
        <v>
【26.3】</v>
      </c>
      <c r="BQ6" s="65">
        <f>
IF(BQ8="-",NA(),BQ8)</f>
        <v>
466</v>
      </c>
      <c r="BR6" s="65">
        <f t="shared" ref="BR6:BZ6" si="6">
IF(BR8="-",NA(),BR8)</f>
        <v>
905</v>
      </c>
      <c r="BS6" s="65">
        <f t="shared" si="6"/>
        <v>
995</v>
      </c>
      <c r="BT6" s="65">
        <f t="shared" si="6"/>
        <v>
-297</v>
      </c>
      <c r="BU6" s="65">
        <f t="shared" si="6"/>
        <v>
-564</v>
      </c>
      <c r="BV6" s="65">
        <f t="shared" si="6"/>
        <v>
7496</v>
      </c>
      <c r="BW6" s="65">
        <f t="shared" si="6"/>
        <v>
6967</v>
      </c>
      <c r="BX6" s="65">
        <f t="shared" si="6"/>
        <v>
7138</v>
      </c>
      <c r="BY6" s="65">
        <f t="shared" si="6"/>
        <v>
8131</v>
      </c>
      <c r="BZ6" s="65">
        <f t="shared" si="6"/>
        <v>
8024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118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119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78.400000000000006</v>
      </c>
      <c r="DF6" s="64">
        <f t="shared" si="8"/>
        <v>
70.5</v>
      </c>
      <c r="DG6" s="64">
        <f t="shared" si="8"/>
        <v>
59.2</v>
      </c>
      <c r="DH6" s="64">
        <f t="shared" si="8"/>
        <v>
62.4</v>
      </c>
      <c r="DI6" s="64">
        <f t="shared" si="8"/>
        <v>
82.7</v>
      </c>
      <c r="DJ6" s="61" t="str">
        <f>
IF(DJ8="-","",IF(DJ8="-","【-】","【"&amp;SUBSTITUTE(TEXT(DJ8,"#,##0.0"),"-","△")&amp;"】"))</f>
        <v>
【103.6】</v>
      </c>
      <c r="DK6" s="64">
        <f>
IF(DK8="-",NA(),DK8)</f>
        <v>
57.7</v>
      </c>
      <c r="DL6" s="64">
        <f t="shared" ref="DL6:DT6" si="9">
IF(DL8="-",NA(),DL8)</f>
        <v>
69.2</v>
      </c>
      <c r="DM6" s="64">
        <f t="shared" si="9"/>
        <v>
76.900000000000006</v>
      </c>
      <c r="DN6" s="64">
        <f t="shared" si="9"/>
        <v>
23.1</v>
      </c>
      <c r="DO6" s="64">
        <f t="shared" si="9"/>
        <v>
0</v>
      </c>
      <c r="DP6" s="64">
        <f t="shared" si="9"/>
        <v>
252.8</v>
      </c>
      <c r="DQ6" s="64">
        <f t="shared" si="9"/>
        <v>
269</v>
      </c>
      <c r="DR6" s="64">
        <f t="shared" si="9"/>
        <v>
276.60000000000002</v>
      </c>
      <c r="DS6" s="64">
        <f t="shared" si="9"/>
        <v>
274.8</v>
      </c>
      <c r="DT6" s="64">
        <f t="shared" si="9"/>
        <v>
277.2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120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13</v>
      </c>
      <c r="H7" s="60" t="str">
        <f t="shared" si="10"/>
        <v>
東京都　中央区</v>
      </c>
      <c r="I7" s="60" t="str">
        <f t="shared" si="10"/>
        <v>
月島駅前二輪車駐車場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11</v>
      </c>
      <c r="S7" s="62" t="str">
        <f t="shared" si="10"/>
        <v>
駅</v>
      </c>
      <c r="T7" s="62" t="str">
        <f t="shared" si="10"/>
        <v>
無</v>
      </c>
      <c r="U7" s="63">
        <f t="shared" si="10"/>
        <v>
146</v>
      </c>
      <c r="V7" s="63">
        <f t="shared" si="10"/>
        <v>
26</v>
      </c>
      <c r="W7" s="63">
        <f t="shared" si="10"/>
        <v>
10</v>
      </c>
      <c r="X7" s="62" t="str">
        <f t="shared" si="10"/>
        <v>
導入なし</v>
      </c>
      <c r="Y7" s="64">
        <f>
Y8</f>
        <v>
164.4</v>
      </c>
      <c r="Z7" s="64">
        <f t="shared" ref="Z7:AH7" si="11">
Z8</f>
        <v>
241.6</v>
      </c>
      <c r="AA7" s="64">
        <f t="shared" si="11"/>
        <v>
243.2</v>
      </c>
      <c r="AB7" s="64">
        <f t="shared" si="11"/>
        <v>
54</v>
      </c>
      <c r="AC7" s="64">
        <f t="shared" si="11"/>
        <v>
0</v>
      </c>
      <c r="AD7" s="64">
        <f t="shared" si="11"/>
        <v>
385.5</v>
      </c>
      <c r="AE7" s="64">
        <f t="shared" si="11"/>
        <v>
419.4</v>
      </c>
      <c r="AF7" s="64">
        <f t="shared" si="11"/>
        <v>
371</v>
      </c>
      <c r="AG7" s="64">
        <f t="shared" si="11"/>
        <v>
509.2</v>
      </c>
      <c r="AH7" s="64">
        <f t="shared" si="11"/>
        <v>
449.1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3.5</v>
      </c>
      <c r="AP7" s="64">
        <f t="shared" si="12"/>
        <v>
3.2</v>
      </c>
      <c r="AQ7" s="64">
        <f t="shared" si="12"/>
        <v>
2.9</v>
      </c>
      <c r="AR7" s="64">
        <f t="shared" si="12"/>
        <v>
6</v>
      </c>
      <c r="AS7" s="64">
        <f t="shared" si="12"/>
        <v>
3.8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23</v>
      </c>
      <c r="BA7" s="65">
        <f t="shared" si="13"/>
        <v>
22</v>
      </c>
      <c r="BB7" s="65">
        <f t="shared" si="13"/>
        <v>
16</v>
      </c>
      <c r="BC7" s="65">
        <f t="shared" si="13"/>
        <v>
21</v>
      </c>
      <c r="BD7" s="65">
        <f t="shared" si="13"/>
        <v>
17</v>
      </c>
      <c r="BE7" s="63"/>
      <c r="BF7" s="64">
        <f>
BF8</f>
        <v>
39.200000000000003</v>
      </c>
      <c r="BG7" s="64">
        <f t="shared" ref="BG7:BO7" si="14">
BG8</f>
        <v>
58.6</v>
      </c>
      <c r="BH7" s="64">
        <f t="shared" si="14"/>
        <v>
58.9</v>
      </c>
      <c r="BI7" s="64">
        <f t="shared" si="14"/>
        <v>
-85.3</v>
      </c>
      <c r="BJ7" s="64">
        <f t="shared" si="14"/>
        <v>
0</v>
      </c>
      <c r="BK7" s="64">
        <f t="shared" si="14"/>
        <v>
40.700000000000003</v>
      </c>
      <c r="BL7" s="64">
        <f t="shared" si="14"/>
        <v>
38.200000000000003</v>
      </c>
      <c r="BM7" s="64">
        <f t="shared" si="14"/>
        <v>
34.6</v>
      </c>
      <c r="BN7" s="64">
        <f t="shared" si="14"/>
        <v>
37.6</v>
      </c>
      <c r="BO7" s="64">
        <f t="shared" si="14"/>
        <v>
33.200000000000003</v>
      </c>
      <c r="BP7" s="61"/>
      <c r="BQ7" s="65">
        <f>
BQ8</f>
        <v>
466</v>
      </c>
      <c r="BR7" s="65">
        <f t="shared" ref="BR7:BZ7" si="15">
BR8</f>
        <v>
905</v>
      </c>
      <c r="BS7" s="65">
        <f t="shared" si="15"/>
        <v>
995</v>
      </c>
      <c r="BT7" s="65">
        <f t="shared" si="15"/>
        <v>
-297</v>
      </c>
      <c r="BU7" s="65">
        <f t="shared" si="15"/>
        <v>
-564</v>
      </c>
      <c r="BV7" s="65">
        <f t="shared" si="15"/>
        <v>
7496</v>
      </c>
      <c r="BW7" s="65">
        <f t="shared" si="15"/>
        <v>
6967</v>
      </c>
      <c r="BX7" s="65">
        <f t="shared" si="15"/>
        <v>
7138</v>
      </c>
      <c r="BY7" s="65">
        <f t="shared" si="15"/>
        <v>
8131</v>
      </c>
      <c r="BZ7" s="65">
        <f t="shared" si="15"/>
        <v>
8024</v>
      </c>
      <c r="CA7" s="63"/>
      <c r="CB7" s="64" t="s">
        <v>
121</v>
      </c>
      <c r="CC7" s="64" t="s">
        <v>
121</v>
      </c>
      <c r="CD7" s="64" t="s">
        <v>
121</v>
      </c>
      <c r="CE7" s="64" t="s">
        <v>
121</v>
      </c>
      <c r="CF7" s="64" t="s">
        <v>
121</v>
      </c>
      <c r="CG7" s="64" t="s">
        <v>
121</v>
      </c>
      <c r="CH7" s="64" t="s">
        <v>
121</v>
      </c>
      <c r="CI7" s="64" t="s">
        <v>
121</v>
      </c>
      <c r="CJ7" s="64" t="s">
        <v>
121</v>
      </c>
      <c r="CK7" s="64" t="s">
        <v>
122</v>
      </c>
      <c r="CL7" s="61"/>
      <c r="CM7" s="63">
        <f>
CM8</f>
        <v>
0</v>
      </c>
      <c r="CN7" s="63">
        <f>
CN8</f>
        <v>
0</v>
      </c>
      <c r="CO7" s="64" t="s">
        <v>
121</v>
      </c>
      <c r="CP7" s="64" t="s">
        <v>
121</v>
      </c>
      <c r="CQ7" s="64" t="s">
        <v>
121</v>
      </c>
      <c r="CR7" s="64" t="s">
        <v>
121</v>
      </c>
      <c r="CS7" s="64" t="s">
        <v>
121</v>
      </c>
      <c r="CT7" s="64" t="s">
        <v>
121</v>
      </c>
      <c r="CU7" s="64" t="s">
        <v>
121</v>
      </c>
      <c r="CV7" s="64" t="s">
        <v>
121</v>
      </c>
      <c r="CW7" s="64" t="s">
        <v>
121</v>
      </c>
      <c r="CX7" s="64" t="s">
        <v>
123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78.400000000000006</v>
      </c>
      <c r="DF7" s="64">
        <f t="shared" si="16"/>
        <v>
70.5</v>
      </c>
      <c r="DG7" s="64">
        <f t="shared" si="16"/>
        <v>
59.2</v>
      </c>
      <c r="DH7" s="64">
        <f t="shared" si="16"/>
        <v>
62.4</v>
      </c>
      <c r="DI7" s="64">
        <f t="shared" si="16"/>
        <v>
82.7</v>
      </c>
      <c r="DJ7" s="61"/>
      <c r="DK7" s="64">
        <f>
DK8</f>
        <v>
57.7</v>
      </c>
      <c r="DL7" s="64">
        <f t="shared" ref="DL7:DT7" si="17">
DL8</f>
        <v>
69.2</v>
      </c>
      <c r="DM7" s="64">
        <f t="shared" si="17"/>
        <v>
76.900000000000006</v>
      </c>
      <c r="DN7" s="64">
        <f t="shared" si="17"/>
        <v>
23.1</v>
      </c>
      <c r="DO7" s="64">
        <f t="shared" si="17"/>
        <v>
0</v>
      </c>
      <c r="DP7" s="64">
        <f t="shared" si="17"/>
        <v>
252.8</v>
      </c>
      <c r="DQ7" s="64">
        <f t="shared" si="17"/>
        <v>
269</v>
      </c>
      <c r="DR7" s="64">
        <f t="shared" si="17"/>
        <v>
276.60000000000002</v>
      </c>
      <c r="DS7" s="64">
        <f t="shared" si="17"/>
        <v>
274.8</v>
      </c>
      <c r="DT7" s="64">
        <f t="shared" si="17"/>
        <v>
277.2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13</v>
      </c>
      <c r="H8" s="67" t="s">
        <v>
124</v>
      </c>
      <c r="I8" s="67" t="s">
        <v>
125</v>
      </c>
      <c r="J8" s="67" t="s">
        <v>
126</v>
      </c>
      <c r="K8" s="67" t="s">
        <v>
127</v>
      </c>
      <c r="L8" s="67" t="s">
        <v>
128</v>
      </c>
      <c r="M8" s="67" t="s">
        <v>
129</v>
      </c>
      <c r="N8" s="67" t="s">
        <v>
130</v>
      </c>
      <c r="O8" s="68" t="s">
        <v>
131</v>
      </c>
      <c r="P8" s="69" t="s">
        <v>
132</v>
      </c>
      <c r="Q8" s="69" t="s">
        <v>
133</v>
      </c>
      <c r="R8" s="70">
        <v>
11</v>
      </c>
      <c r="S8" s="69" t="s">
        <v>
134</v>
      </c>
      <c r="T8" s="69" t="s">
        <v>
135</v>
      </c>
      <c r="U8" s="70">
        <v>
146</v>
      </c>
      <c r="V8" s="70">
        <v>
26</v>
      </c>
      <c r="W8" s="70">
        <v>
10</v>
      </c>
      <c r="X8" s="69" t="s">
        <v>
136</v>
      </c>
      <c r="Y8" s="71">
        <v>
164.4</v>
      </c>
      <c r="Z8" s="71">
        <v>
241.6</v>
      </c>
      <c r="AA8" s="71">
        <v>
243.2</v>
      </c>
      <c r="AB8" s="71">
        <v>
54</v>
      </c>
      <c r="AC8" s="71">
        <v>
0</v>
      </c>
      <c r="AD8" s="71">
        <v>
385.5</v>
      </c>
      <c r="AE8" s="71">
        <v>
419.4</v>
      </c>
      <c r="AF8" s="71">
        <v>
371</v>
      </c>
      <c r="AG8" s="71">
        <v>
509.2</v>
      </c>
      <c r="AH8" s="71">
        <v>
449.1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3.5</v>
      </c>
      <c r="AP8" s="71">
        <v>
3.2</v>
      </c>
      <c r="AQ8" s="71">
        <v>
2.9</v>
      </c>
      <c r="AR8" s="71">
        <v>
6</v>
      </c>
      <c r="AS8" s="71">
        <v>
3.8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23</v>
      </c>
      <c r="BA8" s="72">
        <v>
22</v>
      </c>
      <c r="BB8" s="72">
        <v>
16</v>
      </c>
      <c r="BC8" s="72">
        <v>
21</v>
      </c>
      <c r="BD8" s="72">
        <v>
17</v>
      </c>
      <c r="BE8" s="72">
        <v>
30</v>
      </c>
      <c r="BF8" s="71">
        <v>
39.200000000000003</v>
      </c>
      <c r="BG8" s="71">
        <v>
58.6</v>
      </c>
      <c r="BH8" s="71">
        <v>
58.9</v>
      </c>
      <c r="BI8" s="71">
        <v>
-85.3</v>
      </c>
      <c r="BJ8" s="71">
        <v>
0</v>
      </c>
      <c r="BK8" s="71">
        <v>
40.700000000000003</v>
      </c>
      <c r="BL8" s="71">
        <v>
38.200000000000003</v>
      </c>
      <c r="BM8" s="71">
        <v>
34.6</v>
      </c>
      <c r="BN8" s="71">
        <v>
37.6</v>
      </c>
      <c r="BO8" s="71">
        <v>
33.200000000000003</v>
      </c>
      <c r="BP8" s="68">
        <v>
26.3</v>
      </c>
      <c r="BQ8" s="72">
        <v>
466</v>
      </c>
      <c r="BR8" s="72">
        <v>
905</v>
      </c>
      <c r="BS8" s="72">
        <v>
995</v>
      </c>
      <c r="BT8" s="73">
        <v>
-297</v>
      </c>
      <c r="BU8" s="73">
        <v>
-564</v>
      </c>
      <c r="BV8" s="72">
        <v>
7496</v>
      </c>
      <c r="BW8" s="72">
        <v>
6967</v>
      </c>
      <c r="BX8" s="72">
        <v>
7138</v>
      </c>
      <c r="BY8" s="72">
        <v>
8131</v>
      </c>
      <c r="BZ8" s="72">
        <v>
8024</v>
      </c>
      <c r="CA8" s="70">
        <v>
16102</v>
      </c>
      <c r="CB8" s="71" t="s">
        <v>
128</v>
      </c>
      <c r="CC8" s="71" t="s">
        <v>
128</v>
      </c>
      <c r="CD8" s="71" t="s">
        <v>
128</v>
      </c>
      <c r="CE8" s="71" t="s">
        <v>
128</v>
      </c>
      <c r="CF8" s="71" t="s">
        <v>
128</v>
      </c>
      <c r="CG8" s="71" t="s">
        <v>
128</v>
      </c>
      <c r="CH8" s="71" t="s">
        <v>
128</v>
      </c>
      <c r="CI8" s="71" t="s">
        <v>
128</v>
      </c>
      <c r="CJ8" s="71" t="s">
        <v>
128</v>
      </c>
      <c r="CK8" s="71" t="s">
        <v>
128</v>
      </c>
      <c r="CL8" s="68" t="s">
        <v>
128</v>
      </c>
      <c r="CM8" s="70">
        <v>
0</v>
      </c>
      <c r="CN8" s="70">
        <v>
0</v>
      </c>
      <c r="CO8" s="71" t="s">
        <v>
128</v>
      </c>
      <c r="CP8" s="71" t="s">
        <v>
128</v>
      </c>
      <c r="CQ8" s="71" t="s">
        <v>
128</v>
      </c>
      <c r="CR8" s="71" t="s">
        <v>
128</v>
      </c>
      <c r="CS8" s="71" t="s">
        <v>
128</v>
      </c>
      <c r="CT8" s="71" t="s">
        <v>
128</v>
      </c>
      <c r="CU8" s="71" t="s">
        <v>
128</v>
      </c>
      <c r="CV8" s="71" t="s">
        <v>
128</v>
      </c>
      <c r="CW8" s="71" t="s">
        <v>
128</v>
      </c>
      <c r="CX8" s="71" t="s">
        <v>
128</v>
      </c>
      <c r="CY8" s="68" t="s">
        <v>
128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78.400000000000006</v>
      </c>
      <c r="DF8" s="71">
        <v>
70.5</v>
      </c>
      <c r="DG8" s="71">
        <v>
59.2</v>
      </c>
      <c r="DH8" s="71">
        <v>
62.4</v>
      </c>
      <c r="DI8" s="71">
        <v>
82.7</v>
      </c>
      <c r="DJ8" s="68">
        <v>
103.6</v>
      </c>
      <c r="DK8" s="71">
        <v>
57.7</v>
      </c>
      <c r="DL8" s="71">
        <v>
69.2</v>
      </c>
      <c r="DM8" s="71">
        <v>
76.900000000000006</v>
      </c>
      <c r="DN8" s="71">
        <v>
23.1</v>
      </c>
      <c r="DO8" s="71">
        <v>
0</v>
      </c>
      <c r="DP8" s="71">
        <v>
252.8</v>
      </c>
      <c r="DQ8" s="71">
        <v>
269</v>
      </c>
      <c r="DR8" s="71">
        <v>
276.60000000000002</v>
      </c>
      <c r="DS8" s="71">
        <v>
274.8</v>
      </c>
      <c r="DT8" s="71">
        <v>
277.2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137</v>
      </c>
      <c r="C10" s="78" t="s">
        <v>
138</v>
      </c>
      <c r="D10" s="78" t="s">
        <v>
139</v>
      </c>
      <c r="E10" s="78" t="s">
        <v>
140</v>
      </c>
      <c r="F10" s="78" t="s">
        <v>
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2020-01-30T00:29:27Z</cp:lastPrinted>
  <dcterms:created xsi:type="dcterms:W3CDTF">2019-12-05T07:21:27Z</dcterms:created>
  <dcterms:modified xsi:type="dcterms:W3CDTF">2020-02-06T06:35:26Z</dcterms:modified>
  <cp:category/>
</cp:coreProperties>
</file>