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UKUGlDmG3U/HdaHEApnL7ayKPzmZjozzqjEgBFxtyDekBi4jCq1ule88oGT+YSGE7emrT3ZwG4i6KXprUHIjDw==" workbookSaltValue="BijpPi+AKpS+P1RQe6lMbA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FX51" i="4"/>
  <c r="AV76" i="4"/>
  <c r="KO51" i="4"/>
  <c r="LE76" i="4"/>
  <c r="KO30" i="4"/>
  <c r="HP76" i="4"/>
  <c r="BG51" i="4"/>
  <c r="FX30" i="4"/>
  <c r="JV30" i="4"/>
  <c r="HA76" i="4"/>
  <c r="AN51" i="4"/>
  <c r="FE30" i="4"/>
  <c r="KP76" i="4"/>
  <c r="AN30" i="4"/>
  <c r="AG76" i="4"/>
  <c r="JV51" i="4"/>
  <c r="FE51" i="4"/>
  <c r="R76" i="4"/>
  <c r="KA76" i="4"/>
  <c r="EL51" i="4"/>
  <c r="JC30" i="4"/>
  <c r="U30" i="4"/>
  <c r="JC51" i="4"/>
  <c r="GL76" i="4"/>
  <c r="U51" i="4"/>
  <c r="EL30" i="4"/>
</calcChain>
</file>

<file path=xl/sharedStrings.xml><?xml version="1.0" encoding="utf-8"?>
<sst xmlns="http://schemas.openxmlformats.org/spreadsheetml/2006/main" count="277" uniqueCount="136">
  <si>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</si>
  <si>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</si>
  <si>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</si>
  <si>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</si>
  <si>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</si>
  <si>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</si>
  <si>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</si>
  <si>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</si>
  <si>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</si>
  <si>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</si>
  <si>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</si>
  <si>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</si>
  <si>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</si>
  <si>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</si>
  <si>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</si>
  <si>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</si>
  <si>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</si>
  <si>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</si>
  <si>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</si>
  <si>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</si>
  <si>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</si>
  <si>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</si>
  <si>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</si>
  <si>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</si>
  <si>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</si>
  <si>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</si>
  <si>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</si>
  <si>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</si>
  <si>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</si>
  <si>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</si>
  <si>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</si>
  <si>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</si>
  <si>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</si>
  <si>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</si>
  <si>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</si>
  <si>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</si>
  <si>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</si>
  <si>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</si>
  <si>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</si>
  <si>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</si>
  <si>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</si>
  <si>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</si>
  <si>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</si>
  <si>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</si>
  <si>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</si>
  <si>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</si>
  <si>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</si>
  <si>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</si>
  <si>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</si>
  <si>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</si>
  <si>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</si>
  <si>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</si>
  <si>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</si>
  <si>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</si>
  <si>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</si>
  <si>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</si>
  <si>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</si>
  <si>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</si>
  <si>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</si>
  <si>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</si>
  <si>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</si>
  <si>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</si>
  <si>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</si>
  <si>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</si>
  <si>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</si>
  <si>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</si>
  <si>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</si>
  <si>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</si>
  <si>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</si>
  <si>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</si>
  <si>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</si>
  <si>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</si>
  <si>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</si>
  <si>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</si>
  <si>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</si>
  <si>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</si>
  <si>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</si>
  <si>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</si>
  <si>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</si>
  <si>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</si>
  <si>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</si>
  <si>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</si>
  <si>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</si>
  <si>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</si>
  <si>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</si>
  <si>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</si>
  <si>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</si>
  <si>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</si>
  <si>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</si>
  <si>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</si>
  <si>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</si>
  <si>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</si>
  <si>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</si>
  <si>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</si>
  <si>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</si>
  <si>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</si>
  <si>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</si>
  <si>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</si>
  <si>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</si>
  <si>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</si>
  <si>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</si>
  <si>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</si>
  <si>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</si>
  <si>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</si>
  <si>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</si>
  <si>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</si>
  <si>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</si>
  <si>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</si>
  <si>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</si>
  <si>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</si>
  <si>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</si>
  <si>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</si>
  <si>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</si>
  <si>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</si>
  <si>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</si>
  <si>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</si>
  <si>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晴海一丁目駐車場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</si>
  <si>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</si>
  <si>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</si>
  <si>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</si>
  <si>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</si>
  <si>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</si>
  <si>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</si>
  <si>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</si>
  <si>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</si>
  <si>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</si>
  <si>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</si>
  <si>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</si>
  <si>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</si>
  <si>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</si>
  <si>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</si>
  <si>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</si>
  <si>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</si>
  <si>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本駐車場は定期利用のみであるが、稼働率は平均で90％を上回る高い水準である。</t>
    <rPh sb="0" eb="1">
      <t>ホン</t>
    </rPh>
    <rPh sb="1" eb="4">
      <t>チュウシャジョウ</t>
    </rPh>
    <rPh sb="5" eb="7">
      <t>テイキ</t>
    </rPh>
    <rPh sb="7" eb="9">
      <t>リヨウ</t>
    </rPh>
    <rPh sb="16" eb="18">
      <t>カドウ</t>
    </rPh>
    <rPh sb="18" eb="19">
      <t>リツ</t>
    </rPh>
    <rPh sb="20" eb="22">
      <t>ヘイキン</t>
    </rPh>
    <rPh sb="27" eb="29">
      <t>ウワマワ</t>
    </rPh>
    <rPh sb="30" eb="31">
      <t>タカ</t>
    </rPh>
    <rPh sb="32" eb="34">
      <t>スイジュン</t>
    </rPh>
    <phoneticPr fontId="5"/>
  </si>
  <si>
    <t>使用料の増や工事費の減に伴い、収益的収支比率、売上高ＧＯＰ比率、ＥＢＩＴＤＡともに増加している。</t>
    <rPh sb="0" eb="3">
      <t>シヨウリョウ</t>
    </rPh>
    <rPh sb="4" eb="5">
      <t>ゾウ</t>
    </rPh>
    <rPh sb="6" eb="8">
      <t>コウジ</t>
    </rPh>
    <rPh sb="8" eb="9">
      <t>ヒ</t>
    </rPh>
    <rPh sb="10" eb="11">
      <t>ゲン</t>
    </rPh>
    <rPh sb="12" eb="13">
      <t>トモナ</t>
    </rPh>
    <rPh sb="15" eb="18">
      <t>シュウエキテキ</t>
    </rPh>
    <rPh sb="18" eb="20">
      <t>シュウシ</t>
    </rPh>
    <rPh sb="20" eb="22">
      <t>ヒリツ</t>
    </rPh>
    <rPh sb="23" eb="25">
      <t>ウリアゲ</t>
    </rPh>
    <rPh sb="25" eb="26">
      <t>ダカ</t>
    </rPh>
    <rPh sb="29" eb="31">
      <t>ヒリツ</t>
    </rPh>
    <rPh sb="41" eb="43">
      <t>ゾウカ</t>
    </rPh>
    <phoneticPr fontId="5"/>
  </si>
  <si>
    <t>収益的収支比率、売上高ＧＯＰ比率、ＥＢＩＴＤＡともに類似施設平均を概ね上回るとともに、稼働率は平均で90％を上回るなど安定した経営ができている。</t>
    <rPh sb="0" eb="3">
      <t>シュウエキテキ</t>
    </rPh>
    <rPh sb="3" eb="5">
      <t>シュウシ</t>
    </rPh>
    <rPh sb="5" eb="7">
      <t>ヒリツ</t>
    </rPh>
    <rPh sb="8" eb="10">
      <t>ウリアゲ</t>
    </rPh>
    <rPh sb="10" eb="11">
      <t>ダカ</t>
    </rPh>
    <rPh sb="14" eb="16">
      <t>ヒリツ</t>
    </rPh>
    <rPh sb="26" eb="28">
      <t>ルイジ</t>
    </rPh>
    <rPh sb="28" eb="30">
      <t>シセツ</t>
    </rPh>
    <rPh sb="30" eb="32">
      <t>ヘイキン</t>
    </rPh>
    <rPh sb="33" eb="34">
      <t>オオム</t>
    </rPh>
    <rPh sb="35" eb="37">
      <t>ウワマワ</t>
    </rPh>
    <rPh sb="43" eb="45">
      <t>カドウ</t>
    </rPh>
    <rPh sb="45" eb="46">
      <t>リツ</t>
    </rPh>
    <rPh sb="47" eb="49">
      <t>ヘイキン</t>
    </rPh>
    <rPh sb="54" eb="56">
      <t>ウワマワ</t>
    </rPh>
    <rPh sb="59" eb="61">
      <t>アンテイ</t>
    </rPh>
    <rPh sb="63" eb="65">
      <t>ケイエイ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</si>
</sst>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340.6</c:v>
                </c:pt>
                <c:pt idx="1">
                  <c:v>474.9</c:v>
                </c:pt>
                <c:pt idx="2">
                  <c:v>402.4</c:v>
                </c:pt>
                <c:pt idx="3">
                  <c:v>437.7</c:v>
                </c:pt>
                <c:pt idx="4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E-4C29-ABB4-D5C65448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E-4C29-ABB4-D5C65448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5-4B20-9B82-569A1F57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5-4B20-9B82-569A1F57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3AC-41CE-812D-6DCC0033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C-41CE-812D-6DCC0033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381-47AB-AFB0-1732B1DB7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1-47AB-AFB0-1732B1DB7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6-4565-9FA0-66FB121A6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6-4565-9FA0-66FB121A6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A-45D7-BE5D-1E6A1FDF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A-45D7-BE5D-1E6A1FDF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86.1</c:v>
                </c:pt>
                <c:pt idx="1">
                  <c:v>94.4</c:v>
                </c:pt>
                <c:pt idx="2">
                  <c:v>88.9</c:v>
                </c:pt>
                <c:pt idx="3">
                  <c:v>91.7</c:v>
                </c:pt>
                <c:pt idx="4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0-4CFD-9EC5-42EBB1C1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0-4CFD-9EC5-42EBB1C1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78.900000000000006</c:v>
                </c:pt>
                <c:pt idx="2">
                  <c:v>75.099999999999994</c:v>
                </c:pt>
                <c:pt idx="3">
                  <c:v>77.2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A-4086-9697-F00AE315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A-4086-9697-F00AE315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7684</c:v>
                </c:pt>
                <c:pt idx="1">
                  <c:v>9115</c:v>
                </c:pt>
                <c:pt idx="2">
                  <c:v>9008</c:v>
                </c:pt>
                <c:pt idx="3">
                  <c:v>8737</c:v>
                </c:pt>
                <c:pt idx="4">
                  <c:v>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3-400C-9172-9E87C7C75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3-400C-9172-9E87C7C75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晴海一丁目駐車場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1260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46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340.6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474.9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402.4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437.7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477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86.1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94.4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88.9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91.7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91.7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70.599999999999994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78.900000000000006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75.099999999999994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77.2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79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7684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9115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9008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8737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8975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0" t="s">
        <v>
135</v>
      </c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0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0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0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0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0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0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0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0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0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40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2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40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2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40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0"/>
      <c r="NE79" s="141"/>
      <c r="NF79" s="141"/>
      <c r="NG79" s="141"/>
      <c r="NH79" s="141"/>
      <c r="NI79" s="141"/>
      <c r="NJ79" s="141"/>
      <c r="NK79" s="141"/>
      <c r="NL79" s="141"/>
      <c r="NM79" s="141"/>
      <c r="NN79" s="141"/>
      <c r="NO79" s="141"/>
      <c r="NP79" s="141"/>
      <c r="NQ79" s="141"/>
      <c r="NR79" s="14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0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0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3"/>
      <c r="NE82" s="144"/>
      <c r="NF82" s="144"/>
      <c r="NG82" s="144"/>
      <c r="NH82" s="144"/>
      <c r="NI82" s="144"/>
      <c r="NJ82" s="144"/>
      <c r="NK82" s="144"/>
      <c r="NL82" s="144"/>
      <c r="NM82" s="144"/>
      <c r="NN82" s="144"/>
      <c r="NO82" s="144"/>
      <c r="NP82" s="144"/>
      <c r="NQ82" s="144"/>
      <c r="NR82" s="14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auqj5pOuXTzopqERBLL/rF5du6elSVk5FgYpMMpt4YjJXn+liMtig1S+9uDd+PUUaVWtkKObWplQpJGvAe4Lg==" saltValue="rnGRpYCIffBvV7p3ntMuZg==" spinCount="100000" sheet="1" objects="1" scenarios="1" formatCells="0" formatColumns="0" formatRows="0"/>
  <mergeCells count="204">
    <mergeCell ref="KA78:KO78"/>
    <mergeCell ref="KP78:LD78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HP78:ID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ND66:NR82"/>
    <mergeCell ref="KP77:LD77"/>
    <mergeCell ref="LE78:LS78"/>
    <mergeCell ref="LT78:MH78"/>
    <mergeCell ref="MI78:MW78"/>
    <mergeCell ref="IE78:IS78"/>
    <mergeCell ref="IT78:JH78"/>
    <mergeCell ref="JR78:JZ78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9" t="s">
        <v>
59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
63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
64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
65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
66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
67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
68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
69</v>
      </c>
      <c r="CN4" s="155" t="s">
        <v>
70</v>
      </c>
      <c r="CO4" s="146" t="s">
        <v>
71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
72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
73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102</v>
      </c>
      <c r="AM5" s="59" t="s">
        <v>
92</v>
      </c>
      <c r="AN5" s="59" t="s">
        <v>
103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104</v>
      </c>
      <c r="AW5" s="59" t="s">
        <v>
102</v>
      </c>
      <c r="AX5" s="59" t="s">
        <v>
105</v>
      </c>
      <c r="AY5" s="59" t="s">
        <v>
106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107</v>
      </c>
      <c r="BG5" s="59" t="s">
        <v>
104</v>
      </c>
      <c r="BH5" s="59" t="s">
        <v>
108</v>
      </c>
      <c r="BI5" s="59" t="s">
        <v>
92</v>
      </c>
      <c r="BJ5" s="59" t="s">
        <v>
106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90</v>
      </c>
      <c r="BS5" s="59" t="s">
        <v>
108</v>
      </c>
      <c r="BT5" s="59" t="s">
        <v>
109</v>
      </c>
      <c r="BU5" s="59" t="s">
        <v>
103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100</v>
      </c>
      <c r="CC5" s="59" t="s">
        <v>
101</v>
      </c>
      <c r="CD5" s="59" t="s">
        <v>
91</v>
      </c>
      <c r="CE5" s="59" t="s">
        <v>
109</v>
      </c>
      <c r="CF5" s="59" t="s">
        <v>
106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6"/>
      <c r="CN5" s="156"/>
      <c r="CO5" s="59" t="s">
        <v>
100</v>
      </c>
      <c r="CP5" s="59" t="s">
        <v>
101</v>
      </c>
      <c r="CQ5" s="59" t="s">
        <v>
102</v>
      </c>
      <c r="CR5" s="59" t="s">
        <v>
105</v>
      </c>
      <c r="CS5" s="59" t="s">
        <v>
106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107</v>
      </c>
      <c r="DA5" s="59" t="s">
        <v>
104</v>
      </c>
      <c r="DB5" s="59" t="s">
        <v>
102</v>
      </c>
      <c r="DC5" s="59" t="s">
        <v>
109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100</v>
      </c>
      <c r="DL5" s="59" t="s">
        <v>
101</v>
      </c>
      <c r="DM5" s="59" t="s">
        <v>
102</v>
      </c>
      <c r="DN5" s="59" t="s">
        <v>
92</v>
      </c>
      <c r="DO5" s="59" t="s">
        <v>
106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110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9</v>
      </c>
      <c r="H6" s="60" t="str">
        <f>
SUBSTITUTE(H8,"　","")</f>
        <v>
東京都中央区</v>
      </c>
      <c r="I6" s="60" t="str">
        <f t="shared" si="1"/>
        <v>
晴海一丁目駐車場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17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1260</v>
      </c>
      <c r="V6" s="63">
        <f t="shared" si="1"/>
        <v>
36</v>
      </c>
      <c r="W6" s="63">
        <f t="shared" si="1"/>
        <v>
46</v>
      </c>
      <c r="X6" s="62" t="str">
        <f t="shared" si="1"/>
        <v>
導入なし</v>
      </c>
      <c r="Y6" s="64">
        <f>
IF(Y8="-",NA(),Y8)</f>
        <v>
340.6</v>
      </c>
      <c r="Z6" s="64">
        <f t="shared" ref="Z6:AH6" si="2">
IF(Z8="-",NA(),Z8)</f>
        <v>
474.9</v>
      </c>
      <c r="AA6" s="64">
        <f t="shared" si="2"/>
        <v>
402.4</v>
      </c>
      <c r="AB6" s="64">
        <f t="shared" si="2"/>
        <v>
437.7</v>
      </c>
      <c r="AC6" s="64">
        <f t="shared" si="2"/>
        <v>
477</v>
      </c>
      <c r="AD6" s="64">
        <f t="shared" si="2"/>
        <v>
277.8</v>
      </c>
      <c r="AE6" s="64">
        <f t="shared" si="2"/>
        <v>
443.6</v>
      </c>
      <c r="AF6" s="64">
        <f t="shared" si="2"/>
        <v>
355.6</v>
      </c>
      <c r="AG6" s="64">
        <f t="shared" si="2"/>
        <v>
358.6</v>
      </c>
      <c r="AH6" s="64">
        <f t="shared" si="2"/>
        <v>
298.39999999999998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2.1</v>
      </c>
      <c r="AP6" s="64">
        <f t="shared" si="3"/>
        <v>
2.2999999999999998</v>
      </c>
      <c r="AQ6" s="64">
        <f t="shared" si="3"/>
        <v>
2.7</v>
      </c>
      <c r="AR6" s="64">
        <f t="shared" si="3"/>
        <v>
2.2999999999999998</v>
      </c>
      <c r="AS6" s="64">
        <f t="shared" si="3"/>
        <v>
9.6999999999999993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48</v>
      </c>
      <c r="BB6" s="65">
        <f t="shared" si="4"/>
        <v>
54</v>
      </c>
      <c r="BC6" s="65">
        <f t="shared" si="4"/>
        <v>
33</v>
      </c>
      <c r="BD6" s="65">
        <f t="shared" si="4"/>
        <v>
14</v>
      </c>
      <c r="BE6" s="63" t="str">
        <f>
IF(BE8="-","",IF(BE8="-","【-】","【"&amp;SUBSTITUTE(TEXT(BE8,"#,##0"),"-","△")&amp;"】"))</f>
        <v>
【30】</v>
      </c>
      <c r="BF6" s="64">
        <f>
IF(BF8="-",NA(),BF8)</f>
        <v>
70.599999999999994</v>
      </c>
      <c r="BG6" s="64">
        <f t="shared" ref="BG6:BO6" si="5">
IF(BG8="-",NA(),BG8)</f>
        <v>
78.900000000000006</v>
      </c>
      <c r="BH6" s="64">
        <f t="shared" si="5"/>
        <v>
75.099999999999994</v>
      </c>
      <c r="BI6" s="64">
        <f t="shared" si="5"/>
        <v>
77.2</v>
      </c>
      <c r="BJ6" s="64">
        <f t="shared" si="5"/>
        <v>
79</v>
      </c>
      <c r="BK6" s="64">
        <f t="shared" si="5"/>
        <v>
32.299999999999997</v>
      </c>
      <c r="BL6" s="64">
        <f t="shared" si="5"/>
        <v>
33.4</v>
      </c>
      <c r="BM6" s="64">
        <f t="shared" si="5"/>
        <v>
32.299999999999997</v>
      </c>
      <c r="BN6" s="64">
        <f t="shared" si="5"/>
        <v>
22.3</v>
      </c>
      <c r="BO6" s="64">
        <f t="shared" si="5"/>
        <v>
27.1</v>
      </c>
      <c r="BP6" s="61" t="str">
        <f>
IF(BP8="-","",IF(BP8="-","【-】","【"&amp;SUBSTITUTE(TEXT(BP8,"#,##0.0"),"-","△")&amp;"】"))</f>
        <v>
【26.3】</v>
      </c>
      <c r="BQ6" s="65">
        <f>
IF(BQ8="-",NA(),BQ8)</f>
        <v>
7684</v>
      </c>
      <c r="BR6" s="65">
        <f t="shared" ref="BR6:BZ6" si="6">
IF(BR8="-",NA(),BR8)</f>
        <v>
9115</v>
      </c>
      <c r="BS6" s="65">
        <f t="shared" si="6"/>
        <v>
9008</v>
      </c>
      <c r="BT6" s="65">
        <f t="shared" si="6"/>
        <v>
8737</v>
      </c>
      <c r="BU6" s="65">
        <f t="shared" si="6"/>
        <v>
8975</v>
      </c>
      <c r="BV6" s="65">
        <f t="shared" si="6"/>
        <v>
7497</v>
      </c>
      <c r="BW6" s="65">
        <f t="shared" si="6"/>
        <v>
9663</v>
      </c>
      <c r="BX6" s="65">
        <f t="shared" si="6"/>
        <v>
9019</v>
      </c>
      <c r="BY6" s="65">
        <f t="shared" si="6"/>
        <v>
8406</v>
      </c>
      <c r="BZ6" s="65">
        <f t="shared" si="6"/>
        <v>
9239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111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112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45.6</v>
      </c>
      <c r="DF6" s="64">
        <f t="shared" si="8"/>
        <v>
85.4</v>
      </c>
      <c r="DG6" s="64">
        <f t="shared" si="8"/>
        <v>
69.900000000000006</v>
      </c>
      <c r="DH6" s="64">
        <f t="shared" si="8"/>
        <v>
59.6</v>
      </c>
      <c r="DI6" s="64">
        <f t="shared" si="8"/>
        <v>
51.8</v>
      </c>
      <c r="DJ6" s="61" t="str">
        <f>
IF(DJ8="-","",IF(DJ8="-","【-】","【"&amp;SUBSTITUTE(TEXT(DJ8,"#,##0.0"),"-","△")&amp;"】"))</f>
        <v>
【103.6】</v>
      </c>
      <c r="DK6" s="64">
        <f>
IF(DK8="-",NA(),DK8)</f>
        <v>
86.1</v>
      </c>
      <c r="DL6" s="64">
        <f t="shared" ref="DL6:DT6" si="9">
IF(DL8="-",NA(),DL8)</f>
        <v>
94.4</v>
      </c>
      <c r="DM6" s="64">
        <f t="shared" si="9"/>
        <v>
88.9</v>
      </c>
      <c r="DN6" s="64">
        <f t="shared" si="9"/>
        <v>
91.7</v>
      </c>
      <c r="DO6" s="64">
        <f t="shared" si="9"/>
        <v>
91.7</v>
      </c>
      <c r="DP6" s="64">
        <f t="shared" si="9"/>
        <v>
149.5</v>
      </c>
      <c r="DQ6" s="64">
        <f t="shared" si="9"/>
        <v>
154.1</v>
      </c>
      <c r="DR6" s="64">
        <f t="shared" si="9"/>
        <v>
151.6</v>
      </c>
      <c r="DS6" s="64">
        <f t="shared" si="9"/>
        <v>
151.19999999999999</v>
      </c>
      <c r="DT6" s="64">
        <f t="shared" si="9"/>
        <v>
153.80000000000001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113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9</v>
      </c>
      <c r="H7" s="60" t="str">
        <f t="shared" si="10"/>
        <v>
東京都　中央区</v>
      </c>
      <c r="I7" s="60" t="str">
        <f t="shared" si="10"/>
        <v>
晴海一丁目駐車場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17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1260</v>
      </c>
      <c r="V7" s="63">
        <f t="shared" si="10"/>
        <v>
36</v>
      </c>
      <c r="W7" s="63">
        <f t="shared" si="10"/>
        <v>
46</v>
      </c>
      <c r="X7" s="62" t="str">
        <f t="shared" si="10"/>
        <v>
導入なし</v>
      </c>
      <c r="Y7" s="64">
        <f>
Y8</f>
        <v>
340.6</v>
      </c>
      <c r="Z7" s="64">
        <f t="shared" ref="Z7:AH7" si="11">
Z8</f>
        <v>
474.9</v>
      </c>
      <c r="AA7" s="64">
        <f t="shared" si="11"/>
        <v>
402.4</v>
      </c>
      <c r="AB7" s="64">
        <f t="shared" si="11"/>
        <v>
437.7</v>
      </c>
      <c r="AC7" s="64">
        <f t="shared" si="11"/>
        <v>
477</v>
      </c>
      <c r="AD7" s="64">
        <f t="shared" si="11"/>
        <v>
277.8</v>
      </c>
      <c r="AE7" s="64">
        <f t="shared" si="11"/>
        <v>
443.6</v>
      </c>
      <c r="AF7" s="64">
        <f t="shared" si="11"/>
        <v>
355.6</v>
      </c>
      <c r="AG7" s="64">
        <f t="shared" si="11"/>
        <v>
358.6</v>
      </c>
      <c r="AH7" s="64">
        <f t="shared" si="11"/>
        <v>
298.39999999999998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2.1</v>
      </c>
      <c r="AP7" s="64">
        <f t="shared" si="12"/>
        <v>
2.2999999999999998</v>
      </c>
      <c r="AQ7" s="64">
        <f t="shared" si="12"/>
        <v>
2.7</v>
      </c>
      <c r="AR7" s="64">
        <f t="shared" si="12"/>
        <v>
2.2999999999999998</v>
      </c>
      <c r="AS7" s="64">
        <f t="shared" si="12"/>
        <v>
9.6999999999999993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48</v>
      </c>
      <c r="BB7" s="65">
        <f t="shared" si="13"/>
        <v>
54</v>
      </c>
      <c r="BC7" s="65">
        <f t="shared" si="13"/>
        <v>
33</v>
      </c>
      <c r="BD7" s="65">
        <f t="shared" si="13"/>
        <v>
14</v>
      </c>
      <c r="BE7" s="63"/>
      <c r="BF7" s="64">
        <f>
BF8</f>
        <v>
70.599999999999994</v>
      </c>
      <c r="BG7" s="64">
        <f t="shared" ref="BG7:BO7" si="14">
BG8</f>
        <v>
78.900000000000006</v>
      </c>
      <c r="BH7" s="64">
        <f t="shared" si="14"/>
        <v>
75.099999999999994</v>
      </c>
      <c r="BI7" s="64">
        <f t="shared" si="14"/>
        <v>
77.2</v>
      </c>
      <c r="BJ7" s="64">
        <f t="shared" si="14"/>
        <v>
79</v>
      </c>
      <c r="BK7" s="64">
        <f t="shared" si="14"/>
        <v>
32.299999999999997</v>
      </c>
      <c r="BL7" s="64">
        <f t="shared" si="14"/>
        <v>
33.4</v>
      </c>
      <c r="BM7" s="64">
        <f t="shared" si="14"/>
        <v>
32.299999999999997</v>
      </c>
      <c r="BN7" s="64">
        <f t="shared" si="14"/>
        <v>
22.3</v>
      </c>
      <c r="BO7" s="64">
        <f t="shared" si="14"/>
        <v>
27.1</v>
      </c>
      <c r="BP7" s="61"/>
      <c r="BQ7" s="65">
        <f>
BQ8</f>
        <v>
7684</v>
      </c>
      <c r="BR7" s="65">
        <f t="shared" ref="BR7:BZ7" si="15">
BR8</f>
        <v>
9115</v>
      </c>
      <c r="BS7" s="65">
        <f t="shared" si="15"/>
        <v>
9008</v>
      </c>
      <c r="BT7" s="65">
        <f t="shared" si="15"/>
        <v>
8737</v>
      </c>
      <c r="BU7" s="65">
        <f t="shared" si="15"/>
        <v>
8975</v>
      </c>
      <c r="BV7" s="65">
        <f t="shared" si="15"/>
        <v>
7497</v>
      </c>
      <c r="BW7" s="65">
        <f t="shared" si="15"/>
        <v>
9663</v>
      </c>
      <c r="BX7" s="65">
        <f t="shared" si="15"/>
        <v>
9019</v>
      </c>
      <c r="BY7" s="65">
        <f t="shared" si="15"/>
        <v>
8406</v>
      </c>
      <c r="BZ7" s="65">
        <f t="shared" si="15"/>
        <v>
9239</v>
      </c>
      <c r="CA7" s="63"/>
      <c r="CB7" s="64" t="s">
        <v>
114</v>
      </c>
      <c r="CC7" s="64" t="s">
        <v>
114</v>
      </c>
      <c r="CD7" s="64" t="s">
        <v>
114</v>
      </c>
      <c r="CE7" s="64" t="s">
        <v>
114</v>
      </c>
      <c r="CF7" s="64" t="s">
        <v>
114</v>
      </c>
      <c r="CG7" s="64" t="s">
        <v>
114</v>
      </c>
      <c r="CH7" s="64" t="s">
        <v>
114</v>
      </c>
      <c r="CI7" s="64" t="s">
        <v>
114</v>
      </c>
      <c r="CJ7" s="64" t="s">
        <v>
114</v>
      </c>
      <c r="CK7" s="64" t="s">
        <v>
112</v>
      </c>
      <c r="CL7" s="61"/>
      <c r="CM7" s="63">
        <f>
CM8</f>
        <v>
0</v>
      </c>
      <c r="CN7" s="63">
        <f>
CN8</f>
        <v>
0</v>
      </c>
      <c r="CO7" s="64" t="s">
        <v>
114</v>
      </c>
      <c r="CP7" s="64" t="s">
        <v>
114</v>
      </c>
      <c r="CQ7" s="64" t="s">
        <v>
114</v>
      </c>
      <c r="CR7" s="64" t="s">
        <v>
114</v>
      </c>
      <c r="CS7" s="64" t="s">
        <v>
114</v>
      </c>
      <c r="CT7" s="64" t="s">
        <v>
114</v>
      </c>
      <c r="CU7" s="64" t="s">
        <v>
114</v>
      </c>
      <c r="CV7" s="64" t="s">
        <v>
114</v>
      </c>
      <c r="CW7" s="64" t="s">
        <v>
114</v>
      </c>
      <c r="CX7" s="64" t="s">
        <v>
112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45.6</v>
      </c>
      <c r="DF7" s="64">
        <f t="shared" si="16"/>
        <v>
85.4</v>
      </c>
      <c r="DG7" s="64">
        <f t="shared" si="16"/>
        <v>
69.900000000000006</v>
      </c>
      <c r="DH7" s="64">
        <f t="shared" si="16"/>
        <v>
59.6</v>
      </c>
      <c r="DI7" s="64">
        <f t="shared" si="16"/>
        <v>
51.8</v>
      </c>
      <c r="DJ7" s="61"/>
      <c r="DK7" s="64">
        <f>
DK8</f>
        <v>
86.1</v>
      </c>
      <c r="DL7" s="64">
        <f t="shared" ref="DL7:DT7" si="17">
DL8</f>
        <v>
94.4</v>
      </c>
      <c r="DM7" s="64">
        <f t="shared" si="17"/>
        <v>
88.9</v>
      </c>
      <c r="DN7" s="64">
        <f t="shared" si="17"/>
        <v>
91.7</v>
      </c>
      <c r="DO7" s="64">
        <f t="shared" si="17"/>
        <v>
91.7</v>
      </c>
      <c r="DP7" s="64">
        <f t="shared" si="17"/>
        <v>
149.5</v>
      </c>
      <c r="DQ7" s="64">
        <f t="shared" si="17"/>
        <v>
154.1</v>
      </c>
      <c r="DR7" s="64">
        <f t="shared" si="17"/>
        <v>
151.6</v>
      </c>
      <c r="DS7" s="64">
        <f t="shared" si="17"/>
        <v>
151.19999999999999</v>
      </c>
      <c r="DT7" s="64">
        <f t="shared" si="17"/>
        <v>
153.80000000000001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9</v>
      </c>
      <c r="H8" s="67" t="s">
        <v>
115</v>
      </c>
      <c r="I8" s="67" t="s">
        <v>
116</v>
      </c>
      <c r="J8" s="67" t="s">
        <v>
117</v>
      </c>
      <c r="K8" s="67" t="s">
        <v>
118</v>
      </c>
      <c r="L8" s="67" t="s">
        <v>
119</v>
      </c>
      <c r="M8" s="67" t="s">
        <v>
120</v>
      </c>
      <c r="N8" s="67" t="s">
        <v>
121</v>
      </c>
      <c r="O8" s="68" t="s">
        <v>
122</v>
      </c>
      <c r="P8" s="69" t="s">
        <v>
123</v>
      </c>
      <c r="Q8" s="69" t="s">
        <v>
124</v>
      </c>
      <c r="R8" s="70">
        <v>
17</v>
      </c>
      <c r="S8" s="69" t="s">
        <v>
125</v>
      </c>
      <c r="T8" s="69" t="s">
        <v>
126</v>
      </c>
      <c r="U8" s="70">
        <v>
1260</v>
      </c>
      <c r="V8" s="70">
        <v>
36</v>
      </c>
      <c r="W8" s="70">
        <v>
46</v>
      </c>
      <c r="X8" s="69" t="s">
        <v>
127</v>
      </c>
      <c r="Y8" s="71">
        <v>
340.6</v>
      </c>
      <c r="Z8" s="71">
        <v>
474.9</v>
      </c>
      <c r="AA8" s="71">
        <v>
402.4</v>
      </c>
      <c r="AB8" s="71">
        <v>
437.7</v>
      </c>
      <c r="AC8" s="71">
        <v>
477</v>
      </c>
      <c r="AD8" s="71">
        <v>
277.8</v>
      </c>
      <c r="AE8" s="71">
        <v>
443.6</v>
      </c>
      <c r="AF8" s="71">
        <v>
355.6</v>
      </c>
      <c r="AG8" s="71">
        <v>
358.6</v>
      </c>
      <c r="AH8" s="71">
        <v>
298.39999999999998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2.1</v>
      </c>
      <c r="AP8" s="71">
        <v>
2.2999999999999998</v>
      </c>
      <c r="AQ8" s="71">
        <v>
2.7</v>
      </c>
      <c r="AR8" s="71">
        <v>
2.2999999999999998</v>
      </c>
      <c r="AS8" s="71">
        <v>
9.6999999999999993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48</v>
      </c>
      <c r="BB8" s="72">
        <v>
54</v>
      </c>
      <c r="BC8" s="72">
        <v>
33</v>
      </c>
      <c r="BD8" s="72">
        <v>
14</v>
      </c>
      <c r="BE8" s="72">
        <v>
30</v>
      </c>
      <c r="BF8" s="71">
        <v>
70.599999999999994</v>
      </c>
      <c r="BG8" s="71">
        <v>
78.900000000000006</v>
      </c>
      <c r="BH8" s="71">
        <v>
75.099999999999994</v>
      </c>
      <c r="BI8" s="71">
        <v>
77.2</v>
      </c>
      <c r="BJ8" s="71">
        <v>
79</v>
      </c>
      <c r="BK8" s="71">
        <v>
32.299999999999997</v>
      </c>
      <c r="BL8" s="71">
        <v>
33.4</v>
      </c>
      <c r="BM8" s="71">
        <v>
32.299999999999997</v>
      </c>
      <c r="BN8" s="71">
        <v>
22.3</v>
      </c>
      <c r="BO8" s="71">
        <v>
27.1</v>
      </c>
      <c r="BP8" s="68">
        <v>
26.3</v>
      </c>
      <c r="BQ8" s="72">
        <v>
7684</v>
      </c>
      <c r="BR8" s="72">
        <v>
9115</v>
      </c>
      <c r="BS8" s="72">
        <v>
9008</v>
      </c>
      <c r="BT8" s="73">
        <v>
8737</v>
      </c>
      <c r="BU8" s="73">
        <v>
8975</v>
      </c>
      <c r="BV8" s="72">
        <v>
7497</v>
      </c>
      <c r="BW8" s="72">
        <v>
9663</v>
      </c>
      <c r="BX8" s="72">
        <v>
9019</v>
      </c>
      <c r="BY8" s="72">
        <v>
8406</v>
      </c>
      <c r="BZ8" s="72">
        <v>
9239</v>
      </c>
      <c r="CA8" s="70">
        <v>
16102</v>
      </c>
      <c r="CB8" s="71" t="s">
        <v>
119</v>
      </c>
      <c r="CC8" s="71" t="s">
        <v>
119</v>
      </c>
      <c r="CD8" s="71" t="s">
        <v>
119</v>
      </c>
      <c r="CE8" s="71" t="s">
        <v>
119</v>
      </c>
      <c r="CF8" s="71" t="s">
        <v>
119</v>
      </c>
      <c r="CG8" s="71" t="s">
        <v>
119</v>
      </c>
      <c r="CH8" s="71" t="s">
        <v>
119</v>
      </c>
      <c r="CI8" s="71" t="s">
        <v>
119</v>
      </c>
      <c r="CJ8" s="71" t="s">
        <v>
119</v>
      </c>
      <c r="CK8" s="71" t="s">
        <v>
119</v>
      </c>
      <c r="CL8" s="68" t="s">
        <v>
119</v>
      </c>
      <c r="CM8" s="70">
        <v>
0</v>
      </c>
      <c r="CN8" s="70">
        <v>
0</v>
      </c>
      <c r="CO8" s="71" t="s">
        <v>
119</v>
      </c>
      <c r="CP8" s="71" t="s">
        <v>
119</v>
      </c>
      <c r="CQ8" s="71" t="s">
        <v>
119</v>
      </c>
      <c r="CR8" s="71" t="s">
        <v>
119</v>
      </c>
      <c r="CS8" s="71" t="s">
        <v>
119</v>
      </c>
      <c r="CT8" s="71" t="s">
        <v>
119</v>
      </c>
      <c r="CU8" s="71" t="s">
        <v>
119</v>
      </c>
      <c r="CV8" s="71" t="s">
        <v>
119</v>
      </c>
      <c r="CW8" s="71" t="s">
        <v>
119</v>
      </c>
      <c r="CX8" s="71" t="s">
        <v>
119</v>
      </c>
      <c r="CY8" s="68" t="s">
        <v>
119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45.6</v>
      </c>
      <c r="DF8" s="71">
        <v>
85.4</v>
      </c>
      <c r="DG8" s="71">
        <v>
69.900000000000006</v>
      </c>
      <c r="DH8" s="71">
        <v>
59.6</v>
      </c>
      <c r="DI8" s="71">
        <v>
51.8</v>
      </c>
      <c r="DJ8" s="68">
        <v>
103.6</v>
      </c>
      <c r="DK8" s="71">
        <v>
86.1</v>
      </c>
      <c r="DL8" s="71">
        <v>
94.4</v>
      </c>
      <c r="DM8" s="71">
        <v>
88.9</v>
      </c>
      <c r="DN8" s="71">
        <v>
91.7</v>
      </c>
      <c r="DO8" s="71">
        <v>
91.7</v>
      </c>
      <c r="DP8" s="71">
        <v>
149.5</v>
      </c>
      <c r="DQ8" s="71">
        <v>
154.1</v>
      </c>
      <c r="DR8" s="71">
        <v>
151.6</v>
      </c>
      <c r="DS8" s="71">
        <v>
151.19999999999999</v>
      </c>
      <c r="DT8" s="71">
        <v>
153.80000000000001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128</v>
      </c>
      <c r="C10" s="78" t="s">
        <v>
129</v>
      </c>
      <c r="D10" s="78" t="s">
        <v>
130</v>
      </c>
      <c r="E10" s="78" t="s">
        <v>
131</v>
      </c>
      <c r="F10" s="78" t="s">
        <v>
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2019-12-05T07:21:25Z</dcterms:created>
  <dcterms:modified xsi:type="dcterms:W3CDTF">2020-02-06T06:34:47Z</dcterms:modified>
  <cp:category/>
</cp:coreProperties>
</file>