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bSEBOS1tpvi5qOpV9kLOT4m8drLwtNZZYb+gv89ruxBRdsDPaGD5HbrhPm6xhYxXBn5Y8LlNK+hAMCxC6U/Gbg==" workbookSaltValue="knXwozwNz33THRdUpoV+lQ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51" i="4"/>
  <c r="BG30" i="4"/>
  <c r="KO51" i="4"/>
  <c r="AV76" i="4"/>
  <c r="LE76" i="4"/>
  <c r="FX51" i="4"/>
  <c r="KO30" i="4"/>
  <c r="FX30" i="4"/>
  <c r="KP76" i="4"/>
  <c r="HA76" i="4"/>
  <c r="AN51" i="4"/>
  <c r="FE30" i="4"/>
  <c r="AN30" i="4"/>
  <c r="JV30" i="4"/>
  <c r="AG76" i="4"/>
  <c r="JV51" i="4"/>
  <c r="FE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<sst xmlns="http://schemas.openxmlformats.org/spreadsheetml/2006/main" count="277" uniqueCount="152">
  <si>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</si>
  <si>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</si>
  <si>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</si>
  <si>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</si>
  <si>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</si>
  <si>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</si>
  <si>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</si>
  <si>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</si>
  <si>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</si>
  <si>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</si>
  <si>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</si>
  <si>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</si>
  <si>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</si>
  <si>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</si>
  <si>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</si>
  <si>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</si>
  <si>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</si>
  <si>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</si>
  <si>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</si>
  <si>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</si>
  <si>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</si>
  <si>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</si>
  <si>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</si>
  <si>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</si>
  <si>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</si>
  <si>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</si>
  <si>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</si>
  <si>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</si>
  <si>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</si>
  <si>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</si>
  <si>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</si>
  <si>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</si>
  <si>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</si>
  <si>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</si>
  <si>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</si>
  <si>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</si>
  <si>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</si>
  <si>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</si>
  <si>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</si>
  <si>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</si>
  <si>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</si>
  <si>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</si>
  <si>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</si>
  <si>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</si>
  <si>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</si>
  <si>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</si>
  <si>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</si>
  <si>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</si>
  <si>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</si>
  <si>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</si>
  <si>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</si>
  <si>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</si>
  <si>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</si>
  <si>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</si>
  <si>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</si>
  <si>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</si>
  <si>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</si>
  <si>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</si>
  <si>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</si>
  <si>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</si>
  <si>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</si>
  <si>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</si>
  <si>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</si>
  <si>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</si>
  <si>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</si>
  <si>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</si>
  <si>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</si>
  <si>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</si>
  <si>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</si>
  <si>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</si>
  <si>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</si>
  <si>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</si>
  <si>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</si>
  <si>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</si>
  <si>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</si>
  <si>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</si>
  <si>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</si>
  <si>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</si>
  <si>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</si>
  <si>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</si>
  <si>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</si>
  <si>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</si>
  <si>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</si>
  <si>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</si>
  <si>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</si>
  <si>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</si>
  <si>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</si>
  <si>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</si>
  <si>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</si>
  <si>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</si>
  <si>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</si>
  <si>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</si>
  <si>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</si>
  <si>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</si>
  <si>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</si>
  <si>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</si>
  <si>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</si>
  <si>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</si>
  <si>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</si>
  <si>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</si>
  <si>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</si>
  <si>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</si>
  <si>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</si>
  <si>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</si>
  <si>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</si>
  <si>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</si>
  <si>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</si>
  <si>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</si>
  <si>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</si>
  <si>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</si>
  <si>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</si>
  <si>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</si>
  <si>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</si>
  <si>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</si>
  <si>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</si>
  <si>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</si>
  <si>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</si>
  <si>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</si>
  <si>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</si>
  <si>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</si>
  <si>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</si>
  <si>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</si>
  <si>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</si>
  <si>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</si>
  <si>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</si>
  <si>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</si>
  <si>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</si>
  <si>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</si>
  <si>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</si>
  <si>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</si>
  <si>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</si>
  <si>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</si>
  <si>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月島駐車場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</si>
  <si>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</si>
  <si>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</si>
  <si>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</si>
  <si>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</si>
  <si>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</si>
  <si>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</si>
  <si>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</si>
  <si>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</si>
  <si>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</si>
  <si>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</si>
  <si>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</si>
  <si>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</si>
  <si>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</si>
  <si>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</si>
  <si>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</si>
  <si>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</si>
  <si>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使用料の増があるものの、工事費の増により収益的収支比率や売上高ＧＯＰ比率、ＥＢＩＴＤＡともに減少している。</t>
    <rPh sb="0" eb="3">
      <t>シヨウリョウ</t>
    </rPh>
    <rPh sb="4" eb="5">
      <t>ゾウ</t>
    </rPh>
    <rPh sb="12" eb="14">
      <t>コウジ</t>
    </rPh>
    <rPh sb="14" eb="15">
      <t>ヒ</t>
    </rPh>
    <rPh sb="16" eb="17">
      <t>ゾウ</t>
    </rPh>
    <rPh sb="46" eb="48">
      <t>ゲンショウ</t>
    </rPh>
    <phoneticPr fontId="5"/>
  </si>
  <si>
    <t>使用料の増があるものの、昨年度以上に工事費が増となったことから、収益的収支比率や売上高ＧＯＰ比率などの減少が続いている。稼働率については類似施設平均を下回るものの安定している。</t>
    <rPh sb="0" eb="3">
      <t>シヨウリョウ</t>
    </rPh>
    <rPh sb="4" eb="5">
      <t>ゾウ</t>
    </rPh>
    <rPh sb="12" eb="15">
      <t>サクネンド</t>
    </rPh>
    <rPh sb="15" eb="17">
      <t>イジョウ</t>
    </rPh>
    <rPh sb="18" eb="20">
      <t>コウジ</t>
    </rPh>
    <rPh sb="20" eb="21">
      <t>ヒ</t>
    </rPh>
    <rPh sb="22" eb="23">
      <t>ゾウ</t>
    </rPh>
    <rPh sb="32" eb="35">
      <t>シュウエキテキ</t>
    </rPh>
    <rPh sb="35" eb="37">
      <t>シュウシ</t>
    </rPh>
    <rPh sb="37" eb="39">
      <t>ヒリツ</t>
    </rPh>
    <rPh sb="40" eb="42">
      <t>ウリアゲ</t>
    </rPh>
    <rPh sb="42" eb="43">
      <t>ダカ</t>
    </rPh>
    <rPh sb="46" eb="48">
      <t>ヒリツ</t>
    </rPh>
    <rPh sb="51" eb="53">
      <t>ゲンショウ</t>
    </rPh>
    <rPh sb="54" eb="55">
      <t>ツヅ</t>
    </rPh>
    <rPh sb="60" eb="62">
      <t>カドウ</t>
    </rPh>
    <rPh sb="62" eb="63">
      <t>リツ</t>
    </rPh>
    <rPh sb="68" eb="70">
      <t>ルイジ</t>
    </rPh>
    <rPh sb="70" eb="72">
      <t>シセツ</t>
    </rPh>
    <rPh sb="72" eb="74">
      <t>ヘイキン</t>
    </rPh>
    <rPh sb="75" eb="77">
      <t>シタマワ</t>
    </rPh>
    <rPh sb="81" eb="83">
      <t>アンテイ</t>
    </rPh>
    <phoneticPr fontId="5"/>
  </si>
  <si>
    <t>定期利用台数についてはやや減となっているものの、一時利用台数が増加している。</t>
    <rPh sb="0" eb="2">
      <t>テイキ</t>
    </rPh>
    <rPh sb="2" eb="4">
      <t>リヨウ</t>
    </rPh>
    <rPh sb="4" eb="6">
      <t>ダイスウ</t>
    </rPh>
    <rPh sb="13" eb="14">
      <t>ゲン</t>
    </rPh>
    <rPh sb="24" eb="26">
      <t>イチジ</t>
    </rPh>
    <rPh sb="26" eb="28">
      <t>リヨウ</t>
    </rPh>
    <rPh sb="28" eb="30">
      <t>ダイスウ</t>
    </rPh>
    <rPh sb="31" eb="33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</si>
</sst>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273.7</c:v>
                </c:pt>
                <c:pt idx="1">
                  <c:v>138.69999999999999</c:v>
                </c:pt>
                <c:pt idx="2">
                  <c:v>289</c:v>
                </c:pt>
                <c:pt idx="3">
                  <c:v>264.89999999999998</c:v>
                </c:pt>
                <c:pt idx="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5-49A4-ABC6-E3DCE1B43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5-49A4-ABC6-E3DCE1B43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5EB-8B8A-C67E96E5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0-45EB-8B8A-C67E96E5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382-4176-A58E-70581BCA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2-4176-A58E-70581BCA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978-4093-BA86-7B0577E6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8-4093-BA86-7B0577E6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4-4520-8C43-2908A10D9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4-4520-8C43-2908A10D9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D-4419-B5E7-276E87C1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D-4419-B5E7-276E87C1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138.4</c:v>
                </c:pt>
                <c:pt idx="1">
                  <c:v>142.5</c:v>
                </c:pt>
                <c:pt idx="2">
                  <c:v>146.6</c:v>
                </c:pt>
                <c:pt idx="3">
                  <c:v>150.69999999999999</c:v>
                </c:pt>
                <c:pt idx="4">
                  <c:v>156.19999999999999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6-49C2-A02F-BDB41F08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6-49C2-A02F-BDB41F08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27.9</c:v>
                </c:pt>
                <c:pt idx="2">
                  <c:v>65.400000000000006</c:v>
                </c:pt>
                <c:pt idx="3">
                  <c:v>62.2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7-4F90-BAE4-2723D6EEC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7-4F90-BAE4-2723D6EEC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20189</c:v>
                </c:pt>
                <c:pt idx="1">
                  <c:v>8829</c:v>
                </c:pt>
                <c:pt idx="2">
                  <c:v>21727</c:v>
                </c:pt>
                <c:pt idx="3">
                  <c:v>20258</c:v>
                </c:pt>
                <c:pt idx="4">
                  <c:v>19954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C-482B-B59D-00124D10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C-482B-B59D-00124D10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月島駐車場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2662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139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30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73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149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273.7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138.69999999999999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289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264.89999999999998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240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138.4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142.5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146.6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150.69999999999999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156.19999999999999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110.9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113.4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191.4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141.30000000000001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128.30000000000001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9.5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15.1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15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10.5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182.5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185.2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184.1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186.8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181.6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151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63.5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27.9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65.400000000000006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62.2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58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20189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8829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21727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20258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19954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202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177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145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108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18.2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17.5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14.3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11.8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8.6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37843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36318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37745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35151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29367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150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351.1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278.89999999999998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205.5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187.9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139.69999999999999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JxLjn6YNWDSYcBonj+ym23QMurbKK0Eg1Wg+uAX5OB8O81+ZOl+FDHKMyYp3PV3SEGdle2QNTVYnvDx7hHK3Xg==" saltValue="d70MA0tBqm99fap+4ksuz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102</v>
      </c>
      <c r="AM5" s="59" t="s">
        <v>
103</v>
      </c>
      <c r="AN5" s="59" t="s">
        <v>
104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105</v>
      </c>
      <c r="AV5" s="59" t="s">
        <v>
106</v>
      </c>
      <c r="AW5" s="59" t="s">
        <v>
107</v>
      </c>
      <c r="AX5" s="59" t="s">
        <v>
108</v>
      </c>
      <c r="AY5" s="59" t="s">
        <v>
104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109</v>
      </c>
      <c r="BH5" s="59" t="s">
        <v>
110</v>
      </c>
      <c r="BI5" s="59" t="s">
        <v>
111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101</v>
      </c>
      <c r="BS5" s="59" t="s">
        <v>
112</v>
      </c>
      <c r="BT5" s="59" t="s">
        <v>
113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114</v>
      </c>
      <c r="CC5" s="59" t="s">
        <v>
115</v>
      </c>
      <c r="CD5" s="59" t="s">
        <v>
116</v>
      </c>
      <c r="CE5" s="59" t="s">
        <v>
117</v>
      </c>
      <c r="CF5" s="59" t="s">
        <v>
118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100</v>
      </c>
      <c r="CP5" s="59" t="s">
        <v>
109</v>
      </c>
      <c r="CQ5" s="59" t="s">
        <v>
119</v>
      </c>
      <c r="CR5" s="59" t="s">
        <v>
111</v>
      </c>
      <c r="CS5" s="59" t="s">
        <v>
104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120</v>
      </c>
      <c r="DA5" s="59" t="s">
        <v>
101</v>
      </c>
      <c r="DB5" s="59" t="s">
        <v>
91</v>
      </c>
      <c r="DC5" s="59" t="s">
        <v>
92</v>
      </c>
      <c r="DD5" s="59" t="s">
        <v>
121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122</v>
      </c>
      <c r="DL5" s="59" t="s">
        <v>
109</v>
      </c>
      <c r="DM5" s="59" t="s">
        <v>
119</v>
      </c>
      <c r="DN5" s="59" t="s">
        <v>
92</v>
      </c>
      <c r="DO5" s="59" t="s">
        <v>
123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124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8</v>
      </c>
      <c r="H6" s="60" t="str">
        <f>
SUBSTITUTE(H8,"　","")</f>
        <v>
東京都中央区</v>
      </c>
      <c r="I6" s="60" t="str">
        <f t="shared" si="1"/>
        <v>
月島駐車場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地下式</v>
      </c>
      <c r="R6" s="63">
        <f t="shared" si="1"/>
        <v>
30</v>
      </c>
      <c r="S6" s="62" t="str">
        <f t="shared" si="1"/>
        <v>
駅</v>
      </c>
      <c r="T6" s="62" t="str">
        <f t="shared" si="1"/>
        <v>
無</v>
      </c>
      <c r="U6" s="63">
        <f t="shared" si="1"/>
        <v>
2662</v>
      </c>
      <c r="V6" s="63">
        <f t="shared" si="1"/>
        <v>
73</v>
      </c>
      <c r="W6" s="63">
        <f t="shared" si="1"/>
        <v>
300</v>
      </c>
      <c r="X6" s="62" t="str">
        <f t="shared" si="1"/>
        <v>
導入なし</v>
      </c>
      <c r="Y6" s="64">
        <f>
IF(Y8="-",NA(),Y8)</f>
        <v>
273.7</v>
      </c>
      <c r="Z6" s="64">
        <f t="shared" ref="Z6:AH6" si="2">
IF(Z8="-",NA(),Z8)</f>
        <v>
138.69999999999999</v>
      </c>
      <c r="AA6" s="64">
        <f t="shared" si="2"/>
        <v>
289</v>
      </c>
      <c r="AB6" s="64">
        <f t="shared" si="2"/>
        <v>
264.89999999999998</v>
      </c>
      <c r="AC6" s="64">
        <f t="shared" si="2"/>
        <v>
240</v>
      </c>
      <c r="AD6" s="64">
        <f t="shared" si="2"/>
        <v>
110.9</v>
      </c>
      <c r="AE6" s="64">
        <f t="shared" si="2"/>
        <v>
113.4</v>
      </c>
      <c r="AF6" s="64">
        <f t="shared" si="2"/>
        <v>
191.4</v>
      </c>
      <c r="AG6" s="64">
        <f t="shared" si="2"/>
        <v>
141.30000000000001</v>
      </c>
      <c r="AH6" s="64">
        <f t="shared" si="2"/>
        <v>
128.30000000000001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10</v>
      </c>
      <c r="AP6" s="64">
        <f t="shared" si="3"/>
        <v>
9.5</v>
      </c>
      <c r="AQ6" s="64">
        <f t="shared" si="3"/>
        <v>
15.1</v>
      </c>
      <c r="AR6" s="64">
        <f t="shared" si="3"/>
        <v>
15</v>
      </c>
      <c r="AS6" s="64">
        <f t="shared" si="3"/>
        <v>
10.5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202</v>
      </c>
      <c r="BA6" s="65">
        <f t="shared" si="4"/>
        <v>
177</v>
      </c>
      <c r="BB6" s="65">
        <f t="shared" si="4"/>
        <v>
145</v>
      </c>
      <c r="BC6" s="65">
        <f t="shared" si="4"/>
        <v>
108</v>
      </c>
      <c r="BD6" s="65">
        <f t="shared" si="4"/>
        <v>
90</v>
      </c>
      <c r="BE6" s="63" t="str">
        <f>
IF(BE8="-","",IF(BE8="-","【-】","【"&amp;SUBSTITUTE(TEXT(BE8,"#,##0"),"-","△")&amp;"】"))</f>
        <v>
【30】</v>
      </c>
      <c r="BF6" s="64">
        <f>
IF(BF8="-",NA(),BF8)</f>
        <v>
63.5</v>
      </c>
      <c r="BG6" s="64">
        <f t="shared" ref="BG6:BO6" si="5">
IF(BG8="-",NA(),BG8)</f>
        <v>
27.9</v>
      </c>
      <c r="BH6" s="64">
        <f t="shared" si="5"/>
        <v>
65.400000000000006</v>
      </c>
      <c r="BI6" s="64">
        <f t="shared" si="5"/>
        <v>
62.2</v>
      </c>
      <c r="BJ6" s="64">
        <f t="shared" si="5"/>
        <v>
58</v>
      </c>
      <c r="BK6" s="64">
        <f t="shared" si="5"/>
        <v>
18.2</v>
      </c>
      <c r="BL6" s="64">
        <f t="shared" si="5"/>
        <v>
17.5</v>
      </c>
      <c r="BM6" s="64">
        <f t="shared" si="5"/>
        <v>
14.3</v>
      </c>
      <c r="BN6" s="64">
        <f t="shared" si="5"/>
        <v>
11.8</v>
      </c>
      <c r="BO6" s="64">
        <f t="shared" si="5"/>
        <v>
8.6</v>
      </c>
      <c r="BP6" s="61" t="str">
        <f>
IF(BP8="-","",IF(BP8="-","【-】","【"&amp;SUBSTITUTE(TEXT(BP8,"#,##0.0"),"-","△")&amp;"】"))</f>
        <v>
【26.3】</v>
      </c>
      <c r="BQ6" s="65">
        <f>
IF(BQ8="-",NA(),BQ8)</f>
        <v>
20189</v>
      </c>
      <c r="BR6" s="65">
        <f t="shared" ref="BR6:BZ6" si="6">
IF(BR8="-",NA(),BR8)</f>
        <v>
8829</v>
      </c>
      <c r="BS6" s="65">
        <f t="shared" si="6"/>
        <v>
21727</v>
      </c>
      <c r="BT6" s="65">
        <f t="shared" si="6"/>
        <v>
20258</v>
      </c>
      <c r="BU6" s="65">
        <f t="shared" si="6"/>
        <v>
19954</v>
      </c>
      <c r="BV6" s="65">
        <f t="shared" si="6"/>
        <v>
37843</v>
      </c>
      <c r="BW6" s="65">
        <f t="shared" si="6"/>
        <v>
36318</v>
      </c>
      <c r="BX6" s="65">
        <f t="shared" si="6"/>
        <v>
37745</v>
      </c>
      <c r="BY6" s="65">
        <f t="shared" si="6"/>
        <v>
35151</v>
      </c>
      <c r="BZ6" s="65">
        <f t="shared" si="6"/>
        <v>
29367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125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126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351.1</v>
      </c>
      <c r="DF6" s="64">
        <f t="shared" si="8"/>
        <v>
278.89999999999998</v>
      </c>
      <c r="DG6" s="64">
        <f t="shared" si="8"/>
        <v>
205.5</v>
      </c>
      <c r="DH6" s="64">
        <f t="shared" si="8"/>
        <v>
187.9</v>
      </c>
      <c r="DI6" s="64">
        <f t="shared" si="8"/>
        <v>
139.69999999999999</v>
      </c>
      <c r="DJ6" s="61" t="str">
        <f>
IF(DJ8="-","",IF(DJ8="-","【-】","【"&amp;SUBSTITUTE(TEXT(DJ8,"#,##0.0"),"-","△")&amp;"】"))</f>
        <v>
【103.6】</v>
      </c>
      <c r="DK6" s="64">
        <f>
IF(DK8="-",NA(),DK8)</f>
        <v>
138.4</v>
      </c>
      <c r="DL6" s="64">
        <f t="shared" ref="DL6:DT6" si="9">
IF(DL8="-",NA(),DL8)</f>
        <v>
142.5</v>
      </c>
      <c r="DM6" s="64">
        <f t="shared" si="9"/>
        <v>
146.6</v>
      </c>
      <c r="DN6" s="64">
        <f t="shared" si="9"/>
        <v>
150.69999999999999</v>
      </c>
      <c r="DO6" s="64">
        <f t="shared" si="9"/>
        <v>
156.19999999999999</v>
      </c>
      <c r="DP6" s="64">
        <f t="shared" si="9"/>
        <v>
182.5</v>
      </c>
      <c r="DQ6" s="64">
        <f t="shared" si="9"/>
        <v>
185.2</v>
      </c>
      <c r="DR6" s="64">
        <f t="shared" si="9"/>
        <v>
184.1</v>
      </c>
      <c r="DS6" s="64">
        <f t="shared" si="9"/>
        <v>
186.8</v>
      </c>
      <c r="DT6" s="64">
        <f t="shared" si="9"/>
        <v>
181.6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127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8</v>
      </c>
      <c r="H7" s="60" t="str">
        <f t="shared" si="10"/>
        <v>
東京都　中央区</v>
      </c>
      <c r="I7" s="60" t="str">
        <f t="shared" si="10"/>
        <v>
月島駐車場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地下式</v>
      </c>
      <c r="R7" s="63">
        <f t="shared" si="10"/>
        <v>
30</v>
      </c>
      <c r="S7" s="62" t="str">
        <f t="shared" si="10"/>
        <v>
駅</v>
      </c>
      <c r="T7" s="62" t="str">
        <f t="shared" si="10"/>
        <v>
無</v>
      </c>
      <c r="U7" s="63">
        <f t="shared" si="10"/>
        <v>
2662</v>
      </c>
      <c r="V7" s="63">
        <f t="shared" si="10"/>
        <v>
73</v>
      </c>
      <c r="W7" s="63">
        <f t="shared" si="10"/>
        <v>
300</v>
      </c>
      <c r="X7" s="62" t="str">
        <f t="shared" si="10"/>
        <v>
導入なし</v>
      </c>
      <c r="Y7" s="64">
        <f>
Y8</f>
        <v>
273.7</v>
      </c>
      <c r="Z7" s="64">
        <f t="shared" ref="Z7:AH7" si="11">
Z8</f>
        <v>
138.69999999999999</v>
      </c>
      <c r="AA7" s="64">
        <f t="shared" si="11"/>
        <v>
289</v>
      </c>
      <c r="AB7" s="64">
        <f t="shared" si="11"/>
        <v>
264.89999999999998</v>
      </c>
      <c r="AC7" s="64">
        <f t="shared" si="11"/>
        <v>
240</v>
      </c>
      <c r="AD7" s="64">
        <f t="shared" si="11"/>
        <v>
110.9</v>
      </c>
      <c r="AE7" s="64">
        <f t="shared" si="11"/>
        <v>
113.4</v>
      </c>
      <c r="AF7" s="64">
        <f t="shared" si="11"/>
        <v>
191.4</v>
      </c>
      <c r="AG7" s="64">
        <f t="shared" si="11"/>
        <v>
141.30000000000001</v>
      </c>
      <c r="AH7" s="64">
        <f t="shared" si="11"/>
        <v>
128.30000000000001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10</v>
      </c>
      <c r="AP7" s="64">
        <f t="shared" si="12"/>
        <v>
9.5</v>
      </c>
      <c r="AQ7" s="64">
        <f t="shared" si="12"/>
        <v>
15.1</v>
      </c>
      <c r="AR7" s="64">
        <f t="shared" si="12"/>
        <v>
15</v>
      </c>
      <c r="AS7" s="64">
        <f t="shared" si="12"/>
        <v>
10.5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202</v>
      </c>
      <c r="BA7" s="65">
        <f t="shared" si="13"/>
        <v>
177</v>
      </c>
      <c r="BB7" s="65">
        <f t="shared" si="13"/>
        <v>
145</v>
      </c>
      <c r="BC7" s="65">
        <f t="shared" si="13"/>
        <v>
108</v>
      </c>
      <c r="BD7" s="65">
        <f t="shared" si="13"/>
        <v>
90</v>
      </c>
      <c r="BE7" s="63"/>
      <c r="BF7" s="64">
        <f>
BF8</f>
        <v>
63.5</v>
      </c>
      <c r="BG7" s="64">
        <f t="shared" ref="BG7:BO7" si="14">
BG8</f>
        <v>
27.9</v>
      </c>
      <c r="BH7" s="64">
        <f t="shared" si="14"/>
        <v>
65.400000000000006</v>
      </c>
      <c r="BI7" s="64">
        <f t="shared" si="14"/>
        <v>
62.2</v>
      </c>
      <c r="BJ7" s="64">
        <f t="shared" si="14"/>
        <v>
58</v>
      </c>
      <c r="BK7" s="64">
        <f t="shared" si="14"/>
        <v>
18.2</v>
      </c>
      <c r="BL7" s="64">
        <f t="shared" si="14"/>
        <v>
17.5</v>
      </c>
      <c r="BM7" s="64">
        <f t="shared" si="14"/>
        <v>
14.3</v>
      </c>
      <c r="BN7" s="64">
        <f t="shared" si="14"/>
        <v>
11.8</v>
      </c>
      <c r="BO7" s="64">
        <f t="shared" si="14"/>
        <v>
8.6</v>
      </c>
      <c r="BP7" s="61"/>
      <c r="BQ7" s="65">
        <f>
BQ8</f>
        <v>
20189</v>
      </c>
      <c r="BR7" s="65">
        <f t="shared" ref="BR7:BZ7" si="15">
BR8</f>
        <v>
8829</v>
      </c>
      <c r="BS7" s="65">
        <f t="shared" si="15"/>
        <v>
21727</v>
      </c>
      <c r="BT7" s="65">
        <f t="shared" si="15"/>
        <v>
20258</v>
      </c>
      <c r="BU7" s="65">
        <f t="shared" si="15"/>
        <v>
19954</v>
      </c>
      <c r="BV7" s="65">
        <f t="shared" si="15"/>
        <v>
37843</v>
      </c>
      <c r="BW7" s="65">
        <f t="shared" si="15"/>
        <v>
36318</v>
      </c>
      <c r="BX7" s="65">
        <f t="shared" si="15"/>
        <v>
37745</v>
      </c>
      <c r="BY7" s="65">
        <f t="shared" si="15"/>
        <v>
35151</v>
      </c>
      <c r="BZ7" s="65">
        <f t="shared" si="15"/>
        <v>
29367</v>
      </c>
      <c r="CA7" s="63"/>
      <c r="CB7" s="64" t="s">
        <v>
128</v>
      </c>
      <c r="CC7" s="64" t="s">
        <v>
128</v>
      </c>
      <c r="CD7" s="64" t="s">
        <v>
128</v>
      </c>
      <c r="CE7" s="64" t="s">
        <v>
128</v>
      </c>
      <c r="CF7" s="64" t="s">
        <v>
128</v>
      </c>
      <c r="CG7" s="64" t="s">
        <v>
128</v>
      </c>
      <c r="CH7" s="64" t="s">
        <v>
128</v>
      </c>
      <c r="CI7" s="64" t="s">
        <v>
128</v>
      </c>
      <c r="CJ7" s="64" t="s">
        <v>
128</v>
      </c>
      <c r="CK7" s="64" t="s">
        <v>
129</v>
      </c>
      <c r="CL7" s="61"/>
      <c r="CM7" s="63">
        <f>
CM8</f>
        <v>
0</v>
      </c>
      <c r="CN7" s="63">
        <f>
CN8</f>
        <v>
0</v>
      </c>
      <c r="CO7" s="64" t="s">
        <v>
128</v>
      </c>
      <c r="CP7" s="64" t="s">
        <v>
128</v>
      </c>
      <c r="CQ7" s="64" t="s">
        <v>
128</v>
      </c>
      <c r="CR7" s="64" t="s">
        <v>
128</v>
      </c>
      <c r="CS7" s="64" t="s">
        <v>
128</v>
      </c>
      <c r="CT7" s="64" t="s">
        <v>
128</v>
      </c>
      <c r="CU7" s="64" t="s">
        <v>
128</v>
      </c>
      <c r="CV7" s="64" t="s">
        <v>
128</v>
      </c>
      <c r="CW7" s="64" t="s">
        <v>
128</v>
      </c>
      <c r="CX7" s="64" t="s">
        <v>
130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351.1</v>
      </c>
      <c r="DF7" s="64">
        <f t="shared" si="16"/>
        <v>
278.89999999999998</v>
      </c>
      <c r="DG7" s="64">
        <f t="shared" si="16"/>
        <v>
205.5</v>
      </c>
      <c r="DH7" s="64">
        <f t="shared" si="16"/>
        <v>
187.9</v>
      </c>
      <c r="DI7" s="64">
        <f t="shared" si="16"/>
        <v>
139.69999999999999</v>
      </c>
      <c r="DJ7" s="61"/>
      <c r="DK7" s="64">
        <f>
DK8</f>
        <v>
138.4</v>
      </c>
      <c r="DL7" s="64">
        <f t="shared" ref="DL7:DT7" si="17">
DL8</f>
        <v>
142.5</v>
      </c>
      <c r="DM7" s="64">
        <f t="shared" si="17"/>
        <v>
146.6</v>
      </c>
      <c r="DN7" s="64">
        <f t="shared" si="17"/>
        <v>
150.69999999999999</v>
      </c>
      <c r="DO7" s="64">
        <f t="shared" si="17"/>
        <v>
156.19999999999999</v>
      </c>
      <c r="DP7" s="64">
        <f t="shared" si="17"/>
        <v>
182.5</v>
      </c>
      <c r="DQ7" s="64">
        <f t="shared" si="17"/>
        <v>
185.2</v>
      </c>
      <c r="DR7" s="64">
        <f t="shared" si="17"/>
        <v>
184.1</v>
      </c>
      <c r="DS7" s="64">
        <f t="shared" si="17"/>
        <v>
186.8</v>
      </c>
      <c r="DT7" s="64">
        <f t="shared" si="17"/>
        <v>
181.6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8</v>
      </c>
      <c r="H8" s="67" t="s">
        <v>
131</v>
      </c>
      <c r="I8" s="67" t="s">
        <v>
132</v>
      </c>
      <c r="J8" s="67" t="s">
        <v>
133</v>
      </c>
      <c r="K8" s="67" t="s">
        <v>
134</v>
      </c>
      <c r="L8" s="67" t="s">
        <v>
135</v>
      </c>
      <c r="M8" s="67" t="s">
        <v>
136</v>
      </c>
      <c r="N8" s="67" t="s">
        <v>
137</v>
      </c>
      <c r="O8" s="68" t="s">
        <v>
138</v>
      </c>
      <c r="P8" s="69" t="s">
        <v>
139</v>
      </c>
      <c r="Q8" s="69" t="s">
        <v>
140</v>
      </c>
      <c r="R8" s="70">
        <v>
30</v>
      </c>
      <c r="S8" s="69" t="s">
        <v>
141</v>
      </c>
      <c r="T8" s="69" t="s">
        <v>
142</v>
      </c>
      <c r="U8" s="70">
        <v>
2662</v>
      </c>
      <c r="V8" s="70">
        <v>
73</v>
      </c>
      <c r="W8" s="70">
        <v>
300</v>
      </c>
      <c r="X8" s="69" t="s">
        <v>
143</v>
      </c>
      <c r="Y8" s="71">
        <v>
273.7</v>
      </c>
      <c r="Z8" s="71">
        <v>
138.69999999999999</v>
      </c>
      <c r="AA8" s="71">
        <v>
289</v>
      </c>
      <c r="AB8" s="71">
        <v>
264.89999999999998</v>
      </c>
      <c r="AC8" s="71">
        <v>
240</v>
      </c>
      <c r="AD8" s="71">
        <v>
110.9</v>
      </c>
      <c r="AE8" s="71">
        <v>
113.4</v>
      </c>
      <c r="AF8" s="71">
        <v>
191.4</v>
      </c>
      <c r="AG8" s="71">
        <v>
141.30000000000001</v>
      </c>
      <c r="AH8" s="71">
        <v>
128.30000000000001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10</v>
      </c>
      <c r="AP8" s="71">
        <v>
9.5</v>
      </c>
      <c r="AQ8" s="71">
        <v>
15.1</v>
      </c>
      <c r="AR8" s="71">
        <v>
15</v>
      </c>
      <c r="AS8" s="71">
        <v>
10.5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202</v>
      </c>
      <c r="BA8" s="72">
        <v>
177</v>
      </c>
      <c r="BB8" s="72">
        <v>
145</v>
      </c>
      <c r="BC8" s="72">
        <v>
108</v>
      </c>
      <c r="BD8" s="72">
        <v>
90</v>
      </c>
      <c r="BE8" s="72">
        <v>
30</v>
      </c>
      <c r="BF8" s="71">
        <v>
63.5</v>
      </c>
      <c r="BG8" s="71">
        <v>
27.9</v>
      </c>
      <c r="BH8" s="71">
        <v>
65.400000000000006</v>
      </c>
      <c r="BI8" s="71">
        <v>
62.2</v>
      </c>
      <c r="BJ8" s="71">
        <v>
58</v>
      </c>
      <c r="BK8" s="71">
        <v>
18.2</v>
      </c>
      <c r="BL8" s="71">
        <v>
17.5</v>
      </c>
      <c r="BM8" s="71">
        <v>
14.3</v>
      </c>
      <c r="BN8" s="71">
        <v>
11.8</v>
      </c>
      <c r="BO8" s="71">
        <v>
8.6</v>
      </c>
      <c r="BP8" s="68">
        <v>
26.3</v>
      </c>
      <c r="BQ8" s="72">
        <v>
20189</v>
      </c>
      <c r="BR8" s="72">
        <v>
8829</v>
      </c>
      <c r="BS8" s="72">
        <v>
21727</v>
      </c>
      <c r="BT8" s="73">
        <v>
20258</v>
      </c>
      <c r="BU8" s="73">
        <v>
19954</v>
      </c>
      <c r="BV8" s="72">
        <v>
37843</v>
      </c>
      <c r="BW8" s="72">
        <v>
36318</v>
      </c>
      <c r="BX8" s="72">
        <v>
37745</v>
      </c>
      <c r="BY8" s="72">
        <v>
35151</v>
      </c>
      <c r="BZ8" s="72">
        <v>
29367</v>
      </c>
      <c r="CA8" s="70">
        <v>
16102</v>
      </c>
      <c r="CB8" s="71" t="s">
        <v>
135</v>
      </c>
      <c r="CC8" s="71" t="s">
        <v>
135</v>
      </c>
      <c r="CD8" s="71" t="s">
        <v>
135</v>
      </c>
      <c r="CE8" s="71" t="s">
        <v>
135</v>
      </c>
      <c r="CF8" s="71" t="s">
        <v>
135</v>
      </c>
      <c r="CG8" s="71" t="s">
        <v>
135</v>
      </c>
      <c r="CH8" s="71" t="s">
        <v>
135</v>
      </c>
      <c r="CI8" s="71" t="s">
        <v>
135</v>
      </c>
      <c r="CJ8" s="71" t="s">
        <v>
135</v>
      </c>
      <c r="CK8" s="71" t="s">
        <v>
135</v>
      </c>
      <c r="CL8" s="68" t="s">
        <v>
135</v>
      </c>
      <c r="CM8" s="70">
        <v>
0</v>
      </c>
      <c r="CN8" s="70">
        <v>
0</v>
      </c>
      <c r="CO8" s="71" t="s">
        <v>
135</v>
      </c>
      <c r="CP8" s="71" t="s">
        <v>
135</v>
      </c>
      <c r="CQ8" s="71" t="s">
        <v>
135</v>
      </c>
      <c r="CR8" s="71" t="s">
        <v>
135</v>
      </c>
      <c r="CS8" s="71" t="s">
        <v>
135</v>
      </c>
      <c r="CT8" s="71" t="s">
        <v>
135</v>
      </c>
      <c r="CU8" s="71" t="s">
        <v>
135</v>
      </c>
      <c r="CV8" s="71" t="s">
        <v>
135</v>
      </c>
      <c r="CW8" s="71" t="s">
        <v>
135</v>
      </c>
      <c r="CX8" s="71" t="s">
        <v>
135</v>
      </c>
      <c r="CY8" s="68" t="s">
        <v>
135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351.1</v>
      </c>
      <c r="DF8" s="71">
        <v>
278.89999999999998</v>
      </c>
      <c r="DG8" s="71">
        <v>
205.5</v>
      </c>
      <c r="DH8" s="71">
        <v>
187.9</v>
      </c>
      <c r="DI8" s="71">
        <v>
139.69999999999999</v>
      </c>
      <c r="DJ8" s="68">
        <v>
103.6</v>
      </c>
      <c r="DK8" s="71">
        <v>
138.4</v>
      </c>
      <c r="DL8" s="71">
        <v>
142.5</v>
      </c>
      <c r="DM8" s="71">
        <v>
146.6</v>
      </c>
      <c r="DN8" s="71">
        <v>
150.69999999999999</v>
      </c>
      <c r="DO8" s="71">
        <v>
156.19999999999999</v>
      </c>
      <c r="DP8" s="71">
        <v>
182.5</v>
      </c>
      <c r="DQ8" s="71">
        <v>
185.2</v>
      </c>
      <c r="DR8" s="71">
        <v>
184.1</v>
      </c>
      <c r="DS8" s="71">
        <v>
186.8</v>
      </c>
      <c r="DT8" s="71">
        <v>
181.6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144</v>
      </c>
      <c r="C10" s="78" t="s">
        <v>
145</v>
      </c>
      <c r="D10" s="78" t="s">
        <v>
146</v>
      </c>
      <c r="E10" s="78" t="s">
        <v>
147</v>
      </c>
      <c r="F10" s="78" t="s">
        <v>
148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2020-01-29T10:01:44Z</cp:lastPrinted>
  <dcterms:created xsi:type="dcterms:W3CDTF">2019-12-05T07:21:24Z</dcterms:created>
  <dcterms:modified xsi:type="dcterms:W3CDTF">2020-02-06T06:34:29Z</dcterms:modified>
  <cp:category/>
</cp:coreProperties>
</file>