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02_中央区　☆\"/>
    </mc:Choice>
  </mc:AlternateContent>
  <workbookProtection workbookAlgorithmName="SHA-512" workbookHashValue="Xx+4UYsF5vZkE9xVmLLT5jXTc+64/TDH0ZBCI+/XNWRyc6OiPBkthT6VZKNtuckLTllz77b7u9bub1P9w51WdA==" workbookSaltValue="uT4g0BqcqXqGGu6rNWz3Fg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IE76" i="4"/>
  <c r="GQ30" i="4"/>
  <c r="BZ30" i="4"/>
  <c r="BZ51" i="4"/>
  <c r="BG30" i="4"/>
  <c r="HP76" i="4"/>
  <c r="AV76" i="4"/>
  <c r="KO51" i="4"/>
  <c r="FX51" i="4"/>
  <c r="LE76" i="4"/>
  <c r="KO30" i="4"/>
  <c r="BG51" i="4"/>
  <c r="FX30" i="4"/>
  <c r="FE51" i="4"/>
  <c r="JV30" i="4"/>
  <c r="HA76" i="4"/>
  <c r="AN51" i="4"/>
  <c r="FE30" i="4"/>
  <c r="AN30" i="4"/>
  <c r="AG76" i="4"/>
  <c r="KP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<sst xmlns="http://schemas.openxmlformats.org/spreadsheetml/2006/main" count="277" uniqueCount="137">
  <si>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</si>
  <si>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</si>
  <si>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</si>
  <si>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</si>
  <si>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</si>
  <si>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</si>
  <si>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</si>
  <si>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</si>
  <si>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</si>
  <si>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</si>
  <si>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</si>
  <si>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</si>
  <si>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</si>
  <si>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</si>
  <si>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</si>
  <si>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</si>
  <si>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</si>
  <si>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</si>
  <si>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</si>
  <si>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</si>
  <si>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</si>
  <si>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</si>
  <si>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</si>
  <si>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</si>
  <si>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</si>
  <si>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</si>
  <si>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</si>
  <si>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</si>
  <si>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</si>
  <si>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</si>
  <si>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</si>
  <si>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</si>
  <si>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</si>
  <si>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</si>
  <si>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</si>
  <si>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</si>
  <si>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</si>
  <si>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</si>
  <si>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</si>
  <si>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</si>
  <si>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</si>
  <si>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</si>
  <si>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</si>
  <si>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</si>
  <si>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</si>
  <si>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</si>
  <si>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</si>
  <si>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</si>
  <si>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</si>
  <si>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</si>
  <si>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</si>
  <si>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</si>
  <si>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</si>
  <si>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</si>
  <si>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</si>
  <si>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</si>
  <si>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</si>
  <si>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</si>
  <si>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</si>
  <si>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</si>
  <si>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</si>
  <si>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</si>
  <si>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</si>
  <si>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</si>
  <si>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</si>
  <si>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</si>
  <si>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</si>
  <si>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</si>
  <si>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</si>
  <si>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</si>
  <si>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</si>
  <si>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</si>
  <si>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</si>
  <si>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</si>
  <si>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</si>
  <si>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</si>
  <si>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</si>
  <si>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</si>
  <si>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</si>
  <si>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</si>
  <si>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</si>
  <si>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</si>
  <si>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</si>
  <si>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</si>
  <si>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</si>
  <si>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</si>
  <si>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</si>
  <si>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</si>
  <si>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</si>
  <si>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</si>
  <si>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</si>
  <si>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</si>
  <si>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</si>
  <si>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</si>
  <si>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</si>
  <si>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</si>
  <si>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</si>
  <si>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</si>
  <si>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</si>
  <si>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</si>
  <si>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</si>
  <si>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</si>
  <si>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</si>
  <si>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</si>
  <si>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</si>
  <si>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</si>
  <si>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</si>
  <si>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</si>
  <si>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</si>
  <si>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</si>
  <si>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</si>
  <si>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</si>
  <si>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</si>
  <si>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</si>
  <si>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</si>
  <si>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</si>
  <si>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</si>
  <si>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浜町公園地下駐車場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</si>
  <si>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</si>
  <si>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</si>
  <si>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</si>
  <si>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</si>
  <si>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</si>
  <si>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</si>
  <si>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 届出駐車場</t>
  </si>
  <si>
    <t>地下式</t>
  </si>
  <si>
    <t>公共施設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</si>
  <si>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</si>
  <si>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</si>
  <si>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</si>
  <si>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</si>
  <si>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</si>
  <si>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</si>
  <si>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</si>
  <si>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稼働率以外は類似施設平均を上回る状況となっており、安定した経営ができている。</t>
    <rPh sb="0" eb="2">
      <t>カドウ</t>
    </rPh>
    <rPh sb="2" eb="3">
      <t>リツ</t>
    </rPh>
    <rPh sb="3" eb="5">
      <t>イガイ</t>
    </rPh>
    <rPh sb="6" eb="8">
      <t>ルイジ</t>
    </rPh>
    <rPh sb="8" eb="10">
      <t>シセツ</t>
    </rPh>
    <rPh sb="10" eb="12">
      <t>ヘイキン</t>
    </rPh>
    <rPh sb="13" eb="15">
      <t>ウワマワ</t>
    </rPh>
    <rPh sb="16" eb="18">
      <t>ジョウキョウ</t>
    </rPh>
    <rPh sb="25" eb="27">
      <t>アンテイ</t>
    </rPh>
    <rPh sb="29" eb="31">
      <t>ケイエイ</t>
    </rPh>
    <phoneticPr fontId="15"/>
  </si>
  <si>
    <t>定期利用が微減したものの、一時利用の稼働率が高く、平均を下回ってはいるが安定した利用状況である。</t>
    <rPh sb="0" eb="2">
      <t>テイキ</t>
    </rPh>
    <rPh sb="2" eb="4">
      <t>リヨウ</t>
    </rPh>
    <rPh sb="5" eb="7">
      <t>ビゲン</t>
    </rPh>
    <rPh sb="13" eb="15">
      <t>イチジ</t>
    </rPh>
    <rPh sb="15" eb="17">
      <t>リヨウ</t>
    </rPh>
    <rPh sb="18" eb="20">
      <t>カドウ</t>
    </rPh>
    <rPh sb="20" eb="21">
      <t>リツ</t>
    </rPh>
    <rPh sb="22" eb="23">
      <t>タカ</t>
    </rPh>
    <rPh sb="25" eb="27">
      <t>ヘイキン</t>
    </rPh>
    <rPh sb="28" eb="30">
      <t>シタマワ</t>
    </rPh>
    <rPh sb="36" eb="38">
      <t>アンテイ</t>
    </rPh>
    <rPh sb="40" eb="42">
      <t>リヨウ</t>
    </rPh>
    <rPh sb="42" eb="44">
      <t>ジョウキョウ</t>
    </rPh>
    <phoneticPr fontId="15"/>
  </si>
  <si>
    <t>工事費の増により収益的収支比率、売上高ＧＯＰ比率、ＥＢＩＴＤＡともに減少しているものの、平均は上回っている。</t>
    <rPh sb="0" eb="3">
      <t>コウジヒ</t>
    </rPh>
    <rPh sb="4" eb="5">
      <t>ゾウ</t>
    </rPh>
    <rPh sb="34" eb="36">
      <t>ゲンショウ</t>
    </rPh>
    <rPh sb="44" eb="46">
      <t>ヘイキン</t>
    </rPh>
    <rPh sb="47" eb="49">
      <t>ウワマワ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</si>
</sst>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223.8</c:v>
                </c:pt>
                <c:pt idx="1">
                  <c:v>254.1</c:v>
                </c:pt>
                <c:pt idx="2">
                  <c:v>171.1</c:v>
                </c:pt>
                <c:pt idx="3">
                  <c:v>288.89999999999998</c:v>
                </c:pt>
                <c:pt idx="4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3-4A97-8BE5-C820E580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133.5</c:v>
                </c:pt>
                <c:pt idx="2">
                  <c:v>136.30000000000001</c:v>
                </c:pt>
                <c:pt idx="3">
                  <c:v>130.9</c:v>
                </c:pt>
                <c:pt idx="4">
                  <c:v>155.30000000000001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3-4A97-8BE5-C820E580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4-40DA-AA42-86A11BC8D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181.6</c:v>
                </c:pt>
                <c:pt idx="2">
                  <c:v>148.9</c:v>
                </c:pt>
                <c:pt idx="3">
                  <c:v>135.30000000000001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4-40DA-AA42-86A11BC8D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79E-4F7E-A1B9-A0E2D0A26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E-4F7E-A1B9-A0E2D0A26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763-457E-9217-FD5D913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3-457E-9217-FD5D913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9-4678-96F1-57F511C9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7.6</c:v>
                </c:pt>
                <c:pt idx="1">
                  <c:v>7.1</c:v>
                </c:pt>
                <c:pt idx="2">
                  <c:v>5.5</c:v>
                </c:pt>
                <c:pt idx="3">
                  <c:v>5.2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9-4678-96F1-57F511C9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6-4838-9C1E-470A974A4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79</c:v>
                </c:pt>
                <c:pt idx="1">
                  <c:v>56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6-4838-9C1E-470A974A4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107.1</c:v>
                </c:pt>
                <c:pt idx="1">
                  <c:v>121</c:v>
                </c:pt>
                <c:pt idx="2">
                  <c:v>113.4</c:v>
                </c:pt>
                <c:pt idx="3">
                  <c:v>115.1</c:v>
                </c:pt>
                <c:pt idx="4">
                  <c:v>113.9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7-4F01-BD9A-6E84119B3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169.3</c:v>
                </c:pt>
                <c:pt idx="2">
                  <c:v>166.6</c:v>
                </c:pt>
                <c:pt idx="3">
                  <c:v>164.4</c:v>
                </c:pt>
                <c:pt idx="4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7-4F01-BD9A-6E84119B3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55.3</c:v>
                </c:pt>
                <c:pt idx="1">
                  <c:v>60.6</c:v>
                </c:pt>
                <c:pt idx="2">
                  <c:v>41.5</c:v>
                </c:pt>
                <c:pt idx="3">
                  <c:v>65.400000000000006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C-4E69-A559-3E070379E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8</c:v>
                </c:pt>
                <c:pt idx="2">
                  <c:v>13.7</c:v>
                </c:pt>
                <c:pt idx="3">
                  <c:v>7.5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C-4E69-A559-3E070379E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49037</c:v>
                </c:pt>
                <c:pt idx="1">
                  <c:v>58397</c:v>
                </c:pt>
                <c:pt idx="2">
                  <c:v>40498</c:v>
                </c:pt>
                <c:pt idx="3">
                  <c:v>67438</c:v>
                </c:pt>
                <c:pt idx="4">
                  <c:v>61086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6-4D0D-9C32-0294450CB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19615</c:v>
                </c:pt>
                <c:pt idx="1">
                  <c:v>21116</c:v>
                </c:pt>
                <c:pt idx="2">
                  <c:v>20714</c:v>
                </c:pt>
                <c:pt idx="3">
                  <c:v>16622</c:v>
                </c:pt>
                <c:pt idx="4">
                  <c:v>15790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6-4D0D-9C32-0294450CB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40" t="s">
        <v>
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  <c r="IY2" s="140"/>
      <c r="IZ2" s="140"/>
      <c r="JA2" s="140"/>
      <c r="JB2" s="140"/>
      <c r="JC2" s="140"/>
      <c r="JD2" s="140"/>
      <c r="JE2" s="140"/>
      <c r="JF2" s="140"/>
      <c r="JG2" s="140"/>
      <c r="JH2" s="140"/>
      <c r="JI2" s="140"/>
      <c r="JJ2" s="140"/>
      <c r="JK2" s="140"/>
      <c r="JL2" s="140"/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40"/>
      <c r="KU2" s="140"/>
      <c r="KV2" s="140"/>
      <c r="KW2" s="140"/>
      <c r="KX2" s="140"/>
      <c r="KY2" s="140"/>
      <c r="KZ2" s="140"/>
      <c r="LA2" s="140"/>
      <c r="LB2" s="140"/>
      <c r="LC2" s="140"/>
      <c r="LD2" s="140"/>
      <c r="LE2" s="140"/>
      <c r="LF2" s="140"/>
      <c r="LG2" s="140"/>
      <c r="LH2" s="140"/>
      <c r="LI2" s="140"/>
      <c r="LJ2" s="140"/>
      <c r="LK2" s="140"/>
      <c r="LL2" s="140"/>
      <c r="LM2" s="140"/>
      <c r="LN2" s="140"/>
      <c r="LO2" s="140"/>
      <c r="LP2" s="140"/>
      <c r="LQ2" s="140"/>
      <c r="LR2" s="140"/>
      <c r="LS2" s="140"/>
      <c r="LT2" s="140"/>
      <c r="LU2" s="140"/>
      <c r="LV2" s="140"/>
      <c r="LW2" s="140"/>
      <c r="LX2" s="140"/>
      <c r="LY2" s="140"/>
      <c r="LZ2" s="140"/>
      <c r="MA2" s="140"/>
      <c r="MB2" s="140"/>
      <c r="MC2" s="140"/>
      <c r="MD2" s="140"/>
      <c r="ME2" s="140"/>
      <c r="MF2" s="140"/>
      <c r="MG2" s="140"/>
      <c r="MH2" s="140"/>
      <c r="MI2" s="140"/>
      <c r="MJ2" s="140"/>
      <c r="MK2" s="140"/>
      <c r="ML2" s="140"/>
      <c r="MM2" s="140"/>
      <c r="MN2" s="140"/>
      <c r="MO2" s="140"/>
      <c r="MP2" s="140"/>
      <c r="MQ2" s="140"/>
      <c r="MR2" s="140"/>
      <c r="MS2" s="140"/>
      <c r="MT2" s="140"/>
      <c r="MU2" s="140"/>
      <c r="MV2" s="140"/>
      <c r="MW2" s="140"/>
      <c r="MX2" s="140"/>
      <c r="MY2" s="140"/>
      <c r="MZ2" s="140"/>
      <c r="NA2" s="140"/>
      <c r="NB2" s="140"/>
      <c r="NC2" s="140"/>
      <c r="ND2" s="140"/>
      <c r="NE2" s="140"/>
      <c r="NF2" s="140"/>
      <c r="NG2" s="140"/>
      <c r="NH2" s="140"/>
      <c r="NI2" s="140"/>
      <c r="NJ2" s="140"/>
      <c r="NK2" s="140"/>
      <c r="NL2" s="140"/>
      <c r="NM2" s="140"/>
      <c r="NN2" s="140"/>
      <c r="NO2" s="140"/>
      <c r="NP2" s="140"/>
      <c r="NQ2" s="140"/>
      <c r="NR2" s="140"/>
    </row>
    <row r="3" spans="1:382" ht="9.75" customHeight="1" x14ac:dyDescent="0.15">
      <c r="A3" s="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0"/>
      <c r="KK3" s="140"/>
      <c r="KL3" s="140"/>
      <c r="KM3" s="140"/>
      <c r="KN3" s="140"/>
      <c r="KO3" s="140"/>
      <c r="KP3" s="140"/>
      <c r="KQ3" s="140"/>
      <c r="KR3" s="140"/>
      <c r="KS3" s="140"/>
      <c r="KT3" s="140"/>
      <c r="KU3" s="140"/>
      <c r="KV3" s="140"/>
      <c r="KW3" s="140"/>
      <c r="KX3" s="140"/>
      <c r="KY3" s="140"/>
      <c r="KZ3" s="140"/>
      <c r="LA3" s="140"/>
      <c r="LB3" s="140"/>
      <c r="LC3" s="140"/>
      <c r="LD3" s="140"/>
      <c r="LE3" s="140"/>
      <c r="LF3" s="140"/>
      <c r="LG3" s="140"/>
      <c r="LH3" s="140"/>
      <c r="LI3" s="140"/>
      <c r="LJ3" s="140"/>
      <c r="LK3" s="140"/>
      <c r="LL3" s="140"/>
      <c r="LM3" s="140"/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140"/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140"/>
      <c r="MV3" s="140"/>
      <c r="MW3" s="140"/>
      <c r="MX3" s="140"/>
      <c r="MY3" s="140"/>
      <c r="MZ3" s="140"/>
      <c r="NA3" s="140"/>
      <c r="NB3" s="140"/>
      <c r="NC3" s="140"/>
      <c r="ND3" s="140"/>
      <c r="NE3" s="140"/>
      <c r="NF3" s="140"/>
      <c r="NG3" s="140"/>
      <c r="NH3" s="140"/>
      <c r="NI3" s="140"/>
      <c r="NJ3" s="140"/>
      <c r="NK3" s="140"/>
      <c r="NL3" s="140"/>
      <c r="NM3" s="140"/>
      <c r="NN3" s="140"/>
      <c r="NO3" s="140"/>
      <c r="NP3" s="140"/>
      <c r="NQ3" s="140"/>
      <c r="NR3" s="140"/>
    </row>
    <row r="4" spans="1:382" ht="9.75" customHeight="1" x14ac:dyDescent="0.15">
      <c r="A4" s="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  <c r="IY4" s="140"/>
      <c r="IZ4" s="140"/>
      <c r="JA4" s="140"/>
      <c r="JB4" s="140"/>
      <c r="JC4" s="140"/>
      <c r="JD4" s="140"/>
      <c r="JE4" s="140"/>
      <c r="JF4" s="140"/>
      <c r="JG4" s="140"/>
      <c r="JH4" s="140"/>
      <c r="JI4" s="140"/>
      <c r="JJ4" s="140"/>
      <c r="JK4" s="140"/>
      <c r="JL4" s="140"/>
      <c r="JM4" s="140"/>
      <c r="JN4" s="140"/>
      <c r="JO4" s="140"/>
      <c r="JP4" s="140"/>
      <c r="JQ4" s="140"/>
      <c r="JR4" s="140"/>
      <c r="JS4" s="140"/>
      <c r="JT4" s="140"/>
      <c r="JU4" s="140"/>
      <c r="JV4" s="140"/>
      <c r="JW4" s="140"/>
      <c r="JX4" s="140"/>
      <c r="JY4" s="140"/>
      <c r="JZ4" s="140"/>
      <c r="KA4" s="140"/>
      <c r="KB4" s="140"/>
      <c r="KC4" s="140"/>
      <c r="KD4" s="140"/>
      <c r="KE4" s="140"/>
      <c r="KF4" s="140"/>
      <c r="KG4" s="140"/>
      <c r="KH4" s="140"/>
      <c r="KI4" s="140"/>
      <c r="KJ4" s="140"/>
      <c r="KK4" s="140"/>
      <c r="KL4" s="140"/>
      <c r="KM4" s="140"/>
      <c r="KN4" s="140"/>
      <c r="KO4" s="140"/>
      <c r="KP4" s="140"/>
      <c r="KQ4" s="140"/>
      <c r="KR4" s="140"/>
      <c r="KS4" s="140"/>
      <c r="KT4" s="140"/>
      <c r="KU4" s="140"/>
      <c r="KV4" s="140"/>
      <c r="KW4" s="140"/>
      <c r="KX4" s="140"/>
      <c r="KY4" s="140"/>
      <c r="KZ4" s="140"/>
      <c r="LA4" s="140"/>
      <c r="LB4" s="140"/>
      <c r="LC4" s="140"/>
      <c r="LD4" s="140"/>
      <c r="LE4" s="140"/>
      <c r="LF4" s="140"/>
      <c r="LG4" s="140"/>
      <c r="LH4" s="140"/>
      <c r="LI4" s="140"/>
      <c r="LJ4" s="140"/>
      <c r="LK4" s="140"/>
      <c r="LL4" s="140"/>
      <c r="LM4" s="140"/>
      <c r="LN4" s="140"/>
      <c r="LO4" s="140"/>
      <c r="LP4" s="140"/>
      <c r="LQ4" s="140"/>
      <c r="LR4" s="140"/>
      <c r="LS4" s="140"/>
      <c r="LT4" s="140"/>
      <c r="LU4" s="140"/>
      <c r="LV4" s="140"/>
      <c r="LW4" s="140"/>
      <c r="LX4" s="140"/>
      <c r="LY4" s="140"/>
      <c r="LZ4" s="140"/>
      <c r="MA4" s="140"/>
      <c r="MB4" s="140"/>
      <c r="MC4" s="140"/>
      <c r="MD4" s="140"/>
      <c r="ME4" s="140"/>
      <c r="MF4" s="140"/>
      <c r="MG4" s="140"/>
      <c r="MH4" s="140"/>
      <c r="MI4" s="140"/>
      <c r="MJ4" s="140"/>
      <c r="MK4" s="140"/>
      <c r="ML4" s="140"/>
      <c r="MM4" s="140"/>
      <c r="MN4" s="140"/>
      <c r="MO4" s="140"/>
      <c r="MP4" s="140"/>
      <c r="MQ4" s="140"/>
      <c r="MR4" s="140"/>
      <c r="MS4" s="140"/>
      <c r="MT4" s="140"/>
      <c r="MU4" s="140"/>
      <c r="MV4" s="140"/>
      <c r="MW4" s="140"/>
      <c r="MX4" s="140"/>
      <c r="MY4" s="140"/>
      <c r="MZ4" s="140"/>
      <c r="NA4" s="140"/>
      <c r="NB4" s="140"/>
      <c r="NC4" s="140"/>
      <c r="ND4" s="140"/>
      <c r="NE4" s="140"/>
      <c r="NF4" s="140"/>
      <c r="NG4" s="140"/>
      <c r="NH4" s="140"/>
      <c r="NI4" s="140"/>
      <c r="NJ4" s="140"/>
      <c r="NK4" s="140"/>
      <c r="NL4" s="140"/>
      <c r="NM4" s="140"/>
      <c r="NN4" s="140"/>
      <c r="NO4" s="140"/>
      <c r="NP4" s="140"/>
      <c r="NQ4" s="140"/>
      <c r="NR4" s="14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1" t="str">
        <f>
データ!H6&amp;"　"&amp;データ!I6</f>
        <v>
東京都中央区　浜町公園地下駐車場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4" t="s">
        <v>
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
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
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2" t="s">
        <v>
4</v>
      </c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37" t="s">
        <v>
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
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
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
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3" t="str">
        <f>
データ!J7</f>
        <v>
法非適用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3" t="str">
        <f>
データ!K7</f>
        <v>
駐車場整備事業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5"/>
      <c r="CF8" s="123" t="str">
        <f>
データ!L7</f>
        <v>
-</v>
      </c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5"/>
      <c r="DU8" s="127" t="str">
        <f>
データ!M7</f>
        <v>
Ａ２Ｂ２</v>
      </c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 t="str">
        <f>
データ!N7</f>
        <v>
非設置</v>
      </c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7" t="str">
        <f>
データ!S7</f>
        <v>
公共施設</v>
      </c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 t="str">
        <f>
データ!T7</f>
        <v>
有</v>
      </c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6">
        <f>
データ!U7</f>
        <v>
8753</v>
      </c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3"/>
      <c r="ND8" s="132" t="s">
        <v>
10</v>
      </c>
      <c r="NE8" s="133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4" t="s">
        <v>
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
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
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
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
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
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
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38" t="s">
        <v>
19</v>
      </c>
      <c r="NE9" s="139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7" t="str">
        <f>
データ!O7</f>
        <v>
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">
        <v>
124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3" t="str">
        <f>
データ!Q7</f>
        <v>
地下式</v>
      </c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5"/>
      <c r="DU10" s="126">
        <f>
データ!R7</f>
        <v>
22</v>
      </c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6">
        <f>
データ!V7</f>
        <v>
238</v>
      </c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>
        <f>
データ!W7</f>
        <v>
400</v>
      </c>
      <c r="JR10" s="126"/>
      <c r="JS10" s="126"/>
      <c r="JT10" s="126"/>
      <c r="JU10" s="126"/>
      <c r="JV10" s="126"/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7" t="str">
        <f>
データ!X7</f>
        <v>
導入なし</v>
      </c>
      <c r="LK10" s="127"/>
      <c r="LL10" s="127"/>
      <c r="LM10" s="127"/>
      <c r="LN10" s="127"/>
      <c r="LO10" s="127"/>
      <c r="LP10" s="127"/>
      <c r="LQ10" s="127"/>
      <c r="LR10" s="127"/>
      <c r="LS10" s="127"/>
      <c r="LT10" s="127"/>
      <c r="LU10" s="127"/>
      <c r="LV10" s="127"/>
      <c r="LW10" s="127"/>
      <c r="LX10" s="127"/>
      <c r="LY10" s="127"/>
      <c r="LZ10" s="127"/>
      <c r="MA10" s="127"/>
      <c r="MB10" s="127"/>
      <c r="MC10" s="127"/>
      <c r="MD10" s="127"/>
      <c r="ME10" s="127"/>
      <c r="MF10" s="127"/>
      <c r="MG10" s="127"/>
      <c r="MH10" s="127"/>
      <c r="MI10" s="127"/>
      <c r="MJ10" s="127"/>
      <c r="MK10" s="127"/>
      <c r="ML10" s="127"/>
      <c r="MM10" s="127"/>
      <c r="MN10" s="127"/>
      <c r="MO10" s="127"/>
      <c r="MP10" s="127"/>
      <c r="MQ10" s="127"/>
      <c r="MR10" s="127"/>
      <c r="MS10" s="127"/>
      <c r="MT10" s="127"/>
      <c r="MU10" s="127"/>
      <c r="MV10" s="127"/>
      <c r="MW10" s="127"/>
      <c r="MX10" s="127"/>
      <c r="MY10" s="127"/>
      <c r="MZ10" s="127"/>
      <c r="NA10" s="127"/>
      <c r="NB10" s="127"/>
      <c r="NC10" s="2"/>
      <c r="ND10" s="128" t="s">
        <v>
21</v>
      </c>
      <c r="NE10" s="129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0" t="s">
        <v>
23</v>
      </c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5" t="s">
        <v>
24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5" t="s">
        <v>
25</v>
      </c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6"/>
      <c r="IQ15" s="116"/>
      <c r="IR15" s="116"/>
      <c r="IS15" s="116"/>
      <c r="IT15" s="116"/>
      <c r="IU15" s="116"/>
      <c r="IV15" s="116"/>
      <c r="IW15" s="116"/>
      <c r="IX15" s="116"/>
      <c r="IY15" s="116"/>
      <c r="IZ15" s="116"/>
      <c r="JA15" s="116"/>
      <c r="JB15" s="116"/>
      <c r="JC15" s="116"/>
      <c r="JD15" s="116"/>
      <c r="JE15" s="116"/>
      <c r="JF15" s="116"/>
      <c r="JG15" s="116"/>
      <c r="JH15" s="116"/>
      <c r="JI15" s="116"/>
      <c r="JJ15" s="116"/>
      <c r="JK15" s="116"/>
      <c r="JL15" s="116"/>
      <c r="JM15" s="116"/>
      <c r="JN15" s="116"/>
      <c r="JO15" s="116"/>
      <c r="JP15" s="116"/>
      <c r="JQ15" s="116"/>
      <c r="JR15" s="116"/>
      <c r="JS15" s="116"/>
      <c r="JT15" s="116"/>
      <c r="JU15" s="116"/>
      <c r="JV15" s="116"/>
      <c r="JW15" s="116"/>
      <c r="JX15" s="116"/>
      <c r="JY15" s="116"/>
      <c r="JZ15" s="116"/>
      <c r="KA15" s="116"/>
      <c r="KB15" s="116"/>
      <c r="KC15" s="116"/>
      <c r="KD15" s="116"/>
      <c r="KE15" s="116"/>
      <c r="KF15" s="116"/>
      <c r="KG15" s="116"/>
      <c r="KH15" s="116"/>
      <c r="KI15" s="116"/>
      <c r="KJ15" s="116"/>
      <c r="KK15" s="116"/>
      <c r="KL15" s="116"/>
      <c r="KM15" s="116"/>
      <c r="KN15" s="116"/>
      <c r="KO15" s="116"/>
      <c r="KP15" s="116"/>
      <c r="KQ15" s="116"/>
      <c r="KR15" s="116"/>
      <c r="KS15" s="116"/>
      <c r="KT15" s="116"/>
      <c r="KU15" s="116"/>
      <c r="KV15" s="116"/>
      <c r="KW15" s="116"/>
      <c r="KX15" s="116"/>
      <c r="KY15" s="116"/>
      <c r="KZ15" s="116"/>
      <c r="LA15" s="116"/>
      <c r="LB15" s="116"/>
      <c r="LC15" s="116"/>
      <c r="LD15" s="116"/>
      <c r="LE15" s="116"/>
      <c r="LF15" s="116"/>
      <c r="LG15" s="116"/>
      <c r="LH15" s="116"/>
      <c r="LI15" s="116"/>
      <c r="LJ15" s="116"/>
      <c r="LK15" s="116"/>
      <c r="LL15" s="116"/>
      <c r="LM15" s="116"/>
      <c r="LN15" s="116"/>
      <c r="LO15" s="116"/>
      <c r="LP15" s="116"/>
      <c r="LQ15" s="116"/>
      <c r="LR15" s="116"/>
      <c r="LS15" s="116"/>
      <c r="LT15" s="116"/>
      <c r="LU15" s="116"/>
      <c r="LV15" s="116"/>
      <c r="LW15" s="116"/>
      <c r="LX15" s="116"/>
      <c r="LY15" s="116"/>
      <c r="LZ15" s="116"/>
      <c r="MA15" s="116"/>
      <c r="MB15" s="116"/>
      <c r="MC15" s="116"/>
      <c r="MD15" s="116"/>
      <c r="ME15" s="116"/>
      <c r="MF15" s="116"/>
      <c r="MG15" s="116"/>
      <c r="MH15" s="116"/>
      <c r="MI15" s="116"/>
      <c r="MJ15" s="116"/>
      <c r="MK15" s="116"/>
      <c r="ML15" s="116"/>
      <c r="MM15" s="116"/>
      <c r="MN15" s="116"/>
      <c r="MO15" s="116"/>
      <c r="MP15" s="116"/>
      <c r="MQ15" s="116"/>
      <c r="MR15" s="116"/>
      <c r="MS15" s="116"/>
      <c r="MT15" s="116"/>
      <c r="MU15" s="116"/>
      <c r="MV15" s="116"/>
      <c r="MW15" s="20"/>
      <c r="MX15" s="20"/>
      <c r="MY15" s="20"/>
      <c r="MZ15" s="20"/>
      <c r="NA15" s="20"/>
      <c r="NB15" s="21"/>
      <c r="NC15" s="2"/>
      <c r="ND15" s="100" t="s">
        <v>
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
データ!$B$11</f>
        <v>
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
データ!$C$11</f>
        <v>
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
データ!$D$11</f>
        <v>
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
データ!$E$11</f>
        <v>
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
データ!$F$11</f>
        <v>
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
データ!$B$11</f>
        <v>
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
データ!$C$11</f>
        <v>
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
データ!$D$11</f>
        <v>
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
データ!$E$11</f>
        <v>
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
データ!$F$11</f>
        <v>
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
データ!$B$11</f>
        <v>
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
データ!$C$11</f>
        <v>
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
データ!$D$11</f>
        <v>
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
データ!$E$11</f>
        <v>
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
データ!$F$11</f>
        <v>
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
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
データ!Y7</f>
        <v>
223.8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254.1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171.1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288.89999999999998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246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
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
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
データ!DK7</f>
        <v>
107.1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121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113.4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115.1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113.9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
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
データ!AD7</f>
        <v>
135.30000000000001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133.5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136.30000000000001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130.9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155.30000000000001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
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
データ!AO7</f>
        <v>
7.6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7.1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5.5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5.2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3.9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
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
データ!DP7</f>
        <v>
167.7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169.3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166.6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164.4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165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/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
データ!$B$11</f>
        <v>
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
データ!$C$11</f>
        <v>
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
データ!$D$11</f>
        <v>
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
データ!$E$11</f>
        <v>
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
データ!$F$11</f>
        <v>
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
データ!$B$11</f>
        <v>
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
データ!$C$11</f>
        <v>
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
データ!$D$11</f>
        <v>
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
データ!$E$11</f>
        <v>
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
データ!$F$11</f>
        <v>
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
データ!$B$11</f>
        <v>
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
データ!$C$11</f>
        <v>
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
データ!$D$11</f>
        <v>
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
データ!$E$11</f>
        <v>
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
データ!$F$11</f>
        <v>
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
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
データ!AU7</f>
        <v>
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
データ!AV7</f>
        <v>
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
データ!AW7</f>
        <v>
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
データ!AX7</f>
        <v>
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
データ!AY7</f>
        <v>
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
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
データ!BF7</f>
        <v>
55.3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60.6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41.5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65.400000000000006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59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
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
データ!BQ7</f>
        <v>
49037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
データ!BR7</f>
        <v>
58397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
データ!BS7</f>
        <v>
40498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
データ!BT7</f>
        <v>
67438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
データ!BU7</f>
        <v>
61086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
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
データ!AZ7</f>
        <v>
79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
データ!BA7</f>
        <v>
56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
データ!BB7</f>
        <v>
42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
データ!BC7</f>
        <v>
44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
データ!BD7</f>
        <v>
45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
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
データ!BK7</f>
        <v>
11.2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8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13.7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7.5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1.9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
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
データ!BV7</f>
        <v>
19615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
データ!BW7</f>
        <v>
21116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
データ!BX7</f>
        <v>
20714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
データ!BY7</f>
        <v>
16622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
データ!BZ7</f>
        <v>
15790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5" t="s">
        <v>
31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  <c r="IW60" s="115"/>
      <c r="IX60" s="115"/>
      <c r="IY60" s="115"/>
      <c r="IZ60" s="115"/>
      <c r="JA60" s="115"/>
      <c r="JB60" s="115"/>
      <c r="JC60" s="115"/>
      <c r="JD60" s="115"/>
      <c r="JE60" s="115"/>
      <c r="JF60" s="115"/>
      <c r="JG60" s="115"/>
      <c r="JH60" s="115"/>
      <c r="JI60" s="115"/>
      <c r="JJ60" s="115"/>
      <c r="JK60" s="115"/>
      <c r="JL60" s="115"/>
      <c r="JM60" s="115"/>
      <c r="JN60" s="115"/>
      <c r="JO60" s="115"/>
      <c r="JP60" s="115"/>
      <c r="JQ60" s="115"/>
      <c r="JR60" s="115"/>
      <c r="JS60" s="115"/>
      <c r="JT60" s="115"/>
      <c r="JU60" s="115"/>
      <c r="JV60" s="115"/>
      <c r="JW60" s="115"/>
      <c r="JX60" s="115"/>
      <c r="JY60" s="115"/>
      <c r="JZ60" s="115"/>
      <c r="KA60" s="115"/>
      <c r="KB60" s="115"/>
      <c r="KC60" s="115"/>
      <c r="KD60" s="115"/>
      <c r="KE60" s="115"/>
      <c r="KF60" s="115"/>
      <c r="KG60" s="115"/>
      <c r="KH60" s="115"/>
      <c r="KI60" s="115"/>
      <c r="KJ60" s="115"/>
      <c r="KK60" s="115"/>
      <c r="KL60" s="115"/>
      <c r="KM60" s="115"/>
      <c r="KN60" s="115"/>
      <c r="KO60" s="115"/>
      <c r="KP60" s="115"/>
      <c r="KQ60" s="115"/>
      <c r="KR60" s="115"/>
      <c r="KS60" s="115"/>
      <c r="KT60" s="115"/>
      <c r="KU60" s="115"/>
      <c r="KV60" s="115"/>
      <c r="KW60" s="115"/>
      <c r="KX60" s="115"/>
      <c r="KY60" s="115"/>
      <c r="KZ60" s="115"/>
      <c r="LA60" s="115"/>
      <c r="LB60" s="115"/>
      <c r="LC60" s="115"/>
      <c r="LD60" s="115"/>
      <c r="LE60" s="115"/>
      <c r="LF60" s="115"/>
      <c r="LG60" s="115"/>
      <c r="LH60" s="115"/>
      <c r="LI60" s="115"/>
      <c r="LJ60" s="115"/>
      <c r="LK60" s="115"/>
      <c r="LL60" s="115"/>
      <c r="LM60" s="115"/>
      <c r="LN60" s="115"/>
      <c r="LO60" s="115"/>
      <c r="LP60" s="115"/>
      <c r="LQ60" s="115"/>
      <c r="LR60" s="115"/>
      <c r="LS60" s="115"/>
      <c r="LT60" s="115"/>
      <c r="LU60" s="115"/>
      <c r="LV60" s="115"/>
      <c r="LW60" s="115"/>
      <c r="LX60" s="115"/>
      <c r="LY60" s="115"/>
      <c r="LZ60" s="115"/>
      <c r="MA60" s="115"/>
      <c r="MB60" s="115"/>
      <c r="MC60" s="115"/>
      <c r="MD60" s="115"/>
      <c r="ME60" s="115"/>
      <c r="MF60" s="115"/>
      <c r="MG60" s="115"/>
      <c r="MH60" s="115"/>
      <c r="MI60" s="115"/>
      <c r="MJ60" s="115"/>
      <c r="MK60" s="115"/>
      <c r="ML60" s="115"/>
      <c r="MM60" s="115"/>
      <c r="MN60" s="115"/>
      <c r="MO60" s="115"/>
      <c r="MP60" s="115"/>
      <c r="MQ60" s="115"/>
      <c r="MR60" s="115"/>
      <c r="MS60" s="115"/>
      <c r="MT60" s="115"/>
      <c r="MU60" s="115"/>
      <c r="MV60" s="115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6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  <c r="IT61" s="116"/>
      <c r="IU61" s="116"/>
      <c r="IV61" s="116"/>
      <c r="IW61" s="116"/>
      <c r="IX61" s="116"/>
      <c r="IY61" s="116"/>
      <c r="IZ61" s="116"/>
      <c r="JA61" s="116"/>
      <c r="JB61" s="116"/>
      <c r="JC61" s="116"/>
      <c r="JD61" s="116"/>
      <c r="JE61" s="116"/>
      <c r="JF61" s="116"/>
      <c r="JG61" s="116"/>
      <c r="JH61" s="116"/>
      <c r="JI61" s="116"/>
      <c r="JJ61" s="116"/>
      <c r="JK61" s="116"/>
      <c r="JL61" s="116"/>
      <c r="JM61" s="116"/>
      <c r="JN61" s="116"/>
      <c r="JO61" s="116"/>
      <c r="JP61" s="116"/>
      <c r="JQ61" s="116"/>
      <c r="JR61" s="116"/>
      <c r="JS61" s="116"/>
      <c r="JT61" s="116"/>
      <c r="JU61" s="116"/>
      <c r="JV61" s="116"/>
      <c r="JW61" s="116"/>
      <c r="JX61" s="116"/>
      <c r="JY61" s="116"/>
      <c r="JZ61" s="116"/>
      <c r="KA61" s="116"/>
      <c r="KB61" s="116"/>
      <c r="KC61" s="116"/>
      <c r="KD61" s="116"/>
      <c r="KE61" s="116"/>
      <c r="KF61" s="116"/>
      <c r="KG61" s="116"/>
      <c r="KH61" s="116"/>
      <c r="KI61" s="116"/>
      <c r="KJ61" s="116"/>
      <c r="KK61" s="116"/>
      <c r="KL61" s="116"/>
      <c r="KM61" s="116"/>
      <c r="KN61" s="116"/>
      <c r="KO61" s="116"/>
      <c r="KP61" s="116"/>
      <c r="KQ61" s="116"/>
      <c r="KR61" s="116"/>
      <c r="KS61" s="116"/>
      <c r="KT61" s="116"/>
      <c r="KU61" s="116"/>
      <c r="KV61" s="116"/>
      <c r="KW61" s="116"/>
      <c r="KX61" s="116"/>
      <c r="KY61" s="116"/>
      <c r="KZ61" s="116"/>
      <c r="LA61" s="116"/>
      <c r="LB61" s="116"/>
      <c r="LC61" s="116"/>
      <c r="LD61" s="116"/>
      <c r="LE61" s="116"/>
      <c r="LF61" s="116"/>
      <c r="LG61" s="116"/>
      <c r="LH61" s="116"/>
      <c r="LI61" s="116"/>
      <c r="LJ61" s="116"/>
      <c r="LK61" s="116"/>
      <c r="LL61" s="116"/>
      <c r="LM61" s="116"/>
      <c r="LN61" s="116"/>
      <c r="LO61" s="116"/>
      <c r="LP61" s="116"/>
      <c r="LQ61" s="116"/>
      <c r="LR61" s="116"/>
      <c r="LS61" s="116"/>
      <c r="LT61" s="116"/>
      <c r="LU61" s="116"/>
      <c r="LV61" s="116"/>
      <c r="LW61" s="116"/>
      <c r="LX61" s="116"/>
      <c r="LY61" s="116"/>
      <c r="LZ61" s="116"/>
      <c r="MA61" s="116"/>
      <c r="MB61" s="116"/>
      <c r="MC61" s="116"/>
      <c r="MD61" s="116"/>
      <c r="ME61" s="116"/>
      <c r="MF61" s="116"/>
      <c r="MG61" s="116"/>
      <c r="MH61" s="116"/>
      <c r="MI61" s="116"/>
      <c r="MJ61" s="116"/>
      <c r="MK61" s="116"/>
      <c r="ML61" s="116"/>
      <c r="MM61" s="116"/>
      <c r="MN61" s="116"/>
      <c r="MO61" s="116"/>
      <c r="MP61" s="116"/>
      <c r="MQ61" s="116"/>
      <c r="MR61" s="116"/>
      <c r="MS61" s="116"/>
      <c r="MT61" s="116"/>
      <c r="MU61" s="116"/>
      <c r="MV61" s="116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
データ!CM7</f>
        <v>
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
データ!$B$11</f>
        <v>
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
データ!$C$11</f>
        <v>
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
データ!$D$11</f>
        <v>
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
データ!$E$11</f>
        <v>
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
データ!$F$11</f>
        <v>
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
データ!CN7</f>
        <v>
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
データ!$B$11</f>
        <v>
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
データ!$C$11</f>
        <v>
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
データ!$D$11</f>
        <v>
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
データ!$E$11</f>
        <v>
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
データ!$F$11</f>
        <v>
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
データ!$B$11</f>
        <v>
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
データ!$C$11</f>
        <v>
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
データ!$D$11</f>
        <v>
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
データ!$E$11</f>
        <v>
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
データ!$F$11</f>
        <v>
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141.9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181.6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148.9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135.30000000000001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110.8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9GvlBGVqyQ1qee4f4L21kZneBa1+Y4Dsp7syd9vWJlAM9O2P0uQ/N+CSDpt175iOv0e+Kt57f73CHUa3rkC96A==" saltValue="MV57OSCCRTEligxcrs8PU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6" t="s">
        <v>
59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63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
64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50" t="s">
        <v>
65</v>
      </c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 t="s">
        <v>
66</v>
      </c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 t="s">
        <v>
67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1" t="s">
        <v>
68</v>
      </c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 t="s">
        <v>
69</v>
      </c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2" t="s">
        <v>
70</v>
      </c>
      <c r="CN4" s="152" t="s">
        <v>
71</v>
      </c>
      <c r="CO4" s="143" t="s">
        <v>
72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50" t="s">
        <v>
73</v>
      </c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43" t="s">
        <v>
74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101</v>
      </c>
      <c r="AK5" s="59" t="s">
        <v>
91</v>
      </c>
      <c r="AL5" s="59" t="s">
        <v>
102</v>
      </c>
      <c r="AM5" s="59" t="s">
        <v>
103</v>
      </c>
      <c r="AN5" s="59" t="s">
        <v>
104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90</v>
      </c>
      <c r="AV5" s="59" t="s">
        <v>
91</v>
      </c>
      <c r="AW5" s="59" t="s">
        <v>
102</v>
      </c>
      <c r="AX5" s="59" t="s">
        <v>
93</v>
      </c>
      <c r="AY5" s="59" t="s">
        <v>
105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106</v>
      </c>
      <c r="BG5" s="59" t="s">
        <v>
91</v>
      </c>
      <c r="BH5" s="59" t="s">
        <v>
102</v>
      </c>
      <c r="BI5" s="59" t="s">
        <v>
93</v>
      </c>
      <c r="BJ5" s="59" t="s">
        <v>
104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101</v>
      </c>
      <c r="BR5" s="59" t="s">
        <v>
91</v>
      </c>
      <c r="BS5" s="59" t="s">
        <v>
92</v>
      </c>
      <c r="BT5" s="59" t="s">
        <v>
103</v>
      </c>
      <c r="BU5" s="59" t="s">
        <v>
104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101</v>
      </c>
      <c r="CC5" s="59" t="s">
        <v>
107</v>
      </c>
      <c r="CD5" s="59" t="s">
        <v>
108</v>
      </c>
      <c r="CE5" s="59" t="s">
        <v>
93</v>
      </c>
      <c r="CF5" s="59" t="s">
        <v>
105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3"/>
      <c r="CN5" s="153"/>
      <c r="CO5" s="59" t="s">
        <v>
90</v>
      </c>
      <c r="CP5" s="59" t="s">
        <v>
91</v>
      </c>
      <c r="CQ5" s="59" t="s">
        <v>
102</v>
      </c>
      <c r="CR5" s="59" t="s">
        <v>
103</v>
      </c>
      <c r="CS5" s="59" t="s">
        <v>
104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90</v>
      </c>
      <c r="DA5" s="59" t="s">
        <v>
109</v>
      </c>
      <c r="DB5" s="59" t="s">
        <v>
92</v>
      </c>
      <c r="DC5" s="59" t="s">
        <v>
110</v>
      </c>
      <c r="DD5" s="59" t="s">
        <v>
104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106</v>
      </c>
      <c r="DL5" s="59" t="s">
        <v>
91</v>
      </c>
      <c r="DM5" s="59" t="s">
        <v>
92</v>
      </c>
      <c r="DN5" s="59" t="s">
        <v>
110</v>
      </c>
      <c r="DO5" s="59" t="s">
        <v>
94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15">
      <c r="A6" s="49" t="s">
        <v>
111</v>
      </c>
      <c r="B6" s="60">
        <f>
B8</f>
        <v>
2018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7</v>
      </c>
      <c r="H6" s="60" t="str">
        <f>
SUBSTITUTE(H8,"　","")</f>
        <v>
東京都中央区</v>
      </c>
      <c r="I6" s="60" t="str">
        <f t="shared" si="1"/>
        <v>
浜町公園地下駐車場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都市計画駐車場 届出駐車場</v>
      </c>
      <c r="Q6" s="62" t="str">
        <f t="shared" si="1"/>
        <v>
地下式</v>
      </c>
      <c r="R6" s="63">
        <f t="shared" si="1"/>
        <v>
22</v>
      </c>
      <c r="S6" s="62" t="str">
        <f t="shared" si="1"/>
        <v>
公共施設</v>
      </c>
      <c r="T6" s="62" t="str">
        <f t="shared" si="1"/>
        <v>
有</v>
      </c>
      <c r="U6" s="63">
        <f t="shared" si="1"/>
        <v>
8753</v>
      </c>
      <c r="V6" s="63">
        <f t="shared" si="1"/>
        <v>
238</v>
      </c>
      <c r="W6" s="63">
        <f t="shared" si="1"/>
        <v>
400</v>
      </c>
      <c r="X6" s="62" t="str">
        <f t="shared" si="1"/>
        <v>
導入なし</v>
      </c>
      <c r="Y6" s="64">
        <f>
IF(Y8="-",NA(),Y8)</f>
        <v>
223.8</v>
      </c>
      <c r="Z6" s="64">
        <f t="shared" ref="Z6:AH6" si="2">
IF(Z8="-",NA(),Z8)</f>
        <v>
254.1</v>
      </c>
      <c r="AA6" s="64">
        <f t="shared" si="2"/>
        <v>
171.1</v>
      </c>
      <c r="AB6" s="64">
        <f t="shared" si="2"/>
        <v>
288.89999999999998</v>
      </c>
      <c r="AC6" s="64">
        <f t="shared" si="2"/>
        <v>
246</v>
      </c>
      <c r="AD6" s="64">
        <f t="shared" si="2"/>
        <v>
135.30000000000001</v>
      </c>
      <c r="AE6" s="64">
        <f t="shared" si="2"/>
        <v>
133.5</v>
      </c>
      <c r="AF6" s="64">
        <f t="shared" si="2"/>
        <v>
136.30000000000001</v>
      </c>
      <c r="AG6" s="64">
        <f t="shared" si="2"/>
        <v>
130.9</v>
      </c>
      <c r="AH6" s="64">
        <f t="shared" si="2"/>
        <v>
155.30000000000001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7.6</v>
      </c>
      <c r="AP6" s="64">
        <f t="shared" si="3"/>
        <v>
7.1</v>
      </c>
      <c r="AQ6" s="64">
        <f t="shared" si="3"/>
        <v>
5.5</v>
      </c>
      <c r="AR6" s="64">
        <f t="shared" si="3"/>
        <v>
5.2</v>
      </c>
      <c r="AS6" s="64">
        <f t="shared" si="3"/>
        <v>
3.9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79</v>
      </c>
      <c r="BA6" s="65">
        <f t="shared" si="4"/>
        <v>
56</v>
      </c>
      <c r="BB6" s="65">
        <f t="shared" si="4"/>
        <v>
42</v>
      </c>
      <c r="BC6" s="65">
        <f t="shared" si="4"/>
        <v>
44</v>
      </c>
      <c r="BD6" s="65">
        <f t="shared" si="4"/>
        <v>
45</v>
      </c>
      <c r="BE6" s="63" t="str">
        <f>
IF(BE8="-","",IF(BE8="-","【-】","【"&amp;SUBSTITUTE(TEXT(BE8,"#,##0"),"-","△")&amp;"】"))</f>
        <v>
【30】</v>
      </c>
      <c r="BF6" s="64">
        <f>
IF(BF8="-",NA(),BF8)</f>
        <v>
55.3</v>
      </c>
      <c r="BG6" s="64">
        <f t="shared" ref="BG6:BO6" si="5">
IF(BG8="-",NA(),BG8)</f>
        <v>
60.6</v>
      </c>
      <c r="BH6" s="64">
        <f t="shared" si="5"/>
        <v>
41.5</v>
      </c>
      <c r="BI6" s="64">
        <f t="shared" si="5"/>
        <v>
65.400000000000006</v>
      </c>
      <c r="BJ6" s="64">
        <f t="shared" si="5"/>
        <v>
59</v>
      </c>
      <c r="BK6" s="64">
        <f t="shared" si="5"/>
        <v>
11.2</v>
      </c>
      <c r="BL6" s="64">
        <f t="shared" si="5"/>
        <v>
8</v>
      </c>
      <c r="BM6" s="64">
        <f t="shared" si="5"/>
        <v>
13.7</v>
      </c>
      <c r="BN6" s="64">
        <f t="shared" si="5"/>
        <v>
7.5</v>
      </c>
      <c r="BO6" s="64">
        <f t="shared" si="5"/>
        <v>
1.9</v>
      </c>
      <c r="BP6" s="61" t="str">
        <f>
IF(BP8="-","",IF(BP8="-","【-】","【"&amp;SUBSTITUTE(TEXT(BP8,"#,##0.0"),"-","△")&amp;"】"))</f>
        <v>
【26.3】</v>
      </c>
      <c r="BQ6" s="65">
        <f>
IF(BQ8="-",NA(),BQ8)</f>
        <v>
49037</v>
      </c>
      <c r="BR6" s="65">
        <f t="shared" ref="BR6:BZ6" si="6">
IF(BR8="-",NA(),BR8)</f>
        <v>
58397</v>
      </c>
      <c r="BS6" s="65">
        <f t="shared" si="6"/>
        <v>
40498</v>
      </c>
      <c r="BT6" s="65">
        <f t="shared" si="6"/>
        <v>
67438</v>
      </c>
      <c r="BU6" s="65">
        <f t="shared" si="6"/>
        <v>
61086</v>
      </c>
      <c r="BV6" s="65">
        <f t="shared" si="6"/>
        <v>
19615</v>
      </c>
      <c r="BW6" s="65">
        <f t="shared" si="6"/>
        <v>
21116</v>
      </c>
      <c r="BX6" s="65">
        <f t="shared" si="6"/>
        <v>
20714</v>
      </c>
      <c r="BY6" s="65">
        <f t="shared" si="6"/>
        <v>
16622</v>
      </c>
      <c r="BZ6" s="65">
        <f t="shared" si="6"/>
        <v>
15790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112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113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141.9</v>
      </c>
      <c r="DF6" s="64">
        <f t="shared" si="8"/>
        <v>
181.6</v>
      </c>
      <c r="DG6" s="64">
        <f t="shared" si="8"/>
        <v>
148.9</v>
      </c>
      <c r="DH6" s="64">
        <f t="shared" si="8"/>
        <v>
135.30000000000001</v>
      </c>
      <c r="DI6" s="64">
        <f t="shared" si="8"/>
        <v>
110.8</v>
      </c>
      <c r="DJ6" s="61" t="str">
        <f>
IF(DJ8="-","",IF(DJ8="-","【-】","【"&amp;SUBSTITUTE(TEXT(DJ8,"#,##0.0"),"-","△")&amp;"】"))</f>
        <v>
【103.6】</v>
      </c>
      <c r="DK6" s="64">
        <f>
IF(DK8="-",NA(),DK8)</f>
        <v>
107.1</v>
      </c>
      <c r="DL6" s="64">
        <f t="shared" ref="DL6:DT6" si="9">
IF(DL8="-",NA(),DL8)</f>
        <v>
121</v>
      </c>
      <c r="DM6" s="64">
        <f t="shared" si="9"/>
        <v>
113.4</v>
      </c>
      <c r="DN6" s="64">
        <f t="shared" si="9"/>
        <v>
115.1</v>
      </c>
      <c r="DO6" s="64">
        <f t="shared" si="9"/>
        <v>
113.9</v>
      </c>
      <c r="DP6" s="64">
        <f t="shared" si="9"/>
        <v>
167.7</v>
      </c>
      <c r="DQ6" s="64">
        <f t="shared" si="9"/>
        <v>
169.3</v>
      </c>
      <c r="DR6" s="64">
        <f t="shared" si="9"/>
        <v>
166.6</v>
      </c>
      <c r="DS6" s="64">
        <f t="shared" si="9"/>
        <v>
164.4</v>
      </c>
      <c r="DT6" s="64">
        <f t="shared" si="9"/>
        <v>
165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114</v>
      </c>
      <c r="B7" s="60">
        <f t="shared" ref="B7:X7" si="10">
B8</f>
        <v>
2018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7</v>
      </c>
      <c r="H7" s="60" t="str">
        <f t="shared" si="10"/>
        <v>
東京都　中央区</v>
      </c>
      <c r="I7" s="60" t="str">
        <f t="shared" si="10"/>
        <v>
浜町公園地下駐車場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都市計画駐車場 届出駐車場</v>
      </c>
      <c r="Q7" s="62" t="str">
        <f t="shared" si="10"/>
        <v>
地下式</v>
      </c>
      <c r="R7" s="63">
        <f t="shared" si="10"/>
        <v>
22</v>
      </c>
      <c r="S7" s="62" t="str">
        <f t="shared" si="10"/>
        <v>
公共施設</v>
      </c>
      <c r="T7" s="62" t="str">
        <f t="shared" si="10"/>
        <v>
有</v>
      </c>
      <c r="U7" s="63">
        <f t="shared" si="10"/>
        <v>
8753</v>
      </c>
      <c r="V7" s="63">
        <f t="shared" si="10"/>
        <v>
238</v>
      </c>
      <c r="W7" s="63">
        <f t="shared" si="10"/>
        <v>
400</v>
      </c>
      <c r="X7" s="62" t="str">
        <f t="shared" si="10"/>
        <v>
導入なし</v>
      </c>
      <c r="Y7" s="64">
        <f>
Y8</f>
        <v>
223.8</v>
      </c>
      <c r="Z7" s="64">
        <f t="shared" ref="Z7:AH7" si="11">
Z8</f>
        <v>
254.1</v>
      </c>
      <c r="AA7" s="64">
        <f t="shared" si="11"/>
        <v>
171.1</v>
      </c>
      <c r="AB7" s="64">
        <f t="shared" si="11"/>
        <v>
288.89999999999998</v>
      </c>
      <c r="AC7" s="64">
        <f t="shared" si="11"/>
        <v>
246</v>
      </c>
      <c r="AD7" s="64">
        <f t="shared" si="11"/>
        <v>
135.30000000000001</v>
      </c>
      <c r="AE7" s="64">
        <f t="shared" si="11"/>
        <v>
133.5</v>
      </c>
      <c r="AF7" s="64">
        <f t="shared" si="11"/>
        <v>
136.30000000000001</v>
      </c>
      <c r="AG7" s="64">
        <f t="shared" si="11"/>
        <v>
130.9</v>
      </c>
      <c r="AH7" s="64">
        <f t="shared" si="11"/>
        <v>
155.30000000000001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7.6</v>
      </c>
      <c r="AP7" s="64">
        <f t="shared" si="12"/>
        <v>
7.1</v>
      </c>
      <c r="AQ7" s="64">
        <f t="shared" si="12"/>
        <v>
5.5</v>
      </c>
      <c r="AR7" s="64">
        <f t="shared" si="12"/>
        <v>
5.2</v>
      </c>
      <c r="AS7" s="64">
        <f t="shared" si="12"/>
        <v>
3.9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79</v>
      </c>
      <c r="BA7" s="65">
        <f t="shared" si="13"/>
        <v>
56</v>
      </c>
      <c r="BB7" s="65">
        <f t="shared" si="13"/>
        <v>
42</v>
      </c>
      <c r="BC7" s="65">
        <f t="shared" si="13"/>
        <v>
44</v>
      </c>
      <c r="BD7" s="65">
        <f t="shared" si="13"/>
        <v>
45</v>
      </c>
      <c r="BE7" s="63"/>
      <c r="BF7" s="64">
        <f>
BF8</f>
        <v>
55.3</v>
      </c>
      <c r="BG7" s="64">
        <f t="shared" ref="BG7:BO7" si="14">
BG8</f>
        <v>
60.6</v>
      </c>
      <c r="BH7" s="64">
        <f t="shared" si="14"/>
        <v>
41.5</v>
      </c>
      <c r="BI7" s="64">
        <f t="shared" si="14"/>
        <v>
65.400000000000006</v>
      </c>
      <c r="BJ7" s="64">
        <f t="shared" si="14"/>
        <v>
59</v>
      </c>
      <c r="BK7" s="64">
        <f t="shared" si="14"/>
        <v>
11.2</v>
      </c>
      <c r="BL7" s="64">
        <f t="shared" si="14"/>
        <v>
8</v>
      </c>
      <c r="BM7" s="64">
        <f t="shared" si="14"/>
        <v>
13.7</v>
      </c>
      <c r="BN7" s="64">
        <f t="shared" si="14"/>
        <v>
7.5</v>
      </c>
      <c r="BO7" s="64">
        <f t="shared" si="14"/>
        <v>
1.9</v>
      </c>
      <c r="BP7" s="61"/>
      <c r="BQ7" s="65">
        <f>
BQ8</f>
        <v>
49037</v>
      </c>
      <c r="BR7" s="65">
        <f t="shared" ref="BR7:BZ7" si="15">
BR8</f>
        <v>
58397</v>
      </c>
      <c r="BS7" s="65">
        <f t="shared" si="15"/>
        <v>
40498</v>
      </c>
      <c r="BT7" s="65">
        <f t="shared" si="15"/>
        <v>
67438</v>
      </c>
      <c r="BU7" s="65">
        <f t="shared" si="15"/>
        <v>
61086</v>
      </c>
      <c r="BV7" s="65">
        <f t="shared" si="15"/>
        <v>
19615</v>
      </c>
      <c r="BW7" s="65">
        <f t="shared" si="15"/>
        <v>
21116</v>
      </c>
      <c r="BX7" s="65">
        <f t="shared" si="15"/>
        <v>
20714</v>
      </c>
      <c r="BY7" s="65">
        <f t="shared" si="15"/>
        <v>
16622</v>
      </c>
      <c r="BZ7" s="65">
        <f t="shared" si="15"/>
        <v>
15790</v>
      </c>
      <c r="CA7" s="63"/>
      <c r="CB7" s="64" t="s">
        <v>
115</v>
      </c>
      <c r="CC7" s="64" t="s">
        <v>
115</v>
      </c>
      <c r="CD7" s="64" t="s">
        <v>
115</v>
      </c>
      <c r="CE7" s="64" t="s">
        <v>
115</v>
      </c>
      <c r="CF7" s="64" t="s">
        <v>
115</v>
      </c>
      <c r="CG7" s="64" t="s">
        <v>
115</v>
      </c>
      <c r="CH7" s="64" t="s">
        <v>
115</v>
      </c>
      <c r="CI7" s="64" t="s">
        <v>
115</v>
      </c>
      <c r="CJ7" s="64" t="s">
        <v>
115</v>
      </c>
      <c r="CK7" s="64" t="s">
        <v>
112</v>
      </c>
      <c r="CL7" s="61"/>
      <c r="CM7" s="63">
        <f>
CM8</f>
        <v>
0</v>
      </c>
      <c r="CN7" s="63">
        <f>
CN8</f>
        <v>
0</v>
      </c>
      <c r="CO7" s="64" t="s">
        <v>
115</v>
      </c>
      <c r="CP7" s="64" t="s">
        <v>
115</v>
      </c>
      <c r="CQ7" s="64" t="s">
        <v>
115</v>
      </c>
      <c r="CR7" s="64" t="s">
        <v>
115</v>
      </c>
      <c r="CS7" s="64" t="s">
        <v>
115</v>
      </c>
      <c r="CT7" s="64" t="s">
        <v>
115</v>
      </c>
      <c r="CU7" s="64" t="s">
        <v>
115</v>
      </c>
      <c r="CV7" s="64" t="s">
        <v>
115</v>
      </c>
      <c r="CW7" s="64" t="s">
        <v>
115</v>
      </c>
      <c r="CX7" s="64" t="s">
        <v>
112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141.9</v>
      </c>
      <c r="DF7" s="64">
        <f t="shared" si="16"/>
        <v>
181.6</v>
      </c>
      <c r="DG7" s="64">
        <f t="shared" si="16"/>
        <v>
148.9</v>
      </c>
      <c r="DH7" s="64">
        <f t="shared" si="16"/>
        <v>
135.30000000000001</v>
      </c>
      <c r="DI7" s="64">
        <f t="shared" si="16"/>
        <v>
110.8</v>
      </c>
      <c r="DJ7" s="61"/>
      <c r="DK7" s="64">
        <f>
DK8</f>
        <v>
107.1</v>
      </c>
      <c r="DL7" s="64">
        <f t="shared" ref="DL7:DT7" si="17">
DL8</f>
        <v>
121</v>
      </c>
      <c r="DM7" s="64">
        <f t="shared" si="17"/>
        <v>
113.4</v>
      </c>
      <c r="DN7" s="64">
        <f t="shared" si="17"/>
        <v>
115.1</v>
      </c>
      <c r="DO7" s="64">
        <f t="shared" si="17"/>
        <v>
113.9</v>
      </c>
      <c r="DP7" s="64">
        <f t="shared" si="17"/>
        <v>
167.7</v>
      </c>
      <c r="DQ7" s="64">
        <f t="shared" si="17"/>
        <v>
169.3</v>
      </c>
      <c r="DR7" s="64">
        <f t="shared" si="17"/>
        <v>
166.6</v>
      </c>
      <c r="DS7" s="64">
        <f t="shared" si="17"/>
        <v>
164.4</v>
      </c>
      <c r="DT7" s="64">
        <f t="shared" si="17"/>
        <v>
165</v>
      </c>
      <c r="DU7" s="61"/>
    </row>
    <row r="8" spans="1:125" s="66" customFormat="1" x14ac:dyDescent="0.15">
      <c r="A8" s="49"/>
      <c r="B8" s="67">
        <v>
2018</v>
      </c>
      <c r="C8" s="67">
        <v>
131024</v>
      </c>
      <c r="D8" s="67">
        <v>
47</v>
      </c>
      <c r="E8" s="67">
        <v>
14</v>
      </c>
      <c r="F8" s="67">
        <v>
0</v>
      </c>
      <c r="G8" s="67">
        <v>
7</v>
      </c>
      <c r="H8" s="67" t="s">
        <v>
116</v>
      </c>
      <c r="I8" s="67" t="s">
        <v>
117</v>
      </c>
      <c r="J8" s="67" t="s">
        <v>
118</v>
      </c>
      <c r="K8" s="67" t="s">
        <v>
119</v>
      </c>
      <c r="L8" s="67" t="s">
        <v>
120</v>
      </c>
      <c r="M8" s="67" t="s">
        <v>
121</v>
      </c>
      <c r="N8" s="67" t="s">
        <v>
122</v>
      </c>
      <c r="O8" s="68" t="s">
        <v>
123</v>
      </c>
      <c r="P8" s="69" t="s">
        <v>
124</v>
      </c>
      <c r="Q8" s="69" t="s">
        <v>
125</v>
      </c>
      <c r="R8" s="70">
        <v>
22</v>
      </c>
      <c r="S8" s="69" t="s">
        <v>
126</v>
      </c>
      <c r="T8" s="69" t="s">
        <v>
127</v>
      </c>
      <c r="U8" s="70">
        <v>
8753</v>
      </c>
      <c r="V8" s="70">
        <v>
238</v>
      </c>
      <c r="W8" s="70">
        <v>
400</v>
      </c>
      <c r="X8" s="69" t="s">
        <v>
128</v>
      </c>
      <c r="Y8" s="71">
        <v>
223.8</v>
      </c>
      <c r="Z8" s="71">
        <v>
254.1</v>
      </c>
      <c r="AA8" s="71">
        <v>
171.1</v>
      </c>
      <c r="AB8" s="71">
        <v>
288.89999999999998</v>
      </c>
      <c r="AC8" s="71">
        <v>
246</v>
      </c>
      <c r="AD8" s="71">
        <v>
135.30000000000001</v>
      </c>
      <c r="AE8" s="71">
        <v>
133.5</v>
      </c>
      <c r="AF8" s="71">
        <v>
136.30000000000001</v>
      </c>
      <c r="AG8" s="71">
        <v>
130.9</v>
      </c>
      <c r="AH8" s="71">
        <v>
155.30000000000001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7.6</v>
      </c>
      <c r="AP8" s="71">
        <v>
7.1</v>
      </c>
      <c r="AQ8" s="71">
        <v>
5.5</v>
      </c>
      <c r="AR8" s="71">
        <v>
5.2</v>
      </c>
      <c r="AS8" s="71">
        <v>
3.9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79</v>
      </c>
      <c r="BA8" s="72">
        <v>
56</v>
      </c>
      <c r="BB8" s="72">
        <v>
42</v>
      </c>
      <c r="BC8" s="72">
        <v>
44</v>
      </c>
      <c r="BD8" s="72">
        <v>
45</v>
      </c>
      <c r="BE8" s="72">
        <v>
30</v>
      </c>
      <c r="BF8" s="71">
        <v>
55.3</v>
      </c>
      <c r="BG8" s="71">
        <v>
60.6</v>
      </c>
      <c r="BH8" s="71">
        <v>
41.5</v>
      </c>
      <c r="BI8" s="71">
        <v>
65.400000000000006</v>
      </c>
      <c r="BJ8" s="71">
        <v>
59</v>
      </c>
      <c r="BK8" s="71">
        <v>
11.2</v>
      </c>
      <c r="BL8" s="71">
        <v>
8</v>
      </c>
      <c r="BM8" s="71">
        <v>
13.7</v>
      </c>
      <c r="BN8" s="71">
        <v>
7.5</v>
      </c>
      <c r="BO8" s="71">
        <v>
1.9</v>
      </c>
      <c r="BP8" s="68">
        <v>
26.3</v>
      </c>
      <c r="BQ8" s="72">
        <v>
49037</v>
      </c>
      <c r="BR8" s="72">
        <v>
58397</v>
      </c>
      <c r="BS8" s="72">
        <v>
40498</v>
      </c>
      <c r="BT8" s="73">
        <v>
67438</v>
      </c>
      <c r="BU8" s="73">
        <v>
61086</v>
      </c>
      <c r="BV8" s="72">
        <v>
19615</v>
      </c>
      <c r="BW8" s="72">
        <v>
21116</v>
      </c>
      <c r="BX8" s="72">
        <v>
20714</v>
      </c>
      <c r="BY8" s="72">
        <v>
16622</v>
      </c>
      <c r="BZ8" s="72">
        <v>
15790</v>
      </c>
      <c r="CA8" s="70">
        <v>
16102</v>
      </c>
      <c r="CB8" s="71" t="s">
        <v>
120</v>
      </c>
      <c r="CC8" s="71" t="s">
        <v>
120</v>
      </c>
      <c r="CD8" s="71" t="s">
        <v>
120</v>
      </c>
      <c r="CE8" s="71" t="s">
        <v>
120</v>
      </c>
      <c r="CF8" s="71" t="s">
        <v>
120</v>
      </c>
      <c r="CG8" s="71" t="s">
        <v>
120</v>
      </c>
      <c r="CH8" s="71" t="s">
        <v>
120</v>
      </c>
      <c r="CI8" s="71" t="s">
        <v>
120</v>
      </c>
      <c r="CJ8" s="71" t="s">
        <v>
120</v>
      </c>
      <c r="CK8" s="71" t="s">
        <v>
120</v>
      </c>
      <c r="CL8" s="68" t="s">
        <v>
120</v>
      </c>
      <c r="CM8" s="70">
        <v>
0</v>
      </c>
      <c r="CN8" s="70">
        <v>
0</v>
      </c>
      <c r="CO8" s="71" t="s">
        <v>
120</v>
      </c>
      <c r="CP8" s="71" t="s">
        <v>
120</v>
      </c>
      <c r="CQ8" s="71" t="s">
        <v>
120</v>
      </c>
      <c r="CR8" s="71" t="s">
        <v>
120</v>
      </c>
      <c r="CS8" s="71" t="s">
        <v>
120</v>
      </c>
      <c r="CT8" s="71" t="s">
        <v>
120</v>
      </c>
      <c r="CU8" s="71" t="s">
        <v>
120</v>
      </c>
      <c r="CV8" s="71" t="s">
        <v>
120</v>
      </c>
      <c r="CW8" s="71" t="s">
        <v>
120</v>
      </c>
      <c r="CX8" s="71" t="s">
        <v>
120</v>
      </c>
      <c r="CY8" s="68" t="s">
        <v>
120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141.9</v>
      </c>
      <c r="DF8" s="71">
        <v>
181.6</v>
      </c>
      <c r="DG8" s="71">
        <v>
148.9</v>
      </c>
      <c r="DH8" s="71">
        <v>
135.30000000000001</v>
      </c>
      <c r="DI8" s="71">
        <v>
110.8</v>
      </c>
      <c r="DJ8" s="68">
        <v>
103.6</v>
      </c>
      <c r="DK8" s="71">
        <v>
107.1</v>
      </c>
      <c r="DL8" s="71">
        <v>
121</v>
      </c>
      <c r="DM8" s="71">
        <v>
113.4</v>
      </c>
      <c r="DN8" s="71">
        <v>
115.1</v>
      </c>
      <c r="DO8" s="71">
        <v>
113.9</v>
      </c>
      <c r="DP8" s="71">
        <v>
167.7</v>
      </c>
      <c r="DQ8" s="71">
        <v>
169.3</v>
      </c>
      <c r="DR8" s="71">
        <v>
166.6</v>
      </c>
      <c r="DS8" s="71">
        <v>
164.4</v>
      </c>
      <c r="DT8" s="71">
        <v>
165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129</v>
      </c>
      <c r="C10" s="78" t="s">
        <v>
130</v>
      </c>
      <c r="D10" s="78" t="s">
        <v>
131</v>
      </c>
      <c r="E10" s="78" t="s">
        <v>
132</v>
      </c>
      <c r="F10" s="78" t="s">
        <v>
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53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2020-01-30T00:21:57Z</cp:lastPrinted>
  <dcterms:created xsi:type="dcterms:W3CDTF">2019-12-05T07:21:23Z</dcterms:created>
  <dcterms:modified xsi:type="dcterms:W3CDTF">2020-02-06T06:34:11Z</dcterms:modified>
  <cp:category/>
</cp:coreProperties>
</file>