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HlLlyVU/m0bFXI7I07x5jpfl6ocs6Z8Hjt/+KVlErmUms/yb4MdhPHmHhMJ1HqFFzMYuKCCZCQakIqOYaKRUwA==" workbookSaltValue="wKNsffJ0Wmx25BadapC4g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BG30" i="4"/>
  <c r="FX51" i="4"/>
  <c r="AV76" i="4"/>
  <c r="KO51" i="4"/>
  <c r="LE76" i="4"/>
  <c r="HP76" i="4"/>
  <c r="BG51" i="4"/>
  <c r="KO30" i="4"/>
  <c r="FX30" i="4"/>
  <c r="KP76" i="4"/>
  <c r="FE51" i="4"/>
  <c r="HA76" i="4"/>
  <c r="AN51" i="4"/>
  <c r="FE30" i="4"/>
  <c r="JV30" i="4"/>
  <c r="AN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<sst xmlns="http://schemas.openxmlformats.org/spreadsheetml/2006/main" count="277" uniqueCount="139">
  <si>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</si>
  <si>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</si>
  <si>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</si>
  <si>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</si>
  <si>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</si>
  <si>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</si>
  <si>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</si>
  <si>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</si>
  <si>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</si>
  <si>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</si>
  <si>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</si>
  <si>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</si>
  <si>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</si>
  <si>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</si>
  <si>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</si>
  <si>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</si>
  <si>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</si>
  <si>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</si>
  <si>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</si>
  <si>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</si>
  <si>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</si>
  <si>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</si>
  <si>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</si>
  <si>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</si>
  <si>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</si>
  <si>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</si>
  <si>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</si>
  <si>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</si>
  <si>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</si>
  <si>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</si>
  <si>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</si>
  <si>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</si>
  <si>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</si>
  <si>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</si>
  <si>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</si>
  <si>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</si>
  <si>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</si>
  <si>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</si>
  <si>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</si>
  <si>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</si>
  <si>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</si>
  <si>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</si>
  <si>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</si>
  <si>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</si>
  <si>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</si>
  <si>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</si>
  <si>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</si>
  <si>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</si>
  <si>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</si>
  <si>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</si>
  <si>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</si>
  <si>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</si>
  <si>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</si>
  <si>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</si>
  <si>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</si>
  <si>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</si>
  <si>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</si>
  <si>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</si>
  <si>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</si>
  <si>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</si>
  <si>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</si>
  <si>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</si>
  <si>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</si>
  <si>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</si>
  <si>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</si>
  <si>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</si>
  <si>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</si>
  <si>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</si>
  <si>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</si>
  <si>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</si>
  <si>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</si>
  <si>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</si>
  <si>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</si>
  <si>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</si>
  <si>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</si>
  <si>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</si>
  <si>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</si>
  <si>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</si>
  <si>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</si>
  <si>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</si>
  <si>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</si>
  <si>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</si>
  <si>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</si>
  <si>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</si>
  <si>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</si>
  <si>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</si>
  <si>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</si>
  <si>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</si>
  <si>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</si>
  <si>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</si>
  <si>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</si>
  <si>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</si>
  <si>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</si>
  <si>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</si>
  <si>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</si>
  <si>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</si>
  <si>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</si>
  <si>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</si>
  <si>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</si>
  <si>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</si>
  <si>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</si>
  <si>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</si>
  <si>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</si>
  <si>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</si>
  <si>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</si>
  <si>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</si>
  <si>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当該値(N)</t>
    <phoneticPr fontId="5"/>
  </si>
  <si>
    <t>当該値(N-3)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</si>
  <si>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</si>
  <si>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</si>
  <si>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</si>
  <si>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</si>
  <si>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</si>
  <si>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</si>
  <si>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</si>
  <si>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</si>
  <si>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</si>
  <si>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</si>
  <si>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</si>
  <si>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築地川第二駐車場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</si>
  <si>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</si>
  <si>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</si>
  <si>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</si>
  <si>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</si>
  <si>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</si>
  <si>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</si>
  <si>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</si>
  <si>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</si>
  <si>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</si>
  <si>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</si>
  <si>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</si>
  <si>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</si>
  <si>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</si>
  <si>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</si>
  <si>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</si>
  <si>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</si>
  <si>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一時利用の台数が減少しているものの、売上高ＧＯＰ比率やＥＢＩＴＤＡなどは、類似施設の平均を上回っており、安定した経営ができている。</t>
    <rPh sb="0" eb="2">
      <t>イチジ</t>
    </rPh>
    <rPh sb="2" eb="4">
      <t>リヨウ</t>
    </rPh>
    <rPh sb="5" eb="7">
      <t>ダイスウ</t>
    </rPh>
    <rPh sb="8" eb="10">
      <t>ゲンショウ</t>
    </rPh>
    <rPh sb="18" eb="20">
      <t>ウリアゲ</t>
    </rPh>
    <rPh sb="20" eb="21">
      <t>ダカ</t>
    </rPh>
    <rPh sb="24" eb="26">
      <t>ヒリツ</t>
    </rPh>
    <rPh sb="37" eb="39">
      <t>ルイジ</t>
    </rPh>
    <rPh sb="39" eb="41">
      <t>シセツ</t>
    </rPh>
    <rPh sb="42" eb="44">
      <t>ヘイキン</t>
    </rPh>
    <rPh sb="45" eb="47">
      <t>ウワマワ</t>
    </rPh>
    <rPh sb="52" eb="54">
      <t>アンテイ</t>
    </rPh>
    <rPh sb="56" eb="58">
      <t>ケイエイ</t>
    </rPh>
    <phoneticPr fontId="5"/>
  </si>
  <si>
    <t>使用料の減があるものの、工事費の減が上回ったことにより収益的収支比率や売上高ＧＯＰ比率など増加に転じている。</t>
    <rPh sb="0" eb="3">
      <t>シヨウリョウ</t>
    </rPh>
    <rPh sb="4" eb="5">
      <t>ゲン</t>
    </rPh>
    <rPh sb="12" eb="14">
      <t>コウジ</t>
    </rPh>
    <rPh sb="14" eb="15">
      <t>ヒ</t>
    </rPh>
    <rPh sb="16" eb="17">
      <t>ゲン</t>
    </rPh>
    <rPh sb="18" eb="20">
      <t>ウワマワ</t>
    </rPh>
    <rPh sb="27" eb="30">
      <t>シュウエキテキ</t>
    </rPh>
    <rPh sb="30" eb="32">
      <t>シュウシ</t>
    </rPh>
    <rPh sb="32" eb="34">
      <t>ヒリツ</t>
    </rPh>
    <rPh sb="35" eb="37">
      <t>ウリアゲ</t>
    </rPh>
    <rPh sb="37" eb="38">
      <t>ダカ</t>
    </rPh>
    <rPh sb="41" eb="43">
      <t>ヒリツ</t>
    </rPh>
    <rPh sb="45" eb="47">
      <t>ゾウカ</t>
    </rPh>
    <rPh sb="48" eb="49">
      <t>テン</t>
    </rPh>
    <phoneticPr fontId="5"/>
  </si>
  <si>
    <t>一時利用が減少しており、要因としては築地市場移転の影響による利用減が考えられる。</t>
    <rPh sb="0" eb="2">
      <t>イチジ</t>
    </rPh>
    <rPh sb="2" eb="4">
      <t>リヨウ</t>
    </rPh>
    <rPh sb="5" eb="7">
      <t>ゲンショウ</t>
    </rPh>
    <rPh sb="12" eb="14">
      <t>ヨウイン</t>
    </rPh>
    <rPh sb="18" eb="20">
      <t>ツキジ</t>
    </rPh>
    <rPh sb="20" eb="22">
      <t>シジョウ</t>
    </rPh>
    <rPh sb="22" eb="24">
      <t>イテン</t>
    </rPh>
    <rPh sb="25" eb="27">
      <t>エイキョウ</t>
    </rPh>
    <rPh sb="30" eb="32">
      <t>リヨウ</t>
    </rPh>
    <rPh sb="32" eb="33">
      <t>ゲン</t>
    </rPh>
    <rPh sb="34" eb="35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</si>
</sst>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365</c:v>
                </c:pt>
                <c:pt idx="1">
                  <c:v>363.8</c:v>
                </c:pt>
                <c:pt idx="2">
                  <c:v>353.9</c:v>
                </c:pt>
                <c:pt idx="3">
                  <c:v>290.2</c:v>
                </c:pt>
                <c:pt idx="4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9-4495-9BD4-5DDE721E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385.5</c:v>
                </c:pt>
                <c:pt idx="1">
                  <c:v>419.4</c:v>
                </c:pt>
                <c:pt idx="2">
                  <c:v>371</c:v>
                </c:pt>
                <c:pt idx="3">
                  <c:v>509.2</c:v>
                </c:pt>
                <c:pt idx="4">
                  <c:v>449.1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9-4495-9BD4-5DDE721E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6-4DDC-839C-95D067FA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70.5</c:v>
                </c:pt>
                <c:pt idx="2">
                  <c:v>59.2</c:v>
                </c:pt>
                <c:pt idx="3">
                  <c:v>62.4</c:v>
                </c:pt>
                <c:pt idx="4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6-4DDC-839C-95D067FAE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696-4578-AC24-11C1C3012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96-4578-AC24-11C1C3012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BE3-4794-8AFB-C8617AB6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3-4794-8AFB-C8617AB69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6-449B-9811-D3D76758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3.2</c:v>
                </c:pt>
                <c:pt idx="2">
                  <c:v>2.9</c:v>
                </c:pt>
                <c:pt idx="3">
                  <c:v>6</c:v>
                </c:pt>
                <c:pt idx="4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6-449B-9811-D3D76758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AA6-81DC-C6655308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23</c:v>
                </c:pt>
                <c:pt idx="1">
                  <c:v>22</c:v>
                </c:pt>
                <c:pt idx="2">
                  <c:v>16</c:v>
                </c:pt>
                <c:pt idx="3">
                  <c:v>21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9-4AA6-81DC-C66553083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256.5</c:v>
                </c:pt>
                <c:pt idx="2">
                  <c:v>253.7</c:v>
                </c:pt>
                <c:pt idx="3">
                  <c:v>243.5</c:v>
                </c:pt>
                <c:pt idx="4">
                  <c:v>242.6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1-4C98-A154-01FDF466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269</c:v>
                </c:pt>
                <c:pt idx="2">
                  <c:v>276.60000000000002</c:v>
                </c:pt>
                <c:pt idx="3">
                  <c:v>274.8</c:v>
                </c:pt>
                <c:pt idx="4">
                  <c:v>277.2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1-4C98-A154-01FDF466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72.599999999999994</c:v>
                </c:pt>
                <c:pt idx="1">
                  <c:v>72.5</c:v>
                </c:pt>
                <c:pt idx="2">
                  <c:v>71.7</c:v>
                </c:pt>
                <c:pt idx="3">
                  <c:v>65.5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C-4717-BAD0-0EE3A9E8D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40.700000000000003</c:v>
                </c:pt>
                <c:pt idx="1">
                  <c:v>38.200000000000003</c:v>
                </c:pt>
                <c:pt idx="2">
                  <c:v>34.6</c:v>
                </c:pt>
                <c:pt idx="3">
                  <c:v>37.6</c:v>
                </c:pt>
                <c:pt idx="4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C-4717-BAD0-0EE3A9E8D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71219</c:v>
                </c:pt>
                <c:pt idx="1">
                  <c:v>71625</c:v>
                </c:pt>
                <c:pt idx="2">
                  <c:v>67583</c:v>
                </c:pt>
                <c:pt idx="3">
                  <c:v>64293</c:v>
                </c:pt>
                <c:pt idx="4">
                  <c:v>72064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8-465A-985F-5E43FFE6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7496</c:v>
                </c:pt>
                <c:pt idx="1">
                  <c:v>6967</c:v>
                </c:pt>
                <c:pt idx="2">
                  <c:v>7138</c:v>
                </c:pt>
                <c:pt idx="3">
                  <c:v>8131</c:v>
                </c:pt>
                <c:pt idx="4">
                  <c:v>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D8-465A-985F-5E43FFE6B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東京都中央区　築地川第二駐車場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2340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126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29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108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400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
データ!$B$11</f>
        <v>
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
データ!$C$11</f>
        <v>
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
データ!$D$11</f>
        <v>
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
データ!$E$11</f>
        <v>
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
データ!$F$11</f>
        <v>
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
データ!$B$11</f>
        <v>
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
データ!$C$11</f>
        <v>
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
データ!$D$11</f>
        <v>
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
データ!$E$11</f>
        <v>
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
データ!$F$11</f>
        <v>
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
データ!$B$11</f>
        <v>
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
データ!$C$11</f>
        <v>
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
データ!$D$11</f>
        <v>
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
データ!$E$11</f>
        <v>
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
データ!$F$11</f>
        <v>
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
データ!Y7</f>
        <v>
365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
データ!Z7</f>
        <v>
363.8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353.9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290.2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385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
データ!AJ7</f>
        <v>
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
データ!AK7</f>
        <v>
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
データ!DK7</f>
        <v>
252.8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
データ!DL7</f>
        <v>
256.5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253.7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243.5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242.6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385.5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419.4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371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509.2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449.1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3.5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3.2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2.9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6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3.8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252.8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269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276.60000000000002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274.8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277.2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138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
データ!$B$11</f>
        <v>
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
データ!$C$11</f>
        <v>
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
データ!$D$11</f>
        <v>
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
データ!$E$11</f>
        <v>
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
データ!$F$11</f>
        <v>
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
データ!$B$11</f>
        <v>
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
データ!$C$11</f>
        <v>
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
データ!$D$11</f>
        <v>
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
データ!$E$11</f>
        <v>
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
データ!$F$11</f>
        <v>
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
データ!$B$11</f>
        <v>
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
データ!$C$11</f>
        <v>
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
データ!$D$11</f>
        <v>
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
データ!$E$11</f>
        <v>
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
データ!$F$11</f>
        <v>
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
データ!AU7</f>
        <v>
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
データ!AV7</f>
        <v>
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
データ!BF7</f>
        <v>
72.599999999999994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
データ!BG7</f>
        <v>
72.5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71.7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65.5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74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
データ!BQ7</f>
        <v>
71219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
データ!BR7</f>
        <v>
71625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67583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64293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72064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23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22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16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21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17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40.700000000000003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38.200000000000003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34.6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37.6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33.200000000000003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7496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6967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7138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8131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8024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
データ!$B$11</f>
        <v>
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
データ!$C$11</f>
        <v>
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
データ!$D$11</f>
        <v>
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
データ!$E$11</f>
        <v>
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
データ!$F$11</f>
        <v>
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
データ!$B$11</f>
        <v>
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
データ!$C$11</f>
        <v>
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
データ!$D$11</f>
        <v>
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
データ!$E$11</f>
        <v>
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
データ!$F$11</f>
        <v>
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
データ!$B$11</f>
        <v>
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
データ!$C$11</f>
        <v>
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
データ!$D$11</f>
        <v>
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
データ!$E$11</f>
        <v>
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
データ!$F$11</f>
        <v>
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>
        <f>
データ!CZ7</f>
        <v>
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
データ!DA7</f>
        <v>
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78.400000000000006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70.5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59.2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62.4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82.7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NjVFfhNE98gNVGpoDhZ8xTW+RguYv0BVAEDDQ8UBld7PHt+Kyz3ZS44SXOi53OXdYhst9h03GXkgqng7jsBNYQ==" saltValue="sg79xcwAllCztOrS2rcsf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90</v>
      </c>
      <c r="AL5" s="59" t="s">
        <v>
100</v>
      </c>
      <c r="AM5" s="59" t="s">
        <v>
101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102</v>
      </c>
      <c r="AW5" s="59" t="s">
        <v>
103</v>
      </c>
      <c r="AX5" s="59" t="s">
        <v>
104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105</v>
      </c>
      <c r="BG5" s="59" t="s">
        <v>
102</v>
      </c>
      <c r="BH5" s="59" t="s">
        <v>
100</v>
      </c>
      <c r="BI5" s="59" t="s">
        <v>
104</v>
      </c>
      <c r="BJ5" s="59" t="s">
        <v>
106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107</v>
      </c>
      <c r="BS5" s="59" t="s">
        <v>
91</v>
      </c>
      <c r="BT5" s="59" t="s">
        <v>
101</v>
      </c>
      <c r="BU5" s="59" t="s">
        <v>
108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105</v>
      </c>
      <c r="CC5" s="59" t="s">
        <v>
109</v>
      </c>
      <c r="CD5" s="59" t="s">
        <v>
100</v>
      </c>
      <c r="CE5" s="59" t="s">
        <v>
101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110</v>
      </c>
      <c r="CP5" s="59" t="s">
        <v>
109</v>
      </c>
      <c r="CQ5" s="59" t="s">
        <v>
111</v>
      </c>
      <c r="CR5" s="59" t="s">
        <v>
104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107</v>
      </c>
      <c r="DB5" s="59" t="s">
        <v>
91</v>
      </c>
      <c r="DC5" s="59" t="s">
        <v>
101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90</v>
      </c>
      <c r="DM5" s="59" t="s">
        <v>
100</v>
      </c>
      <c r="DN5" s="59" t="s">
        <v>
101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112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4</v>
      </c>
      <c r="H6" s="60" t="str">
        <f>
SUBSTITUTE(H8,"　","")</f>
        <v>
東京都中央区</v>
      </c>
      <c r="I6" s="60" t="str">
        <f t="shared" si="1"/>
        <v>
築地川第二駐車場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29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2340</v>
      </c>
      <c r="V6" s="63">
        <f t="shared" si="1"/>
        <v>
108</v>
      </c>
      <c r="W6" s="63">
        <f t="shared" si="1"/>
        <v>
400</v>
      </c>
      <c r="X6" s="62" t="str">
        <f t="shared" si="1"/>
        <v>
導入なし</v>
      </c>
      <c r="Y6" s="64">
        <f>
IF(Y8="-",NA(),Y8)</f>
        <v>
365</v>
      </c>
      <c r="Z6" s="64">
        <f t="shared" ref="Z6:AH6" si="2">
IF(Z8="-",NA(),Z8)</f>
        <v>
363.8</v>
      </c>
      <c r="AA6" s="64">
        <f t="shared" si="2"/>
        <v>
353.9</v>
      </c>
      <c r="AB6" s="64">
        <f t="shared" si="2"/>
        <v>
290.2</v>
      </c>
      <c r="AC6" s="64">
        <f t="shared" si="2"/>
        <v>
385</v>
      </c>
      <c r="AD6" s="64">
        <f t="shared" si="2"/>
        <v>
385.5</v>
      </c>
      <c r="AE6" s="64">
        <f t="shared" si="2"/>
        <v>
419.4</v>
      </c>
      <c r="AF6" s="64">
        <f t="shared" si="2"/>
        <v>
371</v>
      </c>
      <c r="AG6" s="64">
        <f t="shared" si="2"/>
        <v>
509.2</v>
      </c>
      <c r="AH6" s="64">
        <f t="shared" si="2"/>
        <v>
449.1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3.5</v>
      </c>
      <c r="AP6" s="64">
        <f t="shared" si="3"/>
        <v>
3.2</v>
      </c>
      <c r="AQ6" s="64">
        <f t="shared" si="3"/>
        <v>
2.9</v>
      </c>
      <c r="AR6" s="64">
        <f t="shared" si="3"/>
        <v>
6</v>
      </c>
      <c r="AS6" s="64">
        <f t="shared" si="3"/>
        <v>
3.8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23</v>
      </c>
      <c r="BA6" s="65">
        <f t="shared" si="4"/>
        <v>
22</v>
      </c>
      <c r="BB6" s="65">
        <f t="shared" si="4"/>
        <v>
16</v>
      </c>
      <c r="BC6" s="65">
        <f t="shared" si="4"/>
        <v>
21</v>
      </c>
      <c r="BD6" s="65">
        <f t="shared" si="4"/>
        <v>
17</v>
      </c>
      <c r="BE6" s="63" t="str">
        <f>
IF(BE8="-","",IF(BE8="-","【-】","【"&amp;SUBSTITUTE(TEXT(BE8,"#,##0"),"-","△")&amp;"】"))</f>
        <v>
【30】</v>
      </c>
      <c r="BF6" s="64">
        <f>
IF(BF8="-",NA(),BF8)</f>
        <v>
72.599999999999994</v>
      </c>
      <c r="BG6" s="64">
        <f t="shared" ref="BG6:BO6" si="5">
IF(BG8="-",NA(),BG8)</f>
        <v>
72.5</v>
      </c>
      <c r="BH6" s="64">
        <f t="shared" si="5"/>
        <v>
71.7</v>
      </c>
      <c r="BI6" s="64">
        <f t="shared" si="5"/>
        <v>
65.5</v>
      </c>
      <c r="BJ6" s="64">
        <f t="shared" si="5"/>
        <v>
74</v>
      </c>
      <c r="BK6" s="64">
        <f t="shared" si="5"/>
        <v>
40.700000000000003</v>
      </c>
      <c r="BL6" s="64">
        <f t="shared" si="5"/>
        <v>
38.200000000000003</v>
      </c>
      <c r="BM6" s="64">
        <f t="shared" si="5"/>
        <v>
34.6</v>
      </c>
      <c r="BN6" s="64">
        <f t="shared" si="5"/>
        <v>
37.6</v>
      </c>
      <c r="BO6" s="64">
        <f t="shared" si="5"/>
        <v>
33.200000000000003</v>
      </c>
      <c r="BP6" s="61" t="str">
        <f>
IF(BP8="-","",IF(BP8="-","【-】","【"&amp;SUBSTITUTE(TEXT(BP8,"#,##0.0"),"-","△")&amp;"】"))</f>
        <v>
【26.3】</v>
      </c>
      <c r="BQ6" s="65">
        <f>
IF(BQ8="-",NA(),BQ8)</f>
        <v>
71219</v>
      </c>
      <c r="BR6" s="65">
        <f t="shared" ref="BR6:BZ6" si="6">
IF(BR8="-",NA(),BR8)</f>
        <v>
71625</v>
      </c>
      <c r="BS6" s="65">
        <f t="shared" si="6"/>
        <v>
67583</v>
      </c>
      <c r="BT6" s="65">
        <f t="shared" si="6"/>
        <v>
64293</v>
      </c>
      <c r="BU6" s="65">
        <f t="shared" si="6"/>
        <v>
72064</v>
      </c>
      <c r="BV6" s="65">
        <f t="shared" si="6"/>
        <v>
7496</v>
      </c>
      <c r="BW6" s="65">
        <f t="shared" si="6"/>
        <v>
6967</v>
      </c>
      <c r="BX6" s="65">
        <f t="shared" si="6"/>
        <v>
7138</v>
      </c>
      <c r="BY6" s="65">
        <f t="shared" si="6"/>
        <v>
8131</v>
      </c>
      <c r="BZ6" s="65">
        <f t="shared" si="6"/>
        <v>
8024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113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113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78.400000000000006</v>
      </c>
      <c r="DF6" s="64">
        <f t="shared" si="8"/>
        <v>
70.5</v>
      </c>
      <c r="DG6" s="64">
        <f t="shared" si="8"/>
        <v>
59.2</v>
      </c>
      <c r="DH6" s="64">
        <f t="shared" si="8"/>
        <v>
62.4</v>
      </c>
      <c r="DI6" s="64">
        <f t="shared" si="8"/>
        <v>
82.7</v>
      </c>
      <c r="DJ6" s="61" t="str">
        <f>
IF(DJ8="-","",IF(DJ8="-","【-】","【"&amp;SUBSTITUTE(TEXT(DJ8,"#,##0.0"),"-","△")&amp;"】"))</f>
        <v>
【103.6】</v>
      </c>
      <c r="DK6" s="64">
        <f>
IF(DK8="-",NA(),DK8)</f>
        <v>
252.8</v>
      </c>
      <c r="DL6" s="64">
        <f t="shared" ref="DL6:DT6" si="9">
IF(DL8="-",NA(),DL8)</f>
        <v>
256.5</v>
      </c>
      <c r="DM6" s="64">
        <f t="shared" si="9"/>
        <v>
253.7</v>
      </c>
      <c r="DN6" s="64">
        <f t="shared" si="9"/>
        <v>
243.5</v>
      </c>
      <c r="DO6" s="64">
        <f t="shared" si="9"/>
        <v>
242.6</v>
      </c>
      <c r="DP6" s="64">
        <f t="shared" si="9"/>
        <v>
252.8</v>
      </c>
      <c r="DQ6" s="64">
        <f t="shared" si="9"/>
        <v>
269</v>
      </c>
      <c r="DR6" s="64">
        <f t="shared" si="9"/>
        <v>
276.60000000000002</v>
      </c>
      <c r="DS6" s="64">
        <f t="shared" si="9"/>
        <v>
274.8</v>
      </c>
      <c r="DT6" s="64">
        <f t="shared" si="9"/>
        <v>
277.2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114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4</v>
      </c>
      <c r="H7" s="60" t="str">
        <f t="shared" si="10"/>
        <v>
東京都　中央区</v>
      </c>
      <c r="I7" s="60" t="str">
        <f t="shared" si="10"/>
        <v>
築地川第二駐車場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29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2340</v>
      </c>
      <c r="V7" s="63">
        <f t="shared" si="10"/>
        <v>
108</v>
      </c>
      <c r="W7" s="63">
        <f t="shared" si="10"/>
        <v>
400</v>
      </c>
      <c r="X7" s="62" t="str">
        <f t="shared" si="10"/>
        <v>
導入なし</v>
      </c>
      <c r="Y7" s="64">
        <f>
Y8</f>
        <v>
365</v>
      </c>
      <c r="Z7" s="64">
        <f t="shared" ref="Z7:AH7" si="11">
Z8</f>
        <v>
363.8</v>
      </c>
      <c r="AA7" s="64">
        <f t="shared" si="11"/>
        <v>
353.9</v>
      </c>
      <c r="AB7" s="64">
        <f t="shared" si="11"/>
        <v>
290.2</v>
      </c>
      <c r="AC7" s="64">
        <f t="shared" si="11"/>
        <v>
385</v>
      </c>
      <c r="AD7" s="64">
        <f t="shared" si="11"/>
        <v>
385.5</v>
      </c>
      <c r="AE7" s="64">
        <f t="shared" si="11"/>
        <v>
419.4</v>
      </c>
      <c r="AF7" s="64">
        <f t="shared" si="11"/>
        <v>
371</v>
      </c>
      <c r="AG7" s="64">
        <f t="shared" si="11"/>
        <v>
509.2</v>
      </c>
      <c r="AH7" s="64">
        <f t="shared" si="11"/>
        <v>
449.1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3.5</v>
      </c>
      <c r="AP7" s="64">
        <f t="shared" si="12"/>
        <v>
3.2</v>
      </c>
      <c r="AQ7" s="64">
        <f t="shared" si="12"/>
        <v>
2.9</v>
      </c>
      <c r="AR7" s="64">
        <f t="shared" si="12"/>
        <v>
6</v>
      </c>
      <c r="AS7" s="64">
        <f t="shared" si="12"/>
        <v>
3.8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23</v>
      </c>
      <c r="BA7" s="65">
        <f t="shared" si="13"/>
        <v>
22</v>
      </c>
      <c r="BB7" s="65">
        <f t="shared" si="13"/>
        <v>
16</v>
      </c>
      <c r="BC7" s="65">
        <f t="shared" si="13"/>
        <v>
21</v>
      </c>
      <c r="BD7" s="65">
        <f t="shared" si="13"/>
        <v>
17</v>
      </c>
      <c r="BE7" s="63"/>
      <c r="BF7" s="64">
        <f>
BF8</f>
        <v>
72.599999999999994</v>
      </c>
      <c r="BG7" s="64">
        <f t="shared" ref="BG7:BO7" si="14">
BG8</f>
        <v>
72.5</v>
      </c>
      <c r="BH7" s="64">
        <f t="shared" si="14"/>
        <v>
71.7</v>
      </c>
      <c r="BI7" s="64">
        <f t="shared" si="14"/>
        <v>
65.5</v>
      </c>
      <c r="BJ7" s="64">
        <f t="shared" si="14"/>
        <v>
74</v>
      </c>
      <c r="BK7" s="64">
        <f t="shared" si="14"/>
        <v>
40.700000000000003</v>
      </c>
      <c r="BL7" s="64">
        <f t="shared" si="14"/>
        <v>
38.200000000000003</v>
      </c>
      <c r="BM7" s="64">
        <f t="shared" si="14"/>
        <v>
34.6</v>
      </c>
      <c r="BN7" s="64">
        <f t="shared" si="14"/>
        <v>
37.6</v>
      </c>
      <c r="BO7" s="64">
        <f t="shared" si="14"/>
        <v>
33.200000000000003</v>
      </c>
      <c r="BP7" s="61"/>
      <c r="BQ7" s="65">
        <f>
BQ8</f>
        <v>
71219</v>
      </c>
      <c r="BR7" s="65">
        <f t="shared" ref="BR7:BZ7" si="15">
BR8</f>
        <v>
71625</v>
      </c>
      <c r="BS7" s="65">
        <f t="shared" si="15"/>
        <v>
67583</v>
      </c>
      <c r="BT7" s="65">
        <f t="shared" si="15"/>
        <v>
64293</v>
      </c>
      <c r="BU7" s="65">
        <f t="shared" si="15"/>
        <v>
72064</v>
      </c>
      <c r="BV7" s="65">
        <f t="shared" si="15"/>
        <v>
7496</v>
      </c>
      <c r="BW7" s="65">
        <f t="shared" si="15"/>
        <v>
6967</v>
      </c>
      <c r="BX7" s="65">
        <f t="shared" si="15"/>
        <v>
7138</v>
      </c>
      <c r="BY7" s="65">
        <f t="shared" si="15"/>
        <v>
8131</v>
      </c>
      <c r="BZ7" s="65">
        <f t="shared" si="15"/>
        <v>
8024</v>
      </c>
      <c r="CA7" s="63"/>
      <c r="CB7" s="64" t="s">
        <v>
115</v>
      </c>
      <c r="CC7" s="64" t="s">
        <v>
115</v>
      </c>
      <c r="CD7" s="64" t="s">
        <v>
115</v>
      </c>
      <c r="CE7" s="64" t="s">
        <v>
115</v>
      </c>
      <c r="CF7" s="64" t="s">
        <v>
115</v>
      </c>
      <c r="CG7" s="64" t="s">
        <v>
115</v>
      </c>
      <c r="CH7" s="64" t="s">
        <v>
115</v>
      </c>
      <c r="CI7" s="64" t="s">
        <v>
115</v>
      </c>
      <c r="CJ7" s="64" t="s">
        <v>
115</v>
      </c>
      <c r="CK7" s="64" t="s">
        <v>
116</v>
      </c>
      <c r="CL7" s="61"/>
      <c r="CM7" s="63">
        <f>
CM8</f>
        <v>
0</v>
      </c>
      <c r="CN7" s="63">
        <f>
CN8</f>
        <v>
0</v>
      </c>
      <c r="CO7" s="64" t="s">
        <v>
115</v>
      </c>
      <c r="CP7" s="64" t="s">
        <v>
115</v>
      </c>
      <c r="CQ7" s="64" t="s">
        <v>
115</v>
      </c>
      <c r="CR7" s="64" t="s">
        <v>
115</v>
      </c>
      <c r="CS7" s="64" t="s">
        <v>
115</v>
      </c>
      <c r="CT7" s="64" t="s">
        <v>
115</v>
      </c>
      <c r="CU7" s="64" t="s">
        <v>
115</v>
      </c>
      <c r="CV7" s="64" t="s">
        <v>
115</v>
      </c>
      <c r="CW7" s="64" t="s">
        <v>
115</v>
      </c>
      <c r="CX7" s="64" t="s">
        <v>
117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78.400000000000006</v>
      </c>
      <c r="DF7" s="64">
        <f t="shared" si="16"/>
        <v>
70.5</v>
      </c>
      <c r="DG7" s="64">
        <f t="shared" si="16"/>
        <v>
59.2</v>
      </c>
      <c r="DH7" s="64">
        <f t="shared" si="16"/>
        <v>
62.4</v>
      </c>
      <c r="DI7" s="64">
        <f t="shared" si="16"/>
        <v>
82.7</v>
      </c>
      <c r="DJ7" s="61"/>
      <c r="DK7" s="64">
        <f>
DK8</f>
        <v>
252.8</v>
      </c>
      <c r="DL7" s="64">
        <f t="shared" ref="DL7:DT7" si="17">
DL8</f>
        <v>
256.5</v>
      </c>
      <c r="DM7" s="64">
        <f t="shared" si="17"/>
        <v>
253.7</v>
      </c>
      <c r="DN7" s="64">
        <f t="shared" si="17"/>
        <v>
243.5</v>
      </c>
      <c r="DO7" s="64">
        <f t="shared" si="17"/>
        <v>
242.6</v>
      </c>
      <c r="DP7" s="64">
        <f t="shared" si="17"/>
        <v>
252.8</v>
      </c>
      <c r="DQ7" s="64">
        <f t="shared" si="17"/>
        <v>
269</v>
      </c>
      <c r="DR7" s="64">
        <f t="shared" si="17"/>
        <v>
276.60000000000002</v>
      </c>
      <c r="DS7" s="64">
        <f t="shared" si="17"/>
        <v>
274.8</v>
      </c>
      <c r="DT7" s="64">
        <f t="shared" si="17"/>
        <v>
277.2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4</v>
      </c>
      <c r="H8" s="67" t="s">
        <v>
118</v>
      </c>
      <c r="I8" s="67" t="s">
        <v>
119</v>
      </c>
      <c r="J8" s="67" t="s">
        <v>
120</v>
      </c>
      <c r="K8" s="67" t="s">
        <v>
121</v>
      </c>
      <c r="L8" s="67" t="s">
        <v>
122</v>
      </c>
      <c r="M8" s="67" t="s">
        <v>
123</v>
      </c>
      <c r="N8" s="67" t="s">
        <v>
124</v>
      </c>
      <c r="O8" s="68" t="s">
        <v>
125</v>
      </c>
      <c r="P8" s="69" t="s">
        <v>
126</v>
      </c>
      <c r="Q8" s="69" t="s">
        <v>
127</v>
      </c>
      <c r="R8" s="70">
        <v>
29</v>
      </c>
      <c r="S8" s="69" t="s">
        <v>
128</v>
      </c>
      <c r="T8" s="69" t="s">
        <v>
129</v>
      </c>
      <c r="U8" s="70">
        <v>
2340</v>
      </c>
      <c r="V8" s="70">
        <v>
108</v>
      </c>
      <c r="W8" s="70">
        <v>
400</v>
      </c>
      <c r="X8" s="69" t="s">
        <v>
130</v>
      </c>
      <c r="Y8" s="71">
        <v>
365</v>
      </c>
      <c r="Z8" s="71">
        <v>
363.8</v>
      </c>
      <c r="AA8" s="71">
        <v>
353.9</v>
      </c>
      <c r="AB8" s="71">
        <v>
290.2</v>
      </c>
      <c r="AC8" s="71">
        <v>
385</v>
      </c>
      <c r="AD8" s="71">
        <v>
385.5</v>
      </c>
      <c r="AE8" s="71">
        <v>
419.4</v>
      </c>
      <c r="AF8" s="71">
        <v>
371</v>
      </c>
      <c r="AG8" s="71">
        <v>
509.2</v>
      </c>
      <c r="AH8" s="71">
        <v>
449.1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3.5</v>
      </c>
      <c r="AP8" s="71">
        <v>
3.2</v>
      </c>
      <c r="AQ8" s="71">
        <v>
2.9</v>
      </c>
      <c r="AR8" s="71">
        <v>
6</v>
      </c>
      <c r="AS8" s="71">
        <v>
3.8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23</v>
      </c>
      <c r="BA8" s="72">
        <v>
22</v>
      </c>
      <c r="BB8" s="72">
        <v>
16</v>
      </c>
      <c r="BC8" s="72">
        <v>
21</v>
      </c>
      <c r="BD8" s="72">
        <v>
17</v>
      </c>
      <c r="BE8" s="72">
        <v>
30</v>
      </c>
      <c r="BF8" s="71">
        <v>
72.599999999999994</v>
      </c>
      <c r="BG8" s="71">
        <v>
72.5</v>
      </c>
      <c r="BH8" s="71">
        <v>
71.7</v>
      </c>
      <c r="BI8" s="71">
        <v>
65.5</v>
      </c>
      <c r="BJ8" s="71">
        <v>
74</v>
      </c>
      <c r="BK8" s="71">
        <v>
40.700000000000003</v>
      </c>
      <c r="BL8" s="71">
        <v>
38.200000000000003</v>
      </c>
      <c r="BM8" s="71">
        <v>
34.6</v>
      </c>
      <c r="BN8" s="71">
        <v>
37.6</v>
      </c>
      <c r="BO8" s="71">
        <v>
33.200000000000003</v>
      </c>
      <c r="BP8" s="68">
        <v>
26.3</v>
      </c>
      <c r="BQ8" s="72">
        <v>
71219</v>
      </c>
      <c r="BR8" s="72">
        <v>
71625</v>
      </c>
      <c r="BS8" s="72">
        <v>
67583</v>
      </c>
      <c r="BT8" s="73">
        <v>
64293</v>
      </c>
      <c r="BU8" s="73">
        <v>
72064</v>
      </c>
      <c r="BV8" s="72">
        <v>
7496</v>
      </c>
      <c r="BW8" s="72">
        <v>
6967</v>
      </c>
      <c r="BX8" s="72">
        <v>
7138</v>
      </c>
      <c r="BY8" s="72">
        <v>
8131</v>
      </c>
      <c r="BZ8" s="72">
        <v>
8024</v>
      </c>
      <c r="CA8" s="70">
        <v>
16102</v>
      </c>
      <c r="CB8" s="71" t="s">
        <v>
122</v>
      </c>
      <c r="CC8" s="71" t="s">
        <v>
122</v>
      </c>
      <c r="CD8" s="71" t="s">
        <v>
122</v>
      </c>
      <c r="CE8" s="71" t="s">
        <v>
122</v>
      </c>
      <c r="CF8" s="71" t="s">
        <v>
122</v>
      </c>
      <c r="CG8" s="71" t="s">
        <v>
122</v>
      </c>
      <c r="CH8" s="71" t="s">
        <v>
122</v>
      </c>
      <c r="CI8" s="71" t="s">
        <v>
122</v>
      </c>
      <c r="CJ8" s="71" t="s">
        <v>
122</v>
      </c>
      <c r="CK8" s="71" t="s">
        <v>
122</v>
      </c>
      <c r="CL8" s="68" t="s">
        <v>
122</v>
      </c>
      <c r="CM8" s="70">
        <v>
0</v>
      </c>
      <c r="CN8" s="70">
        <v>
0</v>
      </c>
      <c r="CO8" s="71" t="s">
        <v>
122</v>
      </c>
      <c r="CP8" s="71" t="s">
        <v>
122</v>
      </c>
      <c r="CQ8" s="71" t="s">
        <v>
122</v>
      </c>
      <c r="CR8" s="71" t="s">
        <v>
122</v>
      </c>
      <c r="CS8" s="71" t="s">
        <v>
122</v>
      </c>
      <c r="CT8" s="71" t="s">
        <v>
122</v>
      </c>
      <c r="CU8" s="71" t="s">
        <v>
122</v>
      </c>
      <c r="CV8" s="71" t="s">
        <v>
122</v>
      </c>
      <c r="CW8" s="71" t="s">
        <v>
122</v>
      </c>
      <c r="CX8" s="71" t="s">
        <v>
122</v>
      </c>
      <c r="CY8" s="68" t="s">
        <v>
122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78.400000000000006</v>
      </c>
      <c r="DF8" s="71">
        <v>
70.5</v>
      </c>
      <c r="DG8" s="71">
        <v>
59.2</v>
      </c>
      <c r="DH8" s="71">
        <v>
62.4</v>
      </c>
      <c r="DI8" s="71">
        <v>
82.7</v>
      </c>
      <c r="DJ8" s="68">
        <v>
103.6</v>
      </c>
      <c r="DK8" s="71">
        <v>
252.8</v>
      </c>
      <c r="DL8" s="71">
        <v>
256.5</v>
      </c>
      <c r="DM8" s="71">
        <v>
253.7</v>
      </c>
      <c r="DN8" s="71">
        <v>
243.5</v>
      </c>
      <c r="DO8" s="71">
        <v>
242.6</v>
      </c>
      <c r="DP8" s="71">
        <v>
252.8</v>
      </c>
      <c r="DQ8" s="71">
        <v>
269</v>
      </c>
      <c r="DR8" s="71">
        <v>
276.60000000000002</v>
      </c>
      <c r="DS8" s="71">
        <v>
274.8</v>
      </c>
      <c r="DT8" s="71">
        <v>
277.2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131</v>
      </c>
      <c r="C10" s="78" t="s">
        <v>
132</v>
      </c>
      <c r="D10" s="78" t="s">
        <v>
133</v>
      </c>
      <c r="E10" s="78" t="s">
        <v>
134</v>
      </c>
      <c r="F10" s="78" t="s">
        <v>
135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2020-01-30T00:16:00Z</cp:lastPrinted>
  <dcterms:created xsi:type="dcterms:W3CDTF">2019-12-05T07:21:20Z</dcterms:created>
  <dcterms:modified xsi:type="dcterms:W3CDTF">2020-02-06T06:33:21Z</dcterms:modified>
  <cp:category/>
</cp:coreProperties>
</file>