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_地方公営企業\平成３１年度\320109_公営企業に係る経営比較分析表（平成30年度決算）の分析等について（依頼）\05_公表作業\01_公表データ\02_中央区　☆\"/>
    </mc:Choice>
  </mc:AlternateContent>
  <workbookProtection workbookAlgorithmName="SHA-512" workbookHashValue="zKpcZKEh333tdlPaukMIUYocC9chPXrnkAGTXq6NL4EcXoUq0Js2VVhbZVo07dqiiIYy2IOcfG74wWU92snZZA==" workbookSaltValue="ENVCydzpFRSECLLZ9oSpRQ==" workbookSpinCount="100000" lockStructure="1"/>
  <bookViews>
    <workbookView xWindow="0" yWindow="0" windowWidth="19020" windowHeight="92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CS30" i="4"/>
  <c r="MA51" i="4"/>
  <c r="IT76" i="4"/>
  <c r="CS51" i="4"/>
  <c r="HJ30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BG30" i="4"/>
  <c r="LE76" i="4"/>
  <c r="FX51" i="4"/>
  <c r="KO30" i="4"/>
  <c r="HP76" i="4"/>
  <c r="AV76" i="4"/>
  <c r="KO51" i="4"/>
  <c r="BG51" i="4"/>
  <c r="FX30" i="4"/>
  <c r="KP76" i="4"/>
  <c r="FE51" i="4"/>
  <c r="JV30" i="4"/>
  <c r="HA76" i="4"/>
  <c r="AN51" i="4"/>
  <c r="FE30" i="4"/>
  <c r="AN30" i="4"/>
  <c r="AG76" i="4"/>
  <c r="JV51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<sst xmlns="http://schemas.openxmlformats.org/spreadsheetml/2006/main" count="277" uniqueCount="132">
  <si>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</si>
  <si>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</si>
  <si>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</si>
  <si>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</si>
  <si>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</si>
  <si>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</si>
  <si>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</si>
  <si>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</si>
  <si>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</si>
  <si>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</si>
  <si>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</si>
  <si>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</si>
  <si>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</si>
  <si>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</si>
  <si>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</si>
  <si>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</si>
  <si>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</si>
  <si>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</si>
  <si>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</si>
  <si>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</si>
  <si>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</si>
  <si>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</si>
  <si>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</si>
  <si>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</si>
  <si>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</si>
  <si>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</si>
  <si>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</si>
  <si>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</si>
  <si>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</si>
  <si>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</si>
  <si>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</si>
  <si>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</si>
  <si>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</si>
  <si>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</si>
  <si>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</si>
  <si>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</si>
  <si>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</si>
  <si>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</si>
  <si>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</si>
  <si>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</si>
  <si>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</si>
  <si>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</si>
  <si>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</si>
  <si>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</si>
  <si>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</si>
  <si>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</si>
  <si>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</si>
  <si>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</si>
  <si>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</si>
  <si>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</si>
  <si>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</si>
  <si>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</si>
  <si>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</si>
  <si>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</si>
  <si>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</si>
  <si>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</si>
  <si>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</si>
  <si>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</si>
  <si>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</si>
  <si>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</si>
  <si>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</si>
  <si>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</si>
  <si>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</si>
  <si>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</si>
  <si>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</si>
  <si>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</si>
  <si>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</si>
  <si>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</si>
  <si>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</si>
  <si>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</si>
  <si>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</si>
  <si>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</si>
  <si>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</si>
  <si>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</si>
  <si>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</si>
  <si>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</si>
  <si>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</si>
  <si>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</si>
  <si>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</si>
  <si>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</si>
  <si>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</si>
  <si>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</si>
  <si>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</si>
  <si>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</si>
  <si>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</si>
  <si>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</si>
  <si>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</si>
  <si>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</si>
  <si>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</si>
  <si>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</si>
  <si>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</si>
  <si>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</si>
  <si>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</si>
  <si>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</si>
  <si>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</si>
  <si>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</si>
  <si>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</si>
  <si>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</si>
  <si>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</si>
  <si>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</si>
  <si>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</si>
  <si>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</si>
  <si>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</si>
  <si>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</si>
  <si>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</si>
  <si>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</si>
  <si>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</si>
  <si>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</si>
  <si>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</si>
  <si>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</si>
  <si>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</si>
  <si>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中央区</t>
  </si>
  <si>
    <t>銀座地下駐車場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</si>
  <si>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</si>
  <si>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</si>
  <si>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</si>
  <si>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</si>
  <si>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</si>
  <si>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</si>
  <si>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 届出駐車場</t>
  </si>
  <si>
    <t>地下式</t>
  </si>
  <si>
    <t>公共施設</t>
  </si>
  <si>
    <t>有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</si>
  <si>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</si>
  <si>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</si>
  <si>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</si>
  <si>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</si>
  <si>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</si>
  <si>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</si>
  <si>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本駐車場の定期利用の稼働率は依然として低い状況であるが、定期利用・一時利用ともに前年度に比べやや増加している。</t>
    <rPh sb="0" eb="1">
      <t>ホン</t>
    </rPh>
    <rPh sb="1" eb="4">
      <t>チュウシャジョウ</t>
    </rPh>
    <rPh sb="5" eb="7">
      <t>テイキ</t>
    </rPh>
    <rPh sb="7" eb="9">
      <t>リヨウ</t>
    </rPh>
    <rPh sb="10" eb="12">
      <t>カドウ</t>
    </rPh>
    <rPh sb="12" eb="13">
      <t>リツ</t>
    </rPh>
    <rPh sb="14" eb="16">
      <t>イゼン</t>
    </rPh>
    <rPh sb="19" eb="20">
      <t>ヒク</t>
    </rPh>
    <rPh sb="21" eb="23">
      <t>ジョウキョウ</t>
    </rPh>
    <rPh sb="28" eb="30">
      <t>テイキ</t>
    </rPh>
    <rPh sb="30" eb="32">
      <t>リヨウ</t>
    </rPh>
    <rPh sb="33" eb="35">
      <t>イチジ</t>
    </rPh>
    <rPh sb="35" eb="37">
      <t>リヨウ</t>
    </rPh>
    <rPh sb="40" eb="43">
      <t>ゼンネンド</t>
    </rPh>
    <rPh sb="44" eb="45">
      <t>クラ</t>
    </rPh>
    <rPh sb="48" eb="50">
      <t>ゾウカ</t>
    </rPh>
    <phoneticPr fontId="5"/>
  </si>
  <si>
    <t>一時利用の増などにより使用料が微増しているものの、工事費が増のため収益的収支比率や売上高ＧＯＰなどが減少に転じている。</t>
    <rPh sb="0" eb="2">
      <t>イチジ</t>
    </rPh>
    <rPh sb="2" eb="4">
      <t>リヨウ</t>
    </rPh>
    <rPh sb="5" eb="6">
      <t>ゾウ</t>
    </rPh>
    <rPh sb="11" eb="14">
      <t>シヨウリョウ</t>
    </rPh>
    <rPh sb="15" eb="17">
      <t>ビゾウ</t>
    </rPh>
    <rPh sb="25" eb="27">
      <t>コウジ</t>
    </rPh>
    <rPh sb="27" eb="28">
      <t>ヒ</t>
    </rPh>
    <rPh sb="29" eb="30">
      <t>ゾウ</t>
    </rPh>
    <rPh sb="50" eb="52">
      <t>ゲンショウ</t>
    </rPh>
    <rPh sb="53" eb="54">
      <t>テン</t>
    </rPh>
    <phoneticPr fontId="5"/>
  </si>
  <si>
    <t>収益的収支比率や売上高ＧＯＰ比率など、施設の維持補修工事により減少に転じている。また、他の駐車場に比べ定期利用の稼働率が低い状況にあるため、利用向上に努める必要がある。</t>
    <rPh sb="0" eb="3">
      <t>シュウエキテキ</t>
    </rPh>
    <rPh sb="3" eb="5">
      <t>シュウシ</t>
    </rPh>
    <rPh sb="5" eb="7">
      <t>ヒリツ</t>
    </rPh>
    <rPh sb="8" eb="10">
      <t>ウリアゲ</t>
    </rPh>
    <rPh sb="10" eb="11">
      <t>ダカ</t>
    </rPh>
    <rPh sb="14" eb="16">
      <t>ヒリツ</t>
    </rPh>
    <rPh sb="19" eb="21">
      <t>シセツ</t>
    </rPh>
    <rPh sb="22" eb="24">
      <t>イジ</t>
    </rPh>
    <rPh sb="24" eb="26">
      <t>ホシュウ</t>
    </rPh>
    <rPh sb="26" eb="28">
      <t>コウジ</t>
    </rPh>
    <rPh sb="31" eb="33">
      <t>ゲンショウ</t>
    </rPh>
    <rPh sb="34" eb="35">
      <t>テン</t>
    </rPh>
    <rPh sb="43" eb="44">
      <t>タ</t>
    </rPh>
    <rPh sb="45" eb="48">
      <t>チュウシャジョウ</t>
    </rPh>
    <rPh sb="49" eb="50">
      <t>クラ</t>
    </rPh>
    <rPh sb="51" eb="53">
      <t>テイキ</t>
    </rPh>
    <rPh sb="53" eb="55">
      <t>リヨウ</t>
    </rPh>
    <rPh sb="56" eb="58">
      <t>カドウ</t>
    </rPh>
    <rPh sb="58" eb="59">
      <t>リツ</t>
    </rPh>
    <rPh sb="60" eb="61">
      <t>ヒク</t>
    </rPh>
    <rPh sb="62" eb="64">
      <t>ジョウキョウ</t>
    </rPh>
    <rPh sb="70" eb="72">
      <t>リヨウ</t>
    </rPh>
    <rPh sb="72" eb="74">
      <t>コウジョウ</t>
    </rPh>
    <rPh sb="75" eb="76">
      <t>ツト</t>
    </rPh>
    <rPh sb="78" eb="80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</si>
</sst>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121</c:v>
                </c:pt>
                <c:pt idx="1">
                  <c:v>102.5</c:v>
                </c:pt>
                <c:pt idx="2">
                  <c:v>100</c:v>
                </c:pt>
                <c:pt idx="3">
                  <c:v>102.9</c:v>
                </c:pt>
                <c:pt idx="4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B-4D9A-9ED4-0B40ED98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133.5</c:v>
                </c:pt>
                <c:pt idx="2">
                  <c:v>136.30000000000001</c:v>
                </c:pt>
                <c:pt idx="3">
                  <c:v>130.9</c:v>
                </c:pt>
                <c:pt idx="4">
                  <c:v>155.30000000000001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FB-4D9A-9ED4-0B40ED98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B-497D-A21B-4F944B41F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141.9</c:v>
                </c:pt>
                <c:pt idx="1">
                  <c:v>181.6</c:v>
                </c:pt>
                <c:pt idx="2">
                  <c:v>148.9</c:v>
                </c:pt>
                <c:pt idx="3">
                  <c:v>135.30000000000001</c:v>
                </c:pt>
                <c:pt idx="4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1B-497D-A21B-4F944B41F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3E2-457D-9C3C-E037F14EA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2-457D-9C3C-E037F14EA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A7D-4A8A-BC12-FF302E57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D-4A8A-BC12-FF302E57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7-4DBC-BD3E-4AC84BE59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7.6</c:v>
                </c:pt>
                <c:pt idx="1">
                  <c:v>7.1</c:v>
                </c:pt>
                <c:pt idx="2">
                  <c:v>5.5</c:v>
                </c:pt>
                <c:pt idx="3">
                  <c:v>5.2</c:v>
                </c:pt>
                <c:pt idx="4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7-4DBC-BD3E-4AC84BE59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5-4D76-AE9F-B47F49E46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79</c:v>
                </c:pt>
                <c:pt idx="1">
                  <c:v>56</c:v>
                </c:pt>
                <c:pt idx="2">
                  <c:v>42</c:v>
                </c:pt>
                <c:pt idx="3">
                  <c:v>44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C5-4D76-AE9F-B47F49E46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148.5</c:v>
                </c:pt>
                <c:pt idx="1">
                  <c:v>137.30000000000001</c:v>
                </c:pt>
                <c:pt idx="2">
                  <c:v>135.80000000000001</c:v>
                </c:pt>
                <c:pt idx="3">
                  <c:v>128.4</c:v>
                </c:pt>
                <c:pt idx="4">
                  <c:v>132.1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5-4E39-B2AE-49956E65B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167.7</c:v>
                </c:pt>
                <c:pt idx="1">
                  <c:v>169.3</c:v>
                </c:pt>
                <c:pt idx="2">
                  <c:v>166.6</c:v>
                </c:pt>
                <c:pt idx="3">
                  <c:v>164.4</c:v>
                </c:pt>
                <c:pt idx="4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C5-4E39-B2AE-49956E65B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17.3</c:v>
                </c:pt>
                <c:pt idx="1">
                  <c:v>2.4</c:v>
                </c:pt>
                <c:pt idx="2">
                  <c:v>0</c:v>
                </c:pt>
                <c:pt idx="3">
                  <c:v>2.8</c:v>
                </c:pt>
                <c:pt idx="4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C-4F01-8234-037D1A94F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8</c:v>
                </c:pt>
                <c:pt idx="2">
                  <c:v>13.7</c:v>
                </c:pt>
                <c:pt idx="3">
                  <c:v>7.5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3C-4F01-8234-037D1A94F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10115</c:v>
                </c:pt>
                <c:pt idx="1">
                  <c:v>1318</c:v>
                </c:pt>
                <c:pt idx="2">
                  <c:v>-8</c:v>
                </c:pt>
                <c:pt idx="3">
                  <c:v>1434</c:v>
                </c:pt>
                <c:pt idx="4">
                  <c:v>-4768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6-4CC6-8957-B280AC8FD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19615</c:v>
                </c:pt>
                <c:pt idx="1">
                  <c:v>21116</c:v>
                </c:pt>
                <c:pt idx="2">
                  <c:v>20714</c:v>
                </c:pt>
                <c:pt idx="3">
                  <c:v>16622</c:v>
                </c:pt>
                <c:pt idx="4">
                  <c:v>15790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6-4CC6-8957-B280AC8FD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
データ!H6&amp;"　"&amp;データ!I6</f>
        <v>
東京都中央区　銀座地下駐車場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有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5378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119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19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134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130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
データ!$B$11</f>
        <v>
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
データ!$C$11</f>
        <v>
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
データ!$D$11</f>
        <v>
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
データ!$E$11</f>
        <v>
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
データ!$F$11</f>
        <v>
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
データ!$B$11</f>
        <v>
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
データ!$C$11</f>
        <v>
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
データ!$D$11</f>
        <v>
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
データ!$E$11</f>
        <v>
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
データ!$F$11</f>
        <v>
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
データ!$B$11</f>
        <v>
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
データ!$C$11</f>
        <v>
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
データ!$D$11</f>
        <v>
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
データ!$E$11</f>
        <v>
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
データ!$F$11</f>
        <v>
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121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102.5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100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102.9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91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148.5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137.30000000000001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135.80000000000001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128.4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132.1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135.30000000000001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133.5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136.30000000000001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130.9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155.30000000000001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7.6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7.1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5.5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5.2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3.9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167.7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169.3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166.6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164.4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165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/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129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
データ!$B$11</f>
        <v>
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
データ!$C$11</f>
        <v>
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
データ!$D$11</f>
        <v>
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
データ!$E$11</f>
        <v>
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
データ!$F$11</f>
        <v>
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
データ!$B$11</f>
        <v>
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
データ!$C$11</f>
        <v>
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
データ!$D$11</f>
        <v>
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
データ!$E$11</f>
        <v>
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
データ!$F$11</f>
        <v>
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
データ!$B$11</f>
        <v>
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
データ!$C$11</f>
        <v>
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
データ!$D$11</f>
        <v>
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
データ!$E$11</f>
        <v>
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
データ!$F$11</f>
        <v>
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17.3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2.4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0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2.8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-10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10115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1318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-8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1434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-4768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79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56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42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44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45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11.2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8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13.7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7.5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1.9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19615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21116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20714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16622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15790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131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
データ!$B$11</f>
        <v>
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
データ!$C$11</f>
        <v>
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
データ!$D$11</f>
        <v>
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
データ!$E$11</f>
        <v>
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
データ!$F$11</f>
        <v>
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
データ!$B$11</f>
        <v>
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
データ!$C$11</f>
        <v>
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
データ!$D$11</f>
        <v>
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
データ!$E$11</f>
        <v>
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
データ!$F$11</f>
        <v>
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
データ!$B$11</f>
        <v>
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
データ!$C$11</f>
        <v>
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
データ!$D$11</f>
        <v>
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
データ!$E$11</f>
        <v>
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
データ!$F$11</f>
        <v>
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141.9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181.6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148.9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135.30000000000001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110.8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【297.1】</v>
      </c>
      <c r="C88" s="46" t="str">
        <f>
データ!AT6</f>
        <v>
【5.3】</v>
      </c>
      <c r="D88" s="46" t="str">
        <f>
データ!BE6</f>
        <v>
【30】</v>
      </c>
      <c r="E88" s="46" t="str">
        <f>
データ!DU6</f>
        <v>
【199.3】</v>
      </c>
      <c r="F88" s="46" t="str">
        <f>
データ!BP6</f>
        <v>
【26.3】</v>
      </c>
      <c r="G88" s="46" t="str">
        <f>
データ!CA6</f>
        <v>
【16,102】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RQyMs5ZO0LgTrwbFddRUBD8kUSXNiH5rG35NrsqZMaVeOM/FHi+Z2JH897gdUslvakE9Z2/Nxy33InmPnrNa1Q==" saltValue="Ne7ofoeqyYypd4VhPO+FV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69</v>
      </c>
      <c r="CN4" s="149" t="s">
        <v>
70</v>
      </c>
      <c r="CO4" s="140" t="s">
        <v>
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74</v>
      </c>
      <c r="B5" s="58"/>
      <c r="C5" s="58"/>
      <c r="D5" s="58"/>
      <c r="E5" s="58"/>
      <c r="F5" s="58"/>
      <c r="G5" s="58"/>
      <c r="H5" s="59" t="s">
        <v>
75</v>
      </c>
      <c r="I5" s="59" t="s">
        <v>
76</v>
      </c>
      <c r="J5" s="59" t="s">
        <v>
77</v>
      </c>
      <c r="K5" s="59" t="s">
        <v>
78</v>
      </c>
      <c r="L5" s="59" t="s">
        <v>
79</v>
      </c>
      <c r="M5" s="59" t="s">
        <v>
4</v>
      </c>
      <c r="N5" s="59" t="s">
        <v>
5</v>
      </c>
      <c r="O5" s="59" t="s">
        <v>
80</v>
      </c>
      <c r="P5" s="59" t="s">
        <v>
13</v>
      </c>
      <c r="Q5" s="59" t="s">
        <v>
81</v>
      </c>
      <c r="R5" s="59" t="s">
        <v>
82</v>
      </c>
      <c r="S5" s="59" t="s">
        <v>
83</v>
      </c>
      <c r="T5" s="59" t="s">
        <v>
84</v>
      </c>
      <c r="U5" s="59" t="s">
        <v>
85</v>
      </c>
      <c r="V5" s="59" t="s">
        <v>
86</v>
      </c>
      <c r="W5" s="59" t="s">
        <v>
87</v>
      </c>
      <c r="X5" s="59" t="s">
        <v>
88</v>
      </c>
      <c r="Y5" s="59" t="s">
        <v>
89</v>
      </c>
      <c r="Z5" s="59" t="s">
        <v>
90</v>
      </c>
      <c r="AA5" s="59" t="s">
        <v>
91</v>
      </c>
      <c r="AB5" s="59" t="s">
        <v>
92</v>
      </c>
      <c r="AC5" s="59" t="s">
        <v>
93</v>
      </c>
      <c r="AD5" s="59" t="s">
        <v>
94</v>
      </c>
      <c r="AE5" s="59" t="s">
        <v>
95</v>
      </c>
      <c r="AF5" s="59" t="s">
        <v>
96</v>
      </c>
      <c r="AG5" s="59" t="s">
        <v>
97</v>
      </c>
      <c r="AH5" s="59" t="s">
        <v>
98</v>
      </c>
      <c r="AI5" s="59" t="s">
        <v>
99</v>
      </c>
      <c r="AJ5" s="59" t="s">
        <v>
100</v>
      </c>
      <c r="AK5" s="59" t="s">
        <v>
90</v>
      </c>
      <c r="AL5" s="59" t="s">
        <v>
91</v>
      </c>
      <c r="AM5" s="59" t="s">
        <v>
101</v>
      </c>
      <c r="AN5" s="59" t="s">
        <v>
93</v>
      </c>
      <c r="AO5" s="59" t="s">
        <v>
94</v>
      </c>
      <c r="AP5" s="59" t="s">
        <v>
95</v>
      </c>
      <c r="AQ5" s="59" t="s">
        <v>
96</v>
      </c>
      <c r="AR5" s="59" t="s">
        <v>
97</v>
      </c>
      <c r="AS5" s="59" t="s">
        <v>
98</v>
      </c>
      <c r="AT5" s="59" t="s">
        <v>
99</v>
      </c>
      <c r="AU5" s="59" t="s">
        <v>
102</v>
      </c>
      <c r="AV5" s="59" t="s">
        <v>
90</v>
      </c>
      <c r="AW5" s="59" t="s">
        <v>
91</v>
      </c>
      <c r="AX5" s="59" t="s">
        <v>
101</v>
      </c>
      <c r="AY5" s="59" t="s">
        <v>
93</v>
      </c>
      <c r="AZ5" s="59" t="s">
        <v>
94</v>
      </c>
      <c r="BA5" s="59" t="s">
        <v>
95</v>
      </c>
      <c r="BB5" s="59" t="s">
        <v>
96</v>
      </c>
      <c r="BC5" s="59" t="s">
        <v>
97</v>
      </c>
      <c r="BD5" s="59" t="s">
        <v>
98</v>
      </c>
      <c r="BE5" s="59" t="s">
        <v>
99</v>
      </c>
      <c r="BF5" s="59" t="s">
        <v>
102</v>
      </c>
      <c r="BG5" s="59" t="s">
        <v>
90</v>
      </c>
      <c r="BH5" s="59" t="s">
        <v>
103</v>
      </c>
      <c r="BI5" s="59" t="s">
        <v>
104</v>
      </c>
      <c r="BJ5" s="59" t="s">
        <v>
105</v>
      </c>
      <c r="BK5" s="59" t="s">
        <v>
94</v>
      </c>
      <c r="BL5" s="59" t="s">
        <v>
95</v>
      </c>
      <c r="BM5" s="59" t="s">
        <v>
96</v>
      </c>
      <c r="BN5" s="59" t="s">
        <v>
97</v>
      </c>
      <c r="BO5" s="59" t="s">
        <v>
98</v>
      </c>
      <c r="BP5" s="59" t="s">
        <v>
99</v>
      </c>
      <c r="BQ5" s="59" t="s">
        <v>
102</v>
      </c>
      <c r="BR5" s="59" t="s">
        <v>
90</v>
      </c>
      <c r="BS5" s="59" t="s">
        <v>
91</v>
      </c>
      <c r="BT5" s="59" t="s">
        <v>
101</v>
      </c>
      <c r="BU5" s="59" t="s">
        <v>
93</v>
      </c>
      <c r="BV5" s="59" t="s">
        <v>
94</v>
      </c>
      <c r="BW5" s="59" t="s">
        <v>
95</v>
      </c>
      <c r="BX5" s="59" t="s">
        <v>
96</v>
      </c>
      <c r="BY5" s="59" t="s">
        <v>
97</v>
      </c>
      <c r="BZ5" s="59" t="s">
        <v>
98</v>
      </c>
      <c r="CA5" s="59" t="s">
        <v>
99</v>
      </c>
      <c r="CB5" s="59" t="s">
        <v>
102</v>
      </c>
      <c r="CC5" s="59" t="s">
        <v>
90</v>
      </c>
      <c r="CD5" s="59" t="s">
        <v>
91</v>
      </c>
      <c r="CE5" s="59" t="s">
        <v>
101</v>
      </c>
      <c r="CF5" s="59" t="s">
        <v>
93</v>
      </c>
      <c r="CG5" s="59" t="s">
        <v>
94</v>
      </c>
      <c r="CH5" s="59" t="s">
        <v>
95</v>
      </c>
      <c r="CI5" s="59" t="s">
        <v>
96</v>
      </c>
      <c r="CJ5" s="59" t="s">
        <v>
97</v>
      </c>
      <c r="CK5" s="59" t="s">
        <v>
98</v>
      </c>
      <c r="CL5" s="59" t="s">
        <v>
99</v>
      </c>
      <c r="CM5" s="150"/>
      <c r="CN5" s="150"/>
      <c r="CO5" s="59" t="s">
        <v>
102</v>
      </c>
      <c r="CP5" s="59" t="s">
        <v>
90</v>
      </c>
      <c r="CQ5" s="59" t="s">
        <v>
91</v>
      </c>
      <c r="CR5" s="59" t="s">
        <v>
101</v>
      </c>
      <c r="CS5" s="59" t="s">
        <v>
105</v>
      </c>
      <c r="CT5" s="59" t="s">
        <v>
94</v>
      </c>
      <c r="CU5" s="59" t="s">
        <v>
95</v>
      </c>
      <c r="CV5" s="59" t="s">
        <v>
96</v>
      </c>
      <c r="CW5" s="59" t="s">
        <v>
97</v>
      </c>
      <c r="CX5" s="59" t="s">
        <v>
98</v>
      </c>
      <c r="CY5" s="59" t="s">
        <v>
99</v>
      </c>
      <c r="CZ5" s="59" t="s">
        <v>
102</v>
      </c>
      <c r="DA5" s="59" t="s">
        <v>
90</v>
      </c>
      <c r="DB5" s="59" t="s">
        <v>
91</v>
      </c>
      <c r="DC5" s="59" t="s">
        <v>
101</v>
      </c>
      <c r="DD5" s="59" t="s">
        <v>
93</v>
      </c>
      <c r="DE5" s="59" t="s">
        <v>
94</v>
      </c>
      <c r="DF5" s="59" t="s">
        <v>
95</v>
      </c>
      <c r="DG5" s="59" t="s">
        <v>
96</v>
      </c>
      <c r="DH5" s="59" t="s">
        <v>
97</v>
      </c>
      <c r="DI5" s="59" t="s">
        <v>
98</v>
      </c>
      <c r="DJ5" s="59" t="s">
        <v>
35</v>
      </c>
      <c r="DK5" s="59" t="s">
        <v>
102</v>
      </c>
      <c r="DL5" s="59" t="s">
        <v>
106</v>
      </c>
      <c r="DM5" s="59" t="s">
        <v>
91</v>
      </c>
      <c r="DN5" s="59" t="s">
        <v>
104</v>
      </c>
      <c r="DO5" s="59" t="s">
        <v>
93</v>
      </c>
      <c r="DP5" s="59" t="s">
        <v>
94</v>
      </c>
      <c r="DQ5" s="59" t="s">
        <v>
95</v>
      </c>
      <c r="DR5" s="59" t="s">
        <v>
96</v>
      </c>
      <c r="DS5" s="59" t="s">
        <v>
97</v>
      </c>
      <c r="DT5" s="59" t="s">
        <v>
98</v>
      </c>
      <c r="DU5" s="59" t="s">
        <v>
99</v>
      </c>
    </row>
    <row r="6" spans="1:125" s="66" customFormat="1" x14ac:dyDescent="0.15">
      <c r="A6" s="49" t="s">
        <v>
107</v>
      </c>
      <c r="B6" s="60">
        <f>
B8</f>
        <v>
2018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2</v>
      </c>
      <c r="H6" s="60" t="str">
        <f>
SUBSTITUTE(H8,"　","")</f>
        <v>
東京都中央区</v>
      </c>
      <c r="I6" s="60" t="str">
        <f t="shared" si="1"/>
        <v>
銀座地下駐車場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Ａ２Ｂ２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都市計画駐車場 届出駐車場</v>
      </c>
      <c r="Q6" s="62" t="str">
        <f t="shared" si="1"/>
        <v>
地下式</v>
      </c>
      <c r="R6" s="63">
        <f t="shared" si="1"/>
        <v>
19</v>
      </c>
      <c r="S6" s="62" t="str">
        <f t="shared" si="1"/>
        <v>
公共施設</v>
      </c>
      <c r="T6" s="62" t="str">
        <f t="shared" si="1"/>
        <v>
有</v>
      </c>
      <c r="U6" s="63">
        <f t="shared" si="1"/>
        <v>
5378</v>
      </c>
      <c r="V6" s="63">
        <f t="shared" si="1"/>
        <v>
134</v>
      </c>
      <c r="W6" s="63">
        <f t="shared" si="1"/>
        <v>
400</v>
      </c>
      <c r="X6" s="62" t="str">
        <f t="shared" si="1"/>
        <v>
導入なし</v>
      </c>
      <c r="Y6" s="64">
        <f>
IF(Y8="-",NA(),Y8)</f>
        <v>
121</v>
      </c>
      <c r="Z6" s="64">
        <f t="shared" ref="Z6:AH6" si="2">
IF(Z8="-",NA(),Z8)</f>
        <v>
102.5</v>
      </c>
      <c r="AA6" s="64">
        <f t="shared" si="2"/>
        <v>
100</v>
      </c>
      <c r="AB6" s="64">
        <f t="shared" si="2"/>
        <v>
102.9</v>
      </c>
      <c r="AC6" s="64">
        <f t="shared" si="2"/>
        <v>
91</v>
      </c>
      <c r="AD6" s="64">
        <f t="shared" si="2"/>
        <v>
135.30000000000001</v>
      </c>
      <c r="AE6" s="64">
        <f t="shared" si="2"/>
        <v>
133.5</v>
      </c>
      <c r="AF6" s="64">
        <f t="shared" si="2"/>
        <v>
136.30000000000001</v>
      </c>
      <c r="AG6" s="64">
        <f t="shared" si="2"/>
        <v>
130.9</v>
      </c>
      <c r="AH6" s="64">
        <f t="shared" si="2"/>
        <v>
155.30000000000001</v>
      </c>
      <c r="AI6" s="61" t="str">
        <f>
IF(AI8="-","",IF(AI8="-","【-】","【"&amp;SUBSTITUTE(TEXT(AI8,"#,##0.0"),"-","△")&amp;"】"))</f>
        <v>
【297.1】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7.6</v>
      </c>
      <c r="AP6" s="64">
        <f t="shared" si="3"/>
        <v>
7.1</v>
      </c>
      <c r="AQ6" s="64">
        <f t="shared" si="3"/>
        <v>
5.5</v>
      </c>
      <c r="AR6" s="64">
        <f t="shared" si="3"/>
        <v>
5.2</v>
      </c>
      <c r="AS6" s="64">
        <f t="shared" si="3"/>
        <v>
3.9</v>
      </c>
      <c r="AT6" s="61" t="str">
        <f>
IF(AT8="-","",IF(AT8="-","【-】","【"&amp;SUBSTITUTE(TEXT(AT8,"#,##0.0"),"-","△")&amp;"】"))</f>
        <v>
【5.3】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79</v>
      </c>
      <c r="BA6" s="65">
        <f t="shared" si="4"/>
        <v>
56</v>
      </c>
      <c r="BB6" s="65">
        <f t="shared" si="4"/>
        <v>
42</v>
      </c>
      <c r="BC6" s="65">
        <f t="shared" si="4"/>
        <v>
44</v>
      </c>
      <c r="BD6" s="65">
        <f t="shared" si="4"/>
        <v>
45</v>
      </c>
      <c r="BE6" s="63" t="str">
        <f>
IF(BE8="-","",IF(BE8="-","【-】","【"&amp;SUBSTITUTE(TEXT(BE8,"#,##0"),"-","△")&amp;"】"))</f>
        <v>
【30】</v>
      </c>
      <c r="BF6" s="64">
        <f>
IF(BF8="-",NA(),BF8)</f>
        <v>
17.3</v>
      </c>
      <c r="BG6" s="64">
        <f t="shared" ref="BG6:BO6" si="5">
IF(BG8="-",NA(),BG8)</f>
        <v>
2.4</v>
      </c>
      <c r="BH6" s="64">
        <f t="shared" si="5"/>
        <v>
0</v>
      </c>
      <c r="BI6" s="64">
        <f t="shared" si="5"/>
        <v>
2.8</v>
      </c>
      <c r="BJ6" s="64">
        <f t="shared" si="5"/>
        <v>
-10</v>
      </c>
      <c r="BK6" s="64">
        <f t="shared" si="5"/>
        <v>
11.2</v>
      </c>
      <c r="BL6" s="64">
        <f t="shared" si="5"/>
        <v>
8</v>
      </c>
      <c r="BM6" s="64">
        <f t="shared" si="5"/>
        <v>
13.7</v>
      </c>
      <c r="BN6" s="64">
        <f t="shared" si="5"/>
        <v>
7.5</v>
      </c>
      <c r="BO6" s="64">
        <f t="shared" si="5"/>
        <v>
1.9</v>
      </c>
      <c r="BP6" s="61" t="str">
        <f>
IF(BP8="-","",IF(BP8="-","【-】","【"&amp;SUBSTITUTE(TEXT(BP8,"#,##0.0"),"-","△")&amp;"】"))</f>
        <v>
【26.3】</v>
      </c>
      <c r="BQ6" s="65">
        <f>
IF(BQ8="-",NA(),BQ8)</f>
        <v>
10115</v>
      </c>
      <c r="BR6" s="65">
        <f t="shared" ref="BR6:BZ6" si="6">
IF(BR8="-",NA(),BR8)</f>
        <v>
1318</v>
      </c>
      <c r="BS6" s="65">
        <f t="shared" si="6"/>
        <v>
-8</v>
      </c>
      <c r="BT6" s="65">
        <f t="shared" si="6"/>
        <v>
1434</v>
      </c>
      <c r="BU6" s="65">
        <f t="shared" si="6"/>
        <v>
-4768</v>
      </c>
      <c r="BV6" s="65">
        <f t="shared" si="6"/>
        <v>
19615</v>
      </c>
      <c r="BW6" s="65">
        <f t="shared" si="6"/>
        <v>
21116</v>
      </c>
      <c r="BX6" s="65">
        <f t="shared" si="6"/>
        <v>
20714</v>
      </c>
      <c r="BY6" s="65">
        <f t="shared" si="6"/>
        <v>
16622</v>
      </c>
      <c r="BZ6" s="65">
        <f t="shared" si="6"/>
        <v>
15790</v>
      </c>
      <c r="CA6" s="63" t="str">
        <f>
IF(CA8="-","",IF(CA8="-","【-】","【"&amp;SUBSTITUTE(TEXT(CA8,"#,##0"),"-","△")&amp;"】"))</f>
        <v>
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108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108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141.9</v>
      </c>
      <c r="DF6" s="64">
        <f t="shared" si="8"/>
        <v>
181.6</v>
      </c>
      <c r="DG6" s="64">
        <f t="shared" si="8"/>
        <v>
148.9</v>
      </c>
      <c r="DH6" s="64">
        <f t="shared" si="8"/>
        <v>
135.30000000000001</v>
      </c>
      <c r="DI6" s="64">
        <f t="shared" si="8"/>
        <v>
110.8</v>
      </c>
      <c r="DJ6" s="61" t="str">
        <f>
IF(DJ8="-","",IF(DJ8="-","【-】","【"&amp;SUBSTITUTE(TEXT(DJ8,"#,##0.0"),"-","△")&amp;"】"))</f>
        <v>
【103.6】</v>
      </c>
      <c r="DK6" s="64">
        <f>
IF(DK8="-",NA(),DK8)</f>
        <v>
148.5</v>
      </c>
      <c r="DL6" s="64">
        <f t="shared" ref="DL6:DT6" si="9">
IF(DL8="-",NA(),DL8)</f>
        <v>
137.30000000000001</v>
      </c>
      <c r="DM6" s="64">
        <f t="shared" si="9"/>
        <v>
135.80000000000001</v>
      </c>
      <c r="DN6" s="64">
        <f t="shared" si="9"/>
        <v>
128.4</v>
      </c>
      <c r="DO6" s="64">
        <f t="shared" si="9"/>
        <v>
132.1</v>
      </c>
      <c r="DP6" s="64">
        <f t="shared" si="9"/>
        <v>
167.7</v>
      </c>
      <c r="DQ6" s="64">
        <f t="shared" si="9"/>
        <v>
169.3</v>
      </c>
      <c r="DR6" s="64">
        <f t="shared" si="9"/>
        <v>
166.6</v>
      </c>
      <c r="DS6" s="64">
        <f t="shared" si="9"/>
        <v>
164.4</v>
      </c>
      <c r="DT6" s="64">
        <f t="shared" si="9"/>
        <v>
165</v>
      </c>
      <c r="DU6" s="61" t="str">
        <f>
IF(DU8="-","",IF(DU8="-","【-】","【"&amp;SUBSTITUTE(TEXT(DU8,"#,##0.0"),"-","△")&amp;"】"))</f>
        <v>
【199.3】</v>
      </c>
    </row>
    <row r="7" spans="1:125" s="66" customFormat="1" x14ac:dyDescent="0.15">
      <c r="A7" s="49" t="s">
        <v>
109</v>
      </c>
      <c r="B7" s="60">
        <f t="shared" ref="B7:X7" si="10">
B8</f>
        <v>
2018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2</v>
      </c>
      <c r="H7" s="60" t="str">
        <f t="shared" si="10"/>
        <v>
東京都　中央区</v>
      </c>
      <c r="I7" s="60" t="str">
        <f t="shared" si="10"/>
        <v>
銀座地下駐車場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Ａ２Ｂ２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都市計画駐車場 届出駐車場</v>
      </c>
      <c r="Q7" s="62" t="str">
        <f t="shared" si="10"/>
        <v>
地下式</v>
      </c>
      <c r="R7" s="63">
        <f t="shared" si="10"/>
        <v>
19</v>
      </c>
      <c r="S7" s="62" t="str">
        <f t="shared" si="10"/>
        <v>
公共施設</v>
      </c>
      <c r="T7" s="62" t="str">
        <f t="shared" si="10"/>
        <v>
有</v>
      </c>
      <c r="U7" s="63">
        <f t="shared" si="10"/>
        <v>
5378</v>
      </c>
      <c r="V7" s="63">
        <f t="shared" si="10"/>
        <v>
134</v>
      </c>
      <c r="W7" s="63">
        <f t="shared" si="10"/>
        <v>
400</v>
      </c>
      <c r="X7" s="62" t="str">
        <f t="shared" si="10"/>
        <v>
導入なし</v>
      </c>
      <c r="Y7" s="64">
        <f>
Y8</f>
        <v>
121</v>
      </c>
      <c r="Z7" s="64">
        <f t="shared" ref="Z7:AH7" si="11">
Z8</f>
        <v>
102.5</v>
      </c>
      <c r="AA7" s="64">
        <f t="shared" si="11"/>
        <v>
100</v>
      </c>
      <c r="AB7" s="64">
        <f t="shared" si="11"/>
        <v>
102.9</v>
      </c>
      <c r="AC7" s="64">
        <f t="shared" si="11"/>
        <v>
91</v>
      </c>
      <c r="AD7" s="64">
        <f t="shared" si="11"/>
        <v>
135.30000000000001</v>
      </c>
      <c r="AE7" s="64">
        <f t="shared" si="11"/>
        <v>
133.5</v>
      </c>
      <c r="AF7" s="64">
        <f t="shared" si="11"/>
        <v>
136.30000000000001</v>
      </c>
      <c r="AG7" s="64">
        <f t="shared" si="11"/>
        <v>
130.9</v>
      </c>
      <c r="AH7" s="64">
        <f t="shared" si="11"/>
        <v>
155.30000000000001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7.6</v>
      </c>
      <c r="AP7" s="64">
        <f t="shared" si="12"/>
        <v>
7.1</v>
      </c>
      <c r="AQ7" s="64">
        <f t="shared" si="12"/>
        <v>
5.5</v>
      </c>
      <c r="AR7" s="64">
        <f t="shared" si="12"/>
        <v>
5.2</v>
      </c>
      <c r="AS7" s="64">
        <f t="shared" si="12"/>
        <v>
3.9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79</v>
      </c>
      <c r="BA7" s="65">
        <f t="shared" si="13"/>
        <v>
56</v>
      </c>
      <c r="BB7" s="65">
        <f t="shared" si="13"/>
        <v>
42</v>
      </c>
      <c r="BC7" s="65">
        <f t="shared" si="13"/>
        <v>
44</v>
      </c>
      <c r="BD7" s="65">
        <f t="shared" si="13"/>
        <v>
45</v>
      </c>
      <c r="BE7" s="63"/>
      <c r="BF7" s="64">
        <f>
BF8</f>
        <v>
17.3</v>
      </c>
      <c r="BG7" s="64">
        <f t="shared" ref="BG7:BO7" si="14">
BG8</f>
        <v>
2.4</v>
      </c>
      <c r="BH7" s="64">
        <f t="shared" si="14"/>
        <v>
0</v>
      </c>
      <c r="BI7" s="64">
        <f t="shared" si="14"/>
        <v>
2.8</v>
      </c>
      <c r="BJ7" s="64">
        <f t="shared" si="14"/>
        <v>
-10</v>
      </c>
      <c r="BK7" s="64">
        <f t="shared" si="14"/>
        <v>
11.2</v>
      </c>
      <c r="BL7" s="64">
        <f t="shared" si="14"/>
        <v>
8</v>
      </c>
      <c r="BM7" s="64">
        <f t="shared" si="14"/>
        <v>
13.7</v>
      </c>
      <c r="BN7" s="64">
        <f t="shared" si="14"/>
        <v>
7.5</v>
      </c>
      <c r="BO7" s="64">
        <f t="shared" si="14"/>
        <v>
1.9</v>
      </c>
      <c r="BP7" s="61"/>
      <c r="BQ7" s="65">
        <f>
BQ8</f>
        <v>
10115</v>
      </c>
      <c r="BR7" s="65">
        <f t="shared" ref="BR7:BZ7" si="15">
BR8</f>
        <v>
1318</v>
      </c>
      <c r="BS7" s="65">
        <f t="shared" si="15"/>
        <v>
-8</v>
      </c>
      <c r="BT7" s="65">
        <f t="shared" si="15"/>
        <v>
1434</v>
      </c>
      <c r="BU7" s="65">
        <f t="shared" si="15"/>
        <v>
-4768</v>
      </c>
      <c r="BV7" s="65">
        <f t="shared" si="15"/>
        <v>
19615</v>
      </c>
      <c r="BW7" s="65">
        <f t="shared" si="15"/>
        <v>
21116</v>
      </c>
      <c r="BX7" s="65">
        <f t="shared" si="15"/>
        <v>
20714</v>
      </c>
      <c r="BY7" s="65">
        <f t="shared" si="15"/>
        <v>
16622</v>
      </c>
      <c r="BZ7" s="65">
        <f t="shared" si="15"/>
        <v>
15790</v>
      </c>
      <c r="CA7" s="63"/>
      <c r="CB7" s="64" t="s">
        <v>
110</v>
      </c>
      <c r="CC7" s="64" t="s">
        <v>
110</v>
      </c>
      <c r="CD7" s="64" t="s">
        <v>
110</v>
      </c>
      <c r="CE7" s="64" t="s">
        <v>
110</v>
      </c>
      <c r="CF7" s="64" t="s">
        <v>
110</v>
      </c>
      <c r="CG7" s="64" t="s">
        <v>
110</v>
      </c>
      <c r="CH7" s="64" t="s">
        <v>
110</v>
      </c>
      <c r="CI7" s="64" t="s">
        <v>
110</v>
      </c>
      <c r="CJ7" s="64" t="s">
        <v>
110</v>
      </c>
      <c r="CK7" s="64" t="s">
        <v>
108</v>
      </c>
      <c r="CL7" s="61"/>
      <c r="CM7" s="63">
        <f>
CM8</f>
        <v>
0</v>
      </c>
      <c r="CN7" s="63">
        <f>
CN8</f>
        <v>
0</v>
      </c>
      <c r="CO7" s="64" t="s">
        <v>
110</v>
      </c>
      <c r="CP7" s="64" t="s">
        <v>
110</v>
      </c>
      <c r="CQ7" s="64" t="s">
        <v>
110</v>
      </c>
      <c r="CR7" s="64" t="s">
        <v>
110</v>
      </c>
      <c r="CS7" s="64" t="s">
        <v>
110</v>
      </c>
      <c r="CT7" s="64" t="s">
        <v>
110</v>
      </c>
      <c r="CU7" s="64" t="s">
        <v>
110</v>
      </c>
      <c r="CV7" s="64" t="s">
        <v>
110</v>
      </c>
      <c r="CW7" s="64" t="s">
        <v>
110</v>
      </c>
      <c r="CX7" s="64" t="s">
        <v>
108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141.9</v>
      </c>
      <c r="DF7" s="64">
        <f t="shared" si="16"/>
        <v>
181.6</v>
      </c>
      <c r="DG7" s="64">
        <f t="shared" si="16"/>
        <v>
148.9</v>
      </c>
      <c r="DH7" s="64">
        <f t="shared" si="16"/>
        <v>
135.30000000000001</v>
      </c>
      <c r="DI7" s="64">
        <f t="shared" si="16"/>
        <v>
110.8</v>
      </c>
      <c r="DJ7" s="61"/>
      <c r="DK7" s="64">
        <f>
DK8</f>
        <v>
148.5</v>
      </c>
      <c r="DL7" s="64">
        <f t="shared" ref="DL7:DT7" si="17">
DL8</f>
        <v>
137.30000000000001</v>
      </c>
      <c r="DM7" s="64">
        <f t="shared" si="17"/>
        <v>
135.80000000000001</v>
      </c>
      <c r="DN7" s="64">
        <f t="shared" si="17"/>
        <v>
128.4</v>
      </c>
      <c r="DO7" s="64">
        <f t="shared" si="17"/>
        <v>
132.1</v>
      </c>
      <c r="DP7" s="64">
        <f t="shared" si="17"/>
        <v>
167.7</v>
      </c>
      <c r="DQ7" s="64">
        <f t="shared" si="17"/>
        <v>
169.3</v>
      </c>
      <c r="DR7" s="64">
        <f t="shared" si="17"/>
        <v>
166.6</v>
      </c>
      <c r="DS7" s="64">
        <f t="shared" si="17"/>
        <v>
164.4</v>
      </c>
      <c r="DT7" s="64">
        <f t="shared" si="17"/>
        <v>
165</v>
      </c>
      <c r="DU7" s="61"/>
    </row>
    <row r="8" spans="1:125" s="66" customFormat="1" x14ac:dyDescent="0.15">
      <c r="A8" s="49"/>
      <c r="B8" s="67">
        <v>
2018</v>
      </c>
      <c r="C8" s="67">
        <v>
131024</v>
      </c>
      <c r="D8" s="67">
        <v>
47</v>
      </c>
      <c r="E8" s="67">
        <v>
14</v>
      </c>
      <c r="F8" s="67">
        <v>
0</v>
      </c>
      <c r="G8" s="67">
        <v>
2</v>
      </c>
      <c r="H8" s="67" t="s">
        <v>
111</v>
      </c>
      <c r="I8" s="67" t="s">
        <v>
112</v>
      </c>
      <c r="J8" s="67" t="s">
        <v>
113</v>
      </c>
      <c r="K8" s="67" t="s">
        <v>
114</v>
      </c>
      <c r="L8" s="67" t="s">
        <v>
115</v>
      </c>
      <c r="M8" s="67" t="s">
        <v>
116</v>
      </c>
      <c r="N8" s="67" t="s">
        <v>
117</v>
      </c>
      <c r="O8" s="68" t="s">
        <v>
118</v>
      </c>
      <c r="P8" s="69" t="s">
        <v>
119</v>
      </c>
      <c r="Q8" s="69" t="s">
        <v>
120</v>
      </c>
      <c r="R8" s="70">
        <v>
19</v>
      </c>
      <c r="S8" s="69" t="s">
        <v>
121</v>
      </c>
      <c r="T8" s="69" t="s">
        <v>
122</v>
      </c>
      <c r="U8" s="70">
        <v>
5378</v>
      </c>
      <c r="V8" s="70">
        <v>
134</v>
      </c>
      <c r="W8" s="70">
        <v>
400</v>
      </c>
      <c r="X8" s="69" t="s">
        <v>
123</v>
      </c>
      <c r="Y8" s="71">
        <v>
121</v>
      </c>
      <c r="Z8" s="71">
        <v>
102.5</v>
      </c>
      <c r="AA8" s="71">
        <v>
100</v>
      </c>
      <c r="AB8" s="71">
        <v>
102.9</v>
      </c>
      <c r="AC8" s="71">
        <v>
91</v>
      </c>
      <c r="AD8" s="71">
        <v>
135.30000000000001</v>
      </c>
      <c r="AE8" s="71">
        <v>
133.5</v>
      </c>
      <c r="AF8" s="71">
        <v>
136.30000000000001</v>
      </c>
      <c r="AG8" s="71">
        <v>
130.9</v>
      </c>
      <c r="AH8" s="71">
        <v>
155.30000000000001</v>
      </c>
      <c r="AI8" s="68">
        <v>
297.10000000000002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7.6</v>
      </c>
      <c r="AP8" s="71">
        <v>
7.1</v>
      </c>
      <c r="AQ8" s="71">
        <v>
5.5</v>
      </c>
      <c r="AR8" s="71">
        <v>
5.2</v>
      </c>
      <c r="AS8" s="71">
        <v>
3.9</v>
      </c>
      <c r="AT8" s="68">
        <v>
5.3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79</v>
      </c>
      <c r="BA8" s="72">
        <v>
56</v>
      </c>
      <c r="BB8" s="72">
        <v>
42</v>
      </c>
      <c r="BC8" s="72">
        <v>
44</v>
      </c>
      <c r="BD8" s="72">
        <v>
45</v>
      </c>
      <c r="BE8" s="72">
        <v>
30</v>
      </c>
      <c r="BF8" s="71">
        <v>
17.3</v>
      </c>
      <c r="BG8" s="71">
        <v>
2.4</v>
      </c>
      <c r="BH8" s="71">
        <v>
0</v>
      </c>
      <c r="BI8" s="71">
        <v>
2.8</v>
      </c>
      <c r="BJ8" s="71">
        <v>
-10</v>
      </c>
      <c r="BK8" s="71">
        <v>
11.2</v>
      </c>
      <c r="BL8" s="71">
        <v>
8</v>
      </c>
      <c r="BM8" s="71">
        <v>
13.7</v>
      </c>
      <c r="BN8" s="71">
        <v>
7.5</v>
      </c>
      <c r="BO8" s="71">
        <v>
1.9</v>
      </c>
      <c r="BP8" s="68">
        <v>
26.3</v>
      </c>
      <c r="BQ8" s="72">
        <v>
10115</v>
      </c>
      <c r="BR8" s="72">
        <v>
1318</v>
      </c>
      <c r="BS8" s="72">
        <v>
-8</v>
      </c>
      <c r="BT8" s="73">
        <v>
1434</v>
      </c>
      <c r="BU8" s="73">
        <v>
-4768</v>
      </c>
      <c r="BV8" s="72">
        <v>
19615</v>
      </c>
      <c r="BW8" s="72">
        <v>
21116</v>
      </c>
      <c r="BX8" s="72">
        <v>
20714</v>
      </c>
      <c r="BY8" s="72">
        <v>
16622</v>
      </c>
      <c r="BZ8" s="72">
        <v>
15790</v>
      </c>
      <c r="CA8" s="70">
        <v>
16102</v>
      </c>
      <c r="CB8" s="71" t="s">
        <v>
115</v>
      </c>
      <c r="CC8" s="71" t="s">
        <v>
115</v>
      </c>
      <c r="CD8" s="71" t="s">
        <v>
115</v>
      </c>
      <c r="CE8" s="71" t="s">
        <v>
115</v>
      </c>
      <c r="CF8" s="71" t="s">
        <v>
115</v>
      </c>
      <c r="CG8" s="71" t="s">
        <v>
115</v>
      </c>
      <c r="CH8" s="71" t="s">
        <v>
115</v>
      </c>
      <c r="CI8" s="71" t="s">
        <v>
115</v>
      </c>
      <c r="CJ8" s="71" t="s">
        <v>
115</v>
      </c>
      <c r="CK8" s="71" t="s">
        <v>
115</v>
      </c>
      <c r="CL8" s="68" t="s">
        <v>
115</v>
      </c>
      <c r="CM8" s="70">
        <v>
0</v>
      </c>
      <c r="CN8" s="70">
        <v>
0</v>
      </c>
      <c r="CO8" s="71" t="s">
        <v>
115</v>
      </c>
      <c r="CP8" s="71" t="s">
        <v>
115</v>
      </c>
      <c r="CQ8" s="71" t="s">
        <v>
115</v>
      </c>
      <c r="CR8" s="71" t="s">
        <v>
115</v>
      </c>
      <c r="CS8" s="71" t="s">
        <v>
115</v>
      </c>
      <c r="CT8" s="71" t="s">
        <v>
115</v>
      </c>
      <c r="CU8" s="71" t="s">
        <v>
115</v>
      </c>
      <c r="CV8" s="71" t="s">
        <v>
115</v>
      </c>
      <c r="CW8" s="71" t="s">
        <v>
115</v>
      </c>
      <c r="CX8" s="71" t="s">
        <v>
115</v>
      </c>
      <c r="CY8" s="68" t="s">
        <v>
115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141.9</v>
      </c>
      <c r="DF8" s="71">
        <v>
181.6</v>
      </c>
      <c r="DG8" s="71">
        <v>
148.9</v>
      </c>
      <c r="DH8" s="71">
        <v>
135.30000000000001</v>
      </c>
      <c r="DI8" s="71">
        <v>
110.8</v>
      </c>
      <c r="DJ8" s="68">
        <v>
103.6</v>
      </c>
      <c r="DK8" s="71">
        <v>
148.5</v>
      </c>
      <c r="DL8" s="71">
        <v>
137.30000000000001</v>
      </c>
      <c r="DM8" s="71">
        <v>
135.80000000000001</v>
      </c>
      <c r="DN8" s="71">
        <v>
128.4</v>
      </c>
      <c r="DO8" s="71">
        <v>
132.1</v>
      </c>
      <c r="DP8" s="71">
        <v>
167.7</v>
      </c>
      <c r="DQ8" s="71">
        <v>
169.3</v>
      </c>
      <c r="DR8" s="71">
        <v>
166.6</v>
      </c>
      <c r="DS8" s="71">
        <v>
164.4</v>
      </c>
      <c r="DT8" s="71">
        <v>
165</v>
      </c>
      <c r="DU8" s="68">
        <v>
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124</v>
      </c>
      <c r="C10" s="78" t="s">
        <v>
125</v>
      </c>
      <c r="D10" s="78" t="s">
        <v>
126</v>
      </c>
      <c r="E10" s="78" t="s">
        <v>
127</v>
      </c>
      <c r="F10" s="78" t="s">
        <v>
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52</v>
      </c>
      <c r="B11" s="79">
        <f>
DATEVALUE($B$6-4&amp;"年1月1日")</f>
        <v>
41640</v>
      </c>
      <c r="C11" s="79">
        <f>
DATEVALUE($B$6-3&amp;"年1月1日")</f>
        <v>
42005</v>
      </c>
      <c r="D11" s="79">
        <f>
DATEVALUE($B$6-2&amp;"年1月1日")</f>
        <v>
42370</v>
      </c>
      <c r="E11" s="79">
        <f>
DATEVALUE($B$6-1&amp;"年1月1日")</f>
        <v>
42736</v>
      </c>
      <c r="F11" s="79">
        <f>
DATEVALUE($B$6&amp;"年1月1日")</f>
        <v>
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2020-01-30T00:12:41Z</cp:lastPrinted>
  <dcterms:created xsi:type="dcterms:W3CDTF">2019-12-05T07:21:19Z</dcterms:created>
  <dcterms:modified xsi:type="dcterms:W3CDTF">2020-02-06T06:33:07Z</dcterms:modified>
  <cp:category/>
</cp:coreProperties>
</file>