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02_中央区　☆\"/>
    </mc:Choice>
  </mc:AlternateContent>
  <workbookProtection workbookAlgorithmName="SHA-512" workbookHashValue="tcHsib+AznU4TNdCIuIULVP/oie+YH0Ry6y3zF58e0dt8+hAt4acB5Fhy0CNEn6/l7GEYpFqDdMLq69X9hdByw==" workbookSaltValue="OncasDDTsALbAPYREoQ2yg==" workbookSpinCount="100000" lockStructure="1"/>
  <bookViews>
    <workbookView xWindow="0" yWindow="0" windowWidth="19020" windowHeight="9240"/>
  </bookViews>
  <sheets>
    <sheet name="法非適用_駐車場整備事業" sheetId="4" r:id="rId1"/>
    <sheet name="データ" sheetId="5" state="hidden" r:id="rId2"/>
  </sheet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HJ30" i="4"/>
  <c r="BZ76" i="4"/>
  <c r="MA51" i="4"/>
  <c r="CS51" i="4"/>
  <c r="CS30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BG30" i="4"/>
  <c r="FX51" i="4"/>
  <c r="HP76" i="4"/>
  <c r="FX30" i="4"/>
  <c r="AV76" i="4"/>
  <c r="KO51" i="4"/>
  <c r="LE76" i="4"/>
  <c r="KO30" i="4"/>
  <c r="BG51" i="4"/>
  <c r="KP76" i="4"/>
  <c r="JV30" i="4"/>
  <c r="HA76" i="4"/>
  <c r="AN51" i="4"/>
  <c r="FE30" i="4"/>
  <c r="AN30" i="4"/>
  <c r="AG76" i="4"/>
  <c r="FE51" i="4"/>
  <c r="JV51" i="4"/>
  <c r="KA76" i="4"/>
  <c r="EL51" i="4"/>
  <c r="JC30" i="4"/>
  <c r="GL76" i="4"/>
  <c r="U51" i="4"/>
  <c r="U30" i="4"/>
  <c r="EL30" i="4"/>
  <c r="R76" i="4"/>
  <c r="JC51" i="4"/>
</calcChain>
</file>

<file path=xl/sharedStrings.xml><?xml version="1.0" encoding="utf-8"?>
<sst xmlns="http://schemas.openxmlformats.org/spreadsheetml/2006/main" count="277" uniqueCount="136">
  <si>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</si>
  <si>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</si>
  <si>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</si>
  <si>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</si>
  <si>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</si>
  <si>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</si>
  <si>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</si>
  <si>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</si>
  <si>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</si>
  <si>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</si>
  <si>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</si>
  <si>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</si>
  <si>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</si>
  <si>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</si>
  <si>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</si>
  <si>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</si>
  <si>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</si>
  <si>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</si>
  <si>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</si>
  <si>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</si>
  <si>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</si>
  <si>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</si>
  <si>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</si>
  <si>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</si>
  <si>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</si>
  <si>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</si>
  <si>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</si>
  <si>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</si>
  <si>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</si>
  <si>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</si>
  <si>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</si>
  <si>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</si>
  <si>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</si>
  <si>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</si>
  <si>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</si>
  <si>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</si>
  <si>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</si>
  <si>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</si>
  <si>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</si>
  <si>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</si>
  <si>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</si>
  <si>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</si>
  <si>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</si>
  <si>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</si>
  <si>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</si>
  <si>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</si>
  <si>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</si>
  <si>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</si>
  <si>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</si>
  <si>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</si>
  <si>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</si>
  <si>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</si>
  <si>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</si>
  <si>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</si>
  <si>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</si>
  <si>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</si>
  <si>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</si>
  <si>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</si>
  <si>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</si>
  <si>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</si>
  <si>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</si>
  <si>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</si>
  <si>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</si>
  <si>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</si>
  <si>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</si>
  <si>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</si>
  <si>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</si>
  <si>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</si>
  <si>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</si>
  <si>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</si>
  <si>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</si>
  <si>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</si>
  <si>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</si>
  <si>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</si>
  <si>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</si>
  <si>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</si>
  <si>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</si>
  <si>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</si>
  <si>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</si>
  <si>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</si>
  <si>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</si>
  <si>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</si>
  <si>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</si>
  <si>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</si>
  <si>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</si>
  <si>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</si>
  <si>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</si>
  <si>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</si>
  <si>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</si>
  <si>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</si>
  <si>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</si>
  <si>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</si>
  <si>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</si>
  <si>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</si>
  <si>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</si>
  <si>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</si>
  <si>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</si>
  <si>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</si>
  <si>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</si>
  <si>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</si>
  <si>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</si>
  <si>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</si>
  <si>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</si>
  <si>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</si>
  <si>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</si>
  <si>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</si>
  <si>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</si>
  <si>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当該値(N-1)</t>
    <phoneticPr fontId="5"/>
  </si>
  <si>
    <t>当該値(N-3)</t>
    <phoneticPr fontId="5"/>
  </si>
  <si>
    <t>当該値(N-2)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</si>
  <si>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</si>
  <si>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</si>
  <si>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</si>
  <si>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</si>
  <si>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</si>
  <si>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</si>
  <si>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京橋プラザ駐車場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</si>
  <si>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</si>
  <si>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</si>
  <si>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</si>
  <si>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</si>
  <si>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</si>
  <si>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</si>
  <si>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</si>
  <si>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</si>
  <si>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</si>
  <si>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</si>
  <si>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</si>
  <si>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</si>
  <si>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</si>
  <si>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</si>
  <si>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</si>
  <si>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</si>
  <si>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使用料の増や、工事費の減により収益的収支比率、売上高ＧＯＰ比率、ＥＢＩＴＤＡともに増加に転じている。</t>
    <rPh sb="0" eb="2">
      <t>シヨウ</t>
    </rPh>
    <rPh sb="2" eb="3">
      <t>リョウ</t>
    </rPh>
    <rPh sb="4" eb="5">
      <t>ゾウ</t>
    </rPh>
    <rPh sb="7" eb="9">
      <t>コウジ</t>
    </rPh>
    <rPh sb="9" eb="10">
      <t>ヒ</t>
    </rPh>
    <rPh sb="11" eb="12">
      <t>ゲン</t>
    </rPh>
    <rPh sb="15" eb="18">
      <t>シュウエキテキ</t>
    </rPh>
    <rPh sb="18" eb="20">
      <t>シュウシ</t>
    </rPh>
    <rPh sb="20" eb="22">
      <t>ヒリツ</t>
    </rPh>
    <rPh sb="23" eb="25">
      <t>ウリアゲ</t>
    </rPh>
    <rPh sb="25" eb="26">
      <t>ダカ</t>
    </rPh>
    <rPh sb="29" eb="31">
      <t>ヒリツ</t>
    </rPh>
    <rPh sb="41" eb="43">
      <t>ゾウカ</t>
    </rPh>
    <rPh sb="44" eb="45">
      <t>テン</t>
    </rPh>
    <phoneticPr fontId="5"/>
  </si>
  <si>
    <t>定期利用は昨年度に引き続き同水準を保っている。また、一時利用台数は昨年度に比べ増加している。</t>
    <rPh sb="0" eb="2">
      <t>テイキ</t>
    </rPh>
    <rPh sb="2" eb="4">
      <t>リヨウ</t>
    </rPh>
    <rPh sb="5" eb="8">
      <t>サクネンド</t>
    </rPh>
    <rPh sb="9" eb="10">
      <t>ヒ</t>
    </rPh>
    <rPh sb="11" eb="12">
      <t>ツヅ</t>
    </rPh>
    <rPh sb="13" eb="16">
      <t>ドウスイジュン</t>
    </rPh>
    <rPh sb="17" eb="18">
      <t>タモ</t>
    </rPh>
    <rPh sb="33" eb="36">
      <t>サクネンド</t>
    </rPh>
    <rPh sb="37" eb="38">
      <t>クラ</t>
    </rPh>
    <rPh sb="39" eb="41">
      <t>ゾウカ</t>
    </rPh>
    <phoneticPr fontId="5"/>
  </si>
  <si>
    <t>収益的収支比率や売上高ＧＯＰ比率などは増加に転じたものの、一時利用の稼働台数は他の駐車場に比べ低いことから引き続きＨＰなどで周知を図るなど、利用率向上に努める必要がある。</t>
    <rPh sb="0" eb="3">
      <t>シュウエキテキ</t>
    </rPh>
    <rPh sb="3" eb="5">
      <t>シュウシ</t>
    </rPh>
    <rPh sb="5" eb="7">
      <t>ヒリツ</t>
    </rPh>
    <rPh sb="8" eb="10">
      <t>ウリアゲ</t>
    </rPh>
    <rPh sb="10" eb="11">
      <t>ダカ</t>
    </rPh>
    <rPh sb="14" eb="16">
      <t>ヒリツ</t>
    </rPh>
    <rPh sb="19" eb="21">
      <t>ゾウカ</t>
    </rPh>
    <rPh sb="22" eb="23">
      <t>テン</t>
    </rPh>
    <rPh sb="29" eb="31">
      <t>イチジ</t>
    </rPh>
    <rPh sb="31" eb="33">
      <t>リヨウ</t>
    </rPh>
    <rPh sb="34" eb="36">
      <t>カドウ</t>
    </rPh>
    <rPh sb="36" eb="38">
      <t>ダイスウ</t>
    </rPh>
    <rPh sb="39" eb="40">
      <t>タ</t>
    </rPh>
    <rPh sb="41" eb="44">
      <t>チュウシャジョウ</t>
    </rPh>
    <rPh sb="45" eb="46">
      <t>クラ</t>
    </rPh>
    <rPh sb="47" eb="48">
      <t>ヒク</t>
    </rPh>
    <rPh sb="53" eb="54">
      <t>ヒ</t>
    </rPh>
    <rPh sb="55" eb="56">
      <t>ツヅ</t>
    </rPh>
    <rPh sb="62" eb="64">
      <t>シュウチ</t>
    </rPh>
    <rPh sb="65" eb="66">
      <t>ハカ</t>
    </rPh>
    <rPh sb="70" eb="73">
      <t>リヨウリツ</t>
    </rPh>
    <rPh sb="73" eb="75">
      <t>コウジョウ</t>
    </rPh>
    <rPh sb="76" eb="77">
      <t>ツト</t>
    </rPh>
    <rPh sb="79" eb="81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</si>
</sst>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124.7</c:v>
                </c:pt>
                <c:pt idx="1">
                  <c:v>116.7</c:v>
                </c:pt>
                <c:pt idx="2">
                  <c:v>94.5</c:v>
                </c:pt>
                <c:pt idx="3">
                  <c:v>80.900000000000006</c:v>
                </c:pt>
                <c:pt idx="4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2-4EA7-8510-58D1D19E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133.5</c:v>
                </c:pt>
                <c:pt idx="2">
                  <c:v>136.30000000000001</c:v>
                </c:pt>
                <c:pt idx="3">
                  <c:v>130.9</c:v>
                </c:pt>
                <c:pt idx="4">
                  <c:v>155.30000000000001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2-4EA7-8510-58D1D19E6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0-48F9-9C24-D71A396F8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141.9</c:v>
                </c:pt>
                <c:pt idx="1">
                  <c:v>181.6</c:v>
                </c:pt>
                <c:pt idx="2">
                  <c:v>148.9</c:v>
                </c:pt>
                <c:pt idx="3">
                  <c:v>135.30000000000001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0-48F9-9C24-D71A396F8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7B7-41EB-97D2-DCCD2F9D8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7-41EB-97D2-DCCD2F9D8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A7E-4CF6-85EB-84D18BA7E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7E-4CF6-85EB-84D18BA7E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A-4B8D-AF50-5FF0ADE1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7.6</c:v>
                </c:pt>
                <c:pt idx="1">
                  <c:v>7.1</c:v>
                </c:pt>
                <c:pt idx="2">
                  <c:v>5.5</c:v>
                </c:pt>
                <c:pt idx="3">
                  <c:v>5.2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2A-4B8D-AF50-5FF0ADE1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6-42FD-A3F0-1C2059C8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79</c:v>
                </c:pt>
                <c:pt idx="1">
                  <c:v>56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56-42FD-A3F0-1C2059C8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68.400000000000006</c:v>
                </c:pt>
                <c:pt idx="1">
                  <c:v>68.400000000000006</c:v>
                </c:pt>
                <c:pt idx="2">
                  <c:v>67.099999999999994</c:v>
                </c:pt>
                <c:pt idx="3">
                  <c:v>63.9</c:v>
                </c:pt>
                <c:pt idx="4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1-4674-89C9-576424EC8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167.7</c:v>
                </c:pt>
                <c:pt idx="1">
                  <c:v>169.3</c:v>
                </c:pt>
                <c:pt idx="2">
                  <c:v>166.6</c:v>
                </c:pt>
                <c:pt idx="3">
                  <c:v>164.4</c:v>
                </c:pt>
                <c:pt idx="4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1-4674-89C9-576424EC8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14.3</c:v>
                </c:pt>
                <c:pt idx="2">
                  <c:v>-5.8</c:v>
                </c:pt>
                <c:pt idx="3">
                  <c:v>-23.6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C-497D-B23F-8FB37E3C9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8</c:v>
                </c:pt>
                <c:pt idx="2">
                  <c:v>13.7</c:v>
                </c:pt>
                <c:pt idx="3">
                  <c:v>7.5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C-497D-B23F-8FB37E3C9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7152</c:v>
                </c:pt>
                <c:pt idx="1">
                  <c:v>5000</c:v>
                </c:pt>
                <c:pt idx="2">
                  <c:v>-2037</c:v>
                </c:pt>
                <c:pt idx="3">
                  <c:v>-7532</c:v>
                </c:pt>
                <c:pt idx="4">
                  <c:v>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3-42BD-B48B-4D53F4F6C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19615</c:v>
                </c:pt>
                <c:pt idx="1">
                  <c:v>21116</c:v>
                </c:pt>
                <c:pt idx="2">
                  <c:v>20714</c:v>
                </c:pt>
                <c:pt idx="3">
                  <c:v>16622</c:v>
                </c:pt>
                <c:pt idx="4">
                  <c:v>15790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3-42BD-B48B-4D53F4F6C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東京都中央区　京橋プラザ駐車場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3990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19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158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133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
データ!$B$11</f>
        <v>
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
データ!$C$11</f>
        <v>
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
データ!$D$11</f>
        <v>
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
データ!$E$11</f>
        <v>
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
データ!$F$11</f>
        <v>
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
データ!$B$11</f>
        <v>
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
データ!$C$11</f>
        <v>
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
データ!$D$11</f>
        <v>
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
データ!$E$11</f>
        <v>
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
データ!$F$11</f>
        <v>
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
データ!$B$11</f>
        <v>
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
データ!$C$11</f>
        <v>
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
データ!$D$11</f>
        <v>
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
データ!$E$11</f>
        <v>
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
データ!$F$11</f>
        <v>
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124.7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116.7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94.5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80.900000000000006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111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68.400000000000006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68.400000000000006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67.099999999999994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63.9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70.3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135.30000000000001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133.5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136.30000000000001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130.9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155.30000000000001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7.6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7.1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5.5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5.2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3.9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167.7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169.3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166.6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164.4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165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134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
データ!$B$11</f>
        <v>
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
データ!$C$11</f>
        <v>
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
データ!$D$11</f>
        <v>
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
データ!$E$11</f>
        <v>
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
データ!$F$11</f>
        <v>
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
データ!$B$11</f>
        <v>
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
データ!$C$11</f>
        <v>
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
データ!$D$11</f>
        <v>
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
データ!$E$11</f>
        <v>
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
データ!$F$11</f>
        <v>
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
データ!$B$11</f>
        <v>
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
データ!$C$11</f>
        <v>
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
データ!$D$11</f>
        <v>
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
データ!$E$11</f>
        <v>
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
データ!$F$11</f>
        <v>
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19.8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14.3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-5.8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-23.6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10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7152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5000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-2037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-7532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3492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79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56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42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44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45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11.2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8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13.7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7.5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1.9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19615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21116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20714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16622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15790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135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
データ!$B$11</f>
        <v>
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
データ!$C$11</f>
        <v>
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
データ!$D$11</f>
        <v>
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
データ!$E$11</f>
        <v>
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
データ!$F$11</f>
        <v>
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
データ!$B$11</f>
        <v>
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
データ!$C$11</f>
        <v>
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
データ!$D$11</f>
        <v>
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
データ!$E$11</f>
        <v>
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
データ!$F$11</f>
        <v>
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
データ!$B$11</f>
        <v>
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
データ!$C$11</f>
        <v>
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
データ!$D$11</f>
        <v>
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
データ!$E$11</f>
        <v>
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
データ!$F$11</f>
        <v>
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141.9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181.6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148.9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135.30000000000001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UrQJomjl9YUDyHdeL2FNvqQ6QyqeW7bpvPRn2mEnHxTlN4bz8AtsLluDWFZb/FcaQIpct6h3xQEKs/5SgZIbcQ==" saltValue="EIVAgDNbEUpoqiCbcOSXi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3" t="s">
        <v>
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70</v>
      </c>
      <c r="CN4" s="149" t="s">
        <v>
71</v>
      </c>
      <c r="CO4" s="140" t="s">
        <v>
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101</v>
      </c>
      <c r="AK5" s="59" t="s">
        <v>
102</v>
      </c>
      <c r="AL5" s="59" t="s">
        <v>
92</v>
      </c>
      <c r="AM5" s="59" t="s">
        <v>
103</v>
      </c>
      <c r="AN5" s="59" t="s">
        <v>
104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105</v>
      </c>
      <c r="AV5" s="59" t="s">
        <v>
102</v>
      </c>
      <c r="AW5" s="59" t="s">
        <v>
92</v>
      </c>
      <c r="AX5" s="59" t="s">
        <v>
106</v>
      </c>
      <c r="AY5" s="59" t="s">
        <v>
104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101</v>
      </c>
      <c r="BG5" s="59" t="s">
        <v>
102</v>
      </c>
      <c r="BH5" s="59" t="s">
        <v>
92</v>
      </c>
      <c r="BI5" s="59" t="s">
        <v>
103</v>
      </c>
      <c r="BJ5" s="59" t="s">
        <v>
104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105</v>
      </c>
      <c r="BR5" s="59" t="s">
        <v>
102</v>
      </c>
      <c r="BS5" s="59" t="s">
        <v>
92</v>
      </c>
      <c r="BT5" s="59" t="s">
        <v>
107</v>
      </c>
      <c r="BU5" s="59" t="s">
        <v>
104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101</v>
      </c>
      <c r="CC5" s="59" t="s">
        <v>
108</v>
      </c>
      <c r="CD5" s="59" t="s">
        <v>
109</v>
      </c>
      <c r="CE5" s="59" t="s">
        <v>
103</v>
      </c>
      <c r="CF5" s="59" t="s">
        <v>
94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50"/>
      <c r="CN5" s="150"/>
      <c r="CO5" s="59" t="s">
        <v>
105</v>
      </c>
      <c r="CP5" s="59" t="s">
        <v>
91</v>
      </c>
      <c r="CQ5" s="59" t="s">
        <v>
92</v>
      </c>
      <c r="CR5" s="59" t="s">
        <v>
93</v>
      </c>
      <c r="CS5" s="59" t="s">
        <v>
104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105</v>
      </c>
      <c r="DA5" s="59" t="s">
        <v>
91</v>
      </c>
      <c r="DB5" s="59" t="s">
        <v>
109</v>
      </c>
      <c r="DC5" s="59" t="s">
        <v>
93</v>
      </c>
      <c r="DD5" s="59" t="s">
        <v>
104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101</v>
      </c>
      <c r="DL5" s="59" t="s">
        <v>
102</v>
      </c>
      <c r="DM5" s="59" t="s">
        <v>
110</v>
      </c>
      <c r="DN5" s="59" t="s">
        <v>
103</v>
      </c>
      <c r="DO5" s="59" t="s">
        <v>
94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15">
      <c r="A6" s="49" t="s">
        <v>
111</v>
      </c>
      <c r="B6" s="60">
        <f>
B8</f>
        <v>
2018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</v>
      </c>
      <c r="H6" s="60" t="str">
        <f>
SUBSTITUTE(H8,"　","")</f>
        <v>
東京都中央区</v>
      </c>
      <c r="I6" s="60" t="str">
        <f t="shared" si="1"/>
        <v>
京橋プラザ駐車場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届出駐車場</v>
      </c>
      <c r="Q6" s="62" t="str">
        <f t="shared" si="1"/>
        <v>
地下式</v>
      </c>
      <c r="R6" s="63">
        <f t="shared" si="1"/>
        <v>
19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3990</v>
      </c>
      <c r="V6" s="63">
        <f t="shared" si="1"/>
        <v>
158</v>
      </c>
      <c r="W6" s="63">
        <f t="shared" si="1"/>
        <v>
400</v>
      </c>
      <c r="X6" s="62" t="str">
        <f t="shared" si="1"/>
        <v>
導入なし</v>
      </c>
      <c r="Y6" s="64">
        <f>
IF(Y8="-",NA(),Y8)</f>
        <v>
124.7</v>
      </c>
      <c r="Z6" s="64">
        <f t="shared" ref="Z6:AH6" si="2">
IF(Z8="-",NA(),Z8)</f>
        <v>
116.7</v>
      </c>
      <c r="AA6" s="64">
        <f t="shared" si="2"/>
        <v>
94.5</v>
      </c>
      <c r="AB6" s="64">
        <f t="shared" si="2"/>
        <v>
80.900000000000006</v>
      </c>
      <c r="AC6" s="64">
        <f t="shared" si="2"/>
        <v>
111</v>
      </c>
      <c r="AD6" s="64">
        <f t="shared" si="2"/>
        <v>
135.30000000000001</v>
      </c>
      <c r="AE6" s="64">
        <f t="shared" si="2"/>
        <v>
133.5</v>
      </c>
      <c r="AF6" s="64">
        <f t="shared" si="2"/>
        <v>
136.30000000000001</v>
      </c>
      <c r="AG6" s="64">
        <f t="shared" si="2"/>
        <v>
130.9</v>
      </c>
      <c r="AH6" s="64">
        <f t="shared" si="2"/>
        <v>
155.30000000000001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7.6</v>
      </c>
      <c r="AP6" s="64">
        <f t="shared" si="3"/>
        <v>
7.1</v>
      </c>
      <c r="AQ6" s="64">
        <f t="shared" si="3"/>
        <v>
5.5</v>
      </c>
      <c r="AR6" s="64">
        <f t="shared" si="3"/>
        <v>
5.2</v>
      </c>
      <c r="AS6" s="64">
        <f t="shared" si="3"/>
        <v>
3.9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79</v>
      </c>
      <c r="BA6" s="65">
        <f t="shared" si="4"/>
        <v>
56</v>
      </c>
      <c r="BB6" s="65">
        <f t="shared" si="4"/>
        <v>
42</v>
      </c>
      <c r="BC6" s="65">
        <f t="shared" si="4"/>
        <v>
44</v>
      </c>
      <c r="BD6" s="65">
        <f t="shared" si="4"/>
        <v>
45</v>
      </c>
      <c r="BE6" s="63" t="str">
        <f>
IF(BE8="-","",IF(BE8="-","【-】","【"&amp;SUBSTITUTE(TEXT(BE8,"#,##0"),"-","△")&amp;"】"))</f>
        <v>
【30】</v>
      </c>
      <c r="BF6" s="64">
        <f>
IF(BF8="-",NA(),BF8)</f>
        <v>
19.8</v>
      </c>
      <c r="BG6" s="64">
        <f t="shared" ref="BG6:BO6" si="5">
IF(BG8="-",NA(),BG8)</f>
        <v>
14.3</v>
      </c>
      <c r="BH6" s="64">
        <f t="shared" si="5"/>
        <v>
-5.8</v>
      </c>
      <c r="BI6" s="64">
        <f t="shared" si="5"/>
        <v>
-23.6</v>
      </c>
      <c r="BJ6" s="64">
        <f t="shared" si="5"/>
        <v>
10</v>
      </c>
      <c r="BK6" s="64">
        <f t="shared" si="5"/>
        <v>
11.2</v>
      </c>
      <c r="BL6" s="64">
        <f t="shared" si="5"/>
        <v>
8</v>
      </c>
      <c r="BM6" s="64">
        <f t="shared" si="5"/>
        <v>
13.7</v>
      </c>
      <c r="BN6" s="64">
        <f t="shared" si="5"/>
        <v>
7.5</v>
      </c>
      <c r="BO6" s="64">
        <f t="shared" si="5"/>
        <v>
1.9</v>
      </c>
      <c r="BP6" s="61" t="str">
        <f>
IF(BP8="-","",IF(BP8="-","【-】","【"&amp;SUBSTITUTE(TEXT(BP8,"#,##0.0"),"-","△")&amp;"】"))</f>
        <v>
【26.3】</v>
      </c>
      <c r="BQ6" s="65">
        <f>
IF(BQ8="-",NA(),BQ8)</f>
        <v>
7152</v>
      </c>
      <c r="BR6" s="65">
        <f t="shared" ref="BR6:BZ6" si="6">
IF(BR8="-",NA(),BR8)</f>
        <v>
5000</v>
      </c>
      <c r="BS6" s="65">
        <f t="shared" si="6"/>
        <v>
-2037</v>
      </c>
      <c r="BT6" s="65">
        <f t="shared" si="6"/>
        <v>
-7532</v>
      </c>
      <c r="BU6" s="65">
        <f t="shared" si="6"/>
        <v>
3492</v>
      </c>
      <c r="BV6" s="65">
        <f t="shared" si="6"/>
        <v>
19615</v>
      </c>
      <c r="BW6" s="65">
        <f t="shared" si="6"/>
        <v>
21116</v>
      </c>
      <c r="BX6" s="65">
        <f t="shared" si="6"/>
        <v>
20714</v>
      </c>
      <c r="BY6" s="65">
        <f t="shared" si="6"/>
        <v>
16622</v>
      </c>
      <c r="BZ6" s="65">
        <f t="shared" si="6"/>
        <v>
15790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112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112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141.9</v>
      </c>
      <c r="DF6" s="64">
        <f t="shared" si="8"/>
        <v>
181.6</v>
      </c>
      <c r="DG6" s="64">
        <f t="shared" si="8"/>
        <v>
148.9</v>
      </c>
      <c r="DH6" s="64">
        <f t="shared" si="8"/>
        <v>
135.30000000000001</v>
      </c>
      <c r="DI6" s="64">
        <f t="shared" si="8"/>
        <v>
110.8</v>
      </c>
      <c r="DJ6" s="61" t="str">
        <f>
IF(DJ8="-","",IF(DJ8="-","【-】","【"&amp;SUBSTITUTE(TEXT(DJ8,"#,##0.0"),"-","△")&amp;"】"))</f>
        <v>
【103.6】</v>
      </c>
      <c r="DK6" s="64">
        <f>
IF(DK8="-",NA(),DK8)</f>
        <v>
68.400000000000006</v>
      </c>
      <c r="DL6" s="64">
        <f t="shared" ref="DL6:DT6" si="9">
IF(DL8="-",NA(),DL8)</f>
        <v>
68.400000000000006</v>
      </c>
      <c r="DM6" s="64">
        <f t="shared" si="9"/>
        <v>
67.099999999999994</v>
      </c>
      <c r="DN6" s="64">
        <f t="shared" si="9"/>
        <v>
63.9</v>
      </c>
      <c r="DO6" s="64">
        <f t="shared" si="9"/>
        <v>
70.3</v>
      </c>
      <c r="DP6" s="64">
        <f t="shared" si="9"/>
        <v>
167.7</v>
      </c>
      <c r="DQ6" s="64">
        <f t="shared" si="9"/>
        <v>
169.3</v>
      </c>
      <c r="DR6" s="64">
        <f t="shared" si="9"/>
        <v>
166.6</v>
      </c>
      <c r="DS6" s="64">
        <f t="shared" si="9"/>
        <v>
164.4</v>
      </c>
      <c r="DT6" s="64">
        <f t="shared" si="9"/>
        <v>
165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113</v>
      </c>
      <c r="B7" s="60">
        <f t="shared" ref="B7:X7" si="10">
B8</f>
        <v>
2018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</v>
      </c>
      <c r="H7" s="60" t="str">
        <f t="shared" si="10"/>
        <v>
東京都　中央区</v>
      </c>
      <c r="I7" s="60" t="str">
        <f t="shared" si="10"/>
        <v>
京橋プラザ駐車場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届出駐車場</v>
      </c>
      <c r="Q7" s="62" t="str">
        <f t="shared" si="10"/>
        <v>
地下式</v>
      </c>
      <c r="R7" s="63">
        <f t="shared" si="10"/>
        <v>
19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3990</v>
      </c>
      <c r="V7" s="63">
        <f t="shared" si="10"/>
        <v>
158</v>
      </c>
      <c r="W7" s="63">
        <f t="shared" si="10"/>
        <v>
400</v>
      </c>
      <c r="X7" s="62" t="str">
        <f t="shared" si="10"/>
        <v>
導入なし</v>
      </c>
      <c r="Y7" s="64">
        <f>
Y8</f>
        <v>
124.7</v>
      </c>
      <c r="Z7" s="64">
        <f t="shared" ref="Z7:AH7" si="11">
Z8</f>
        <v>
116.7</v>
      </c>
      <c r="AA7" s="64">
        <f t="shared" si="11"/>
        <v>
94.5</v>
      </c>
      <c r="AB7" s="64">
        <f t="shared" si="11"/>
        <v>
80.900000000000006</v>
      </c>
      <c r="AC7" s="64">
        <f t="shared" si="11"/>
        <v>
111</v>
      </c>
      <c r="AD7" s="64">
        <f t="shared" si="11"/>
        <v>
135.30000000000001</v>
      </c>
      <c r="AE7" s="64">
        <f t="shared" si="11"/>
        <v>
133.5</v>
      </c>
      <c r="AF7" s="64">
        <f t="shared" si="11"/>
        <v>
136.30000000000001</v>
      </c>
      <c r="AG7" s="64">
        <f t="shared" si="11"/>
        <v>
130.9</v>
      </c>
      <c r="AH7" s="64">
        <f t="shared" si="11"/>
        <v>
155.30000000000001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7.6</v>
      </c>
      <c r="AP7" s="64">
        <f t="shared" si="12"/>
        <v>
7.1</v>
      </c>
      <c r="AQ7" s="64">
        <f t="shared" si="12"/>
        <v>
5.5</v>
      </c>
      <c r="AR7" s="64">
        <f t="shared" si="12"/>
        <v>
5.2</v>
      </c>
      <c r="AS7" s="64">
        <f t="shared" si="12"/>
        <v>
3.9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79</v>
      </c>
      <c r="BA7" s="65">
        <f t="shared" si="13"/>
        <v>
56</v>
      </c>
      <c r="BB7" s="65">
        <f t="shared" si="13"/>
        <v>
42</v>
      </c>
      <c r="BC7" s="65">
        <f t="shared" si="13"/>
        <v>
44</v>
      </c>
      <c r="BD7" s="65">
        <f t="shared" si="13"/>
        <v>
45</v>
      </c>
      <c r="BE7" s="63"/>
      <c r="BF7" s="64">
        <f>
BF8</f>
        <v>
19.8</v>
      </c>
      <c r="BG7" s="64">
        <f t="shared" ref="BG7:BO7" si="14">
BG8</f>
        <v>
14.3</v>
      </c>
      <c r="BH7" s="64">
        <f t="shared" si="14"/>
        <v>
-5.8</v>
      </c>
      <c r="BI7" s="64">
        <f t="shared" si="14"/>
        <v>
-23.6</v>
      </c>
      <c r="BJ7" s="64">
        <f t="shared" si="14"/>
        <v>
10</v>
      </c>
      <c r="BK7" s="64">
        <f t="shared" si="14"/>
        <v>
11.2</v>
      </c>
      <c r="BL7" s="64">
        <f t="shared" si="14"/>
        <v>
8</v>
      </c>
      <c r="BM7" s="64">
        <f t="shared" si="14"/>
        <v>
13.7</v>
      </c>
      <c r="BN7" s="64">
        <f t="shared" si="14"/>
        <v>
7.5</v>
      </c>
      <c r="BO7" s="64">
        <f t="shared" si="14"/>
        <v>
1.9</v>
      </c>
      <c r="BP7" s="61"/>
      <c r="BQ7" s="65">
        <f>
BQ8</f>
        <v>
7152</v>
      </c>
      <c r="BR7" s="65">
        <f t="shared" ref="BR7:BZ7" si="15">
BR8</f>
        <v>
5000</v>
      </c>
      <c r="BS7" s="65">
        <f t="shared" si="15"/>
        <v>
-2037</v>
      </c>
      <c r="BT7" s="65">
        <f t="shared" si="15"/>
        <v>
-7532</v>
      </c>
      <c r="BU7" s="65">
        <f t="shared" si="15"/>
        <v>
3492</v>
      </c>
      <c r="BV7" s="65">
        <f t="shared" si="15"/>
        <v>
19615</v>
      </c>
      <c r="BW7" s="65">
        <f t="shared" si="15"/>
        <v>
21116</v>
      </c>
      <c r="BX7" s="65">
        <f t="shared" si="15"/>
        <v>
20714</v>
      </c>
      <c r="BY7" s="65">
        <f t="shared" si="15"/>
        <v>
16622</v>
      </c>
      <c r="BZ7" s="65">
        <f t="shared" si="15"/>
        <v>
15790</v>
      </c>
      <c r="CA7" s="63"/>
      <c r="CB7" s="64" t="s">
        <v>
114</v>
      </c>
      <c r="CC7" s="64" t="s">
        <v>
114</v>
      </c>
      <c r="CD7" s="64" t="s">
        <v>
114</v>
      </c>
      <c r="CE7" s="64" t="s">
        <v>
114</v>
      </c>
      <c r="CF7" s="64" t="s">
        <v>
114</v>
      </c>
      <c r="CG7" s="64" t="s">
        <v>
114</v>
      </c>
      <c r="CH7" s="64" t="s">
        <v>
114</v>
      </c>
      <c r="CI7" s="64" t="s">
        <v>
114</v>
      </c>
      <c r="CJ7" s="64" t="s">
        <v>
114</v>
      </c>
      <c r="CK7" s="64" t="s">
        <v>
112</v>
      </c>
      <c r="CL7" s="61"/>
      <c r="CM7" s="63">
        <f>
CM8</f>
        <v>
0</v>
      </c>
      <c r="CN7" s="63">
        <f>
CN8</f>
        <v>
0</v>
      </c>
      <c r="CO7" s="64" t="s">
        <v>
114</v>
      </c>
      <c r="CP7" s="64" t="s">
        <v>
114</v>
      </c>
      <c r="CQ7" s="64" t="s">
        <v>
114</v>
      </c>
      <c r="CR7" s="64" t="s">
        <v>
114</v>
      </c>
      <c r="CS7" s="64" t="s">
        <v>
114</v>
      </c>
      <c r="CT7" s="64" t="s">
        <v>
114</v>
      </c>
      <c r="CU7" s="64" t="s">
        <v>
114</v>
      </c>
      <c r="CV7" s="64" t="s">
        <v>
114</v>
      </c>
      <c r="CW7" s="64" t="s">
        <v>
114</v>
      </c>
      <c r="CX7" s="64" t="s">
        <v>
112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141.9</v>
      </c>
      <c r="DF7" s="64">
        <f t="shared" si="16"/>
        <v>
181.6</v>
      </c>
      <c r="DG7" s="64">
        <f t="shared" si="16"/>
        <v>
148.9</v>
      </c>
      <c r="DH7" s="64">
        <f t="shared" si="16"/>
        <v>
135.30000000000001</v>
      </c>
      <c r="DI7" s="64">
        <f t="shared" si="16"/>
        <v>
110.8</v>
      </c>
      <c r="DJ7" s="61"/>
      <c r="DK7" s="64">
        <f>
DK8</f>
        <v>
68.400000000000006</v>
      </c>
      <c r="DL7" s="64">
        <f t="shared" ref="DL7:DT7" si="17">
DL8</f>
        <v>
68.400000000000006</v>
      </c>
      <c r="DM7" s="64">
        <f t="shared" si="17"/>
        <v>
67.099999999999994</v>
      </c>
      <c r="DN7" s="64">
        <f t="shared" si="17"/>
        <v>
63.9</v>
      </c>
      <c r="DO7" s="64">
        <f t="shared" si="17"/>
        <v>
70.3</v>
      </c>
      <c r="DP7" s="64">
        <f t="shared" si="17"/>
        <v>
167.7</v>
      </c>
      <c r="DQ7" s="64">
        <f t="shared" si="17"/>
        <v>
169.3</v>
      </c>
      <c r="DR7" s="64">
        <f t="shared" si="17"/>
        <v>
166.6</v>
      </c>
      <c r="DS7" s="64">
        <f t="shared" si="17"/>
        <v>
164.4</v>
      </c>
      <c r="DT7" s="64">
        <f t="shared" si="17"/>
        <v>
165</v>
      </c>
      <c r="DU7" s="61"/>
    </row>
    <row r="8" spans="1:125" s="66" customFormat="1" x14ac:dyDescent="0.15">
      <c r="A8" s="49"/>
      <c r="B8" s="67">
        <v>
2018</v>
      </c>
      <c r="C8" s="67">
        <v>
131024</v>
      </c>
      <c r="D8" s="67">
        <v>
47</v>
      </c>
      <c r="E8" s="67">
        <v>
14</v>
      </c>
      <c r="F8" s="67">
        <v>
0</v>
      </c>
      <c r="G8" s="67">
        <v>
1</v>
      </c>
      <c r="H8" s="67" t="s">
        <v>
115</v>
      </c>
      <c r="I8" s="67" t="s">
        <v>
116</v>
      </c>
      <c r="J8" s="67" t="s">
        <v>
117</v>
      </c>
      <c r="K8" s="67" t="s">
        <v>
118</v>
      </c>
      <c r="L8" s="67" t="s">
        <v>
119</v>
      </c>
      <c r="M8" s="67" t="s">
        <v>
120</v>
      </c>
      <c r="N8" s="67" t="s">
        <v>
121</v>
      </c>
      <c r="O8" s="68" t="s">
        <v>
122</v>
      </c>
      <c r="P8" s="69" t="s">
        <v>
123</v>
      </c>
      <c r="Q8" s="69" t="s">
        <v>
124</v>
      </c>
      <c r="R8" s="70">
        <v>
19</v>
      </c>
      <c r="S8" s="69" t="s">
        <v>
125</v>
      </c>
      <c r="T8" s="69" t="s">
        <v>
126</v>
      </c>
      <c r="U8" s="70">
        <v>
3990</v>
      </c>
      <c r="V8" s="70">
        <v>
158</v>
      </c>
      <c r="W8" s="70">
        <v>
400</v>
      </c>
      <c r="X8" s="69" t="s">
        <v>
127</v>
      </c>
      <c r="Y8" s="71">
        <v>
124.7</v>
      </c>
      <c r="Z8" s="71">
        <v>
116.7</v>
      </c>
      <c r="AA8" s="71">
        <v>
94.5</v>
      </c>
      <c r="AB8" s="71">
        <v>
80.900000000000006</v>
      </c>
      <c r="AC8" s="71">
        <v>
111</v>
      </c>
      <c r="AD8" s="71">
        <v>
135.30000000000001</v>
      </c>
      <c r="AE8" s="71">
        <v>
133.5</v>
      </c>
      <c r="AF8" s="71">
        <v>
136.30000000000001</v>
      </c>
      <c r="AG8" s="71">
        <v>
130.9</v>
      </c>
      <c r="AH8" s="71">
        <v>
155.30000000000001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7.6</v>
      </c>
      <c r="AP8" s="71">
        <v>
7.1</v>
      </c>
      <c r="AQ8" s="71">
        <v>
5.5</v>
      </c>
      <c r="AR8" s="71">
        <v>
5.2</v>
      </c>
      <c r="AS8" s="71">
        <v>
3.9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79</v>
      </c>
      <c r="BA8" s="72">
        <v>
56</v>
      </c>
      <c r="BB8" s="72">
        <v>
42</v>
      </c>
      <c r="BC8" s="72">
        <v>
44</v>
      </c>
      <c r="BD8" s="72">
        <v>
45</v>
      </c>
      <c r="BE8" s="72">
        <v>
30</v>
      </c>
      <c r="BF8" s="71">
        <v>
19.8</v>
      </c>
      <c r="BG8" s="71">
        <v>
14.3</v>
      </c>
      <c r="BH8" s="71">
        <v>
-5.8</v>
      </c>
      <c r="BI8" s="71">
        <v>
-23.6</v>
      </c>
      <c r="BJ8" s="71">
        <v>
10</v>
      </c>
      <c r="BK8" s="71">
        <v>
11.2</v>
      </c>
      <c r="BL8" s="71">
        <v>
8</v>
      </c>
      <c r="BM8" s="71">
        <v>
13.7</v>
      </c>
      <c r="BN8" s="71">
        <v>
7.5</v>
      </c>
      <c r="BO8" s="71">
        <v>
1.9</v>
      </c>
      <c r="BP8" s="68">
        <v>
26.3</v>
      </c>
      <c r="BQ8" s="72">
        <v>
7152</v>
      </c>
      <c r="BR8" s="72">
        <v>
5000</v>
      </c>
      <c r="BS8" s="72">
        <v>
-2037</v>
      </c>
      <c r="BT8" s="73">
        <v>
-7532</v>
      </c>
      <c r="BU8" s="73">
        <v>
3492</v>
      </c>
      <c r="BV8" s="72">
        <v>
19615</v>
      </c>
      <c r="BW8" s="72">
        <v>
21116</v>
      </c>
      <c r="BX8" s="72">
        <v>
20714</v>
      </c>
      <c r="BY8" s="72">
        <v>
16622</v>
      </c>
      <c r="BZ8" s="72">
        <v>
15790</v>
      </c>
      <c r="CA8" s="70">
        <v>
16102</v>
      </c>
      <c r="CB8" s="71" t="s">
        <v>
119</v>
      </c>
      <c r="CC8" s="71" t="s">
        <v>
119</v>
      </c>
      <c r="CD8" s="71" t="s">
        <v>
119</v>
      </c>
      <c r="CE8" s="71" t="s">
        <v>
119</v>
      </c>
      <c r="CF8" s="71" t="s">
        <v>
119</v>
      </c>
      <c r="CG8" s="71" t="s">
        <v>
119</v>
      </c>
      <c r="CH8" s="71" t="s">
        <v>
119</v>
      </c>
      <c r="CI8" s="71" t="s">
        <v>
119</v>
      </c>
      <c r="CJ8" s="71" t="s">
        <v>
119</v>
      </c>
      <c r="CK8" s="71" t="s">
        <v>
119</v>
      </c>
      <c r="CL8" s="68" t="s">
        <v>
119</v>
      </c>
      <c r="CM8" s="70">
        <v>
0</v>
      </c>
      <c r="CN8" s="70">
        <v>
0</v>
      </c>
      <c r="CO8" s="71" t="s">
        <v>
119</v>
      </c>
      <c r="CP8" s="71" t="s">
        <v>
119</v>
      </c>
      <c r="CQ8" s="71" t="s">
        <v>
119</v>
      </c>
      <c r="CR8" s="71" t="s">
        <v>
119</v>
      </c>
      <c r="CS8" s="71" t="s">
        <v>
119</v>
      </c>
      <c r="CT8" s="71" t="s">
        <v>
119</v>
      </c>
      <c r="CU8" s="71" t="s">
        <v>
119</v>
      </c>
      <c r="CV8" s="71" t="s">
        <v>
119</v>
      </c>
      <c r="CW8" s="71" t="s">
        <v>
119</v>
      </c>
      <c r="CX8" s="71" t="s">
        <v>
119</v>
      </c>
      <c r="CY8" s="68" t="s">
        <v>
119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141.9</v>
      </c>
      <c r="DF8" s="71">
        <v>
181.6</v>
      </c>
      <c r="DG8" s="71">
        <v>
148.9</v>
      </c>
      <c r="DH8" s="71">
        <v>
135.30000000000001</v>
      </c>
      <c r="DI8" s="71">
        <v>
110.8</v>
      </c>
      <c r="DJ8" s="68">
        <v>
103.6</v>
      </c>
      <c r="DK8" s="71">
        <v>
68.400000000000006</v>
      </c>
      <c r="DL8" s="71">
        <v>
68.400000000000006</v>
      </c>
      <c r="DM8" s="71">
        <v>
67.099999999999994</v>
      </c>
      <c r="DN8" s="71">
        <v>
63.9</v>
      </c>
      <c r="DO8" s="71">
        <v>
70.3</v>
      </c>
      <c r="DP8" s="71">
        <v>
167.7</v>
      </c>
      <c r="DQ8" s="71">
        <v>
169.3</v>
      </c>
      <c r="DR8" s="71">
        <v>
166.6</v>
      </c>
      <c r="DS8" s="71">
        <v>
164.4</v>
      </c>
      <c r="DT8" s="71">
        <v>
165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128</v>
      </c>
      <c r="C10" s="78" t="s">
        <v>
129</v>
      </c>
      <c r="D10" s="78" t="s">
        <v>
130</v>
      </c>
      <c r="E10" s="78" t="s">
        <v>
131</v>
      </c>
      <c r="F10" s="78" t="s">
        <v>
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53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2020-01-29T01:47:23Z</cp:lastPrinted>
  <dcterms:created xsi:type="dcterms:W3CDTF">2019-12-05T07:21:18Z</dcterms:created>
  <dcterms:modified xsi:type="dcterms:W3CDTF">2020-02-06T06:30:54Z</dcterms:modified>
  <cp:category/>
</cp:coreProperties>
</file>