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江東・左" sheetId="2" r:id="rId1"/>
    <sheet name="江東・右" sheetId="1" r:id="rId2"/>
  </sheets>
  <definedNames>
    <definedName name="_xlnm.Print_Area" localSheetId="1">江東・右!$A$1:$S$62</definedName>
    <definedName name="_xlnm.Print_Area" localSheetId="0">江東・左!$A$1:$AL$58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AD51" i="2"/>
  <c r="AA51" i="2"/>
  <c r="X51" i="2"/>
  <c r="AH49" i="2"/>
  <c r="L49" i="2"/>
  <c r="L52" i="2" s="1"/>
  <c r="E49" i="2"/>
  <c r="AH47" i="2"/>
  <c r="AH45" i="2"/>
  <c r="AH51" i="2" s="1"/>
  <c r="G28" i="2"/>
  <c r="S26" i="2"/>
  <c r="S22" i="2"/>
  <c r="S18" i="2"/>
  <c r="S16" i="2"/>
  <c r="S14" i="2"/>
  <c r="S12" i="2"/>
  <c r="S10" i="2"/>
  <c r="G50" i="1"/>
  <c r="J51" i="1" s="1"/>
  <c r="D50" i="1"/>
  <c r="E50" i="1" s="1"/>
  <c r="J48" i="1"/>
  <c r="J47" i="1"/>
  <c r="J46" i="1"/>
  <c r="J45" i="1"/>
  <c r="J44" i="1"/>
  <c r="J43" i="1"/>
  <c r="P42" i="1"/>
  <c r="N42" i="1"/>
  <c r="J42" i="1"/>
  <c r="P41" i="1"/>
  <c r="E41" i="1"/>
  <c r="P40" i="1"/>
  <c r="J40" i="1"/>
  <c r="P39" i="1"/>
  <c r="E39" i="1"/>
  <c r="P38" i="1"/>
  <c r="J38" i="1"/>
  <c r="P37" i="1"/>
  <c r="E37" i="1"/>
  <c r="P36" i="1"/>
  <c r="D31" i="1"/>
  <c r="O29" i="1"/>
  <c r="J29" i="1"/>
  <c r="R22" i="1"/>
  <c r="P22" i="1"/>
  <c r="O22" i="1"/>
  <c r="O32" i="1" s="1"/>
  <c r="J22" i="1"/>
  <c r="R21" i="1"/>
  <c r="R20" i="1"/>
  <c r="R19" i="1"/>
  <c r="D19" i="1"/>
  <c r="R16" i="1"/>
  <c r="R15" i="1"/>
  <c r="R14" i="1"/>
  <c r="P13" i="1"/>
  <c r="R13" i="1" s="1"/>
  <c r="O13" i="1"/>
  <c r="J13" i="1"/>
  <c r="R12" i="1"/>
  <c r="R11" i="1"/>
  <c r="R10" i="1"/>
  <c r="R9" i="1"/>
  <c r="R8" i="1"/>
  <c r="R7" i="1"/>
  <c r="R6" i="1"/>
  <c r="L29" i="1" l="1"/>
  <c r="D32" i="1"/>
  <c r="J32" i="1"/>
  <c r="E51" i="1"/>
  <c r="J37" i="1"/>
  <c r="E38" i="1"/>
  <c r="J39" i="1"/>
  <c r="E40" i="1"/>
  <c r="J41" i="1"/>
  <c r="E42" i="1"/>
  <c r="E43" i="1"/>
  <c r="E44" i="1"/>
  <c r="E45" i="1"/>
  <c r="E46" i="1"/>
  <c r="E47" i="1"/>
  <c r="E48" i="1"/>
  <c r="E49" i="1"/>
  <c r="J50" i="1"/>
  <c r="E32" i="1" l="1"/>
  <c r="E30" i="1"/>
  <c r="E29" i="1"/>
  <c r="E28" i="1"/>
  <c r="E27" i="1"/>
  <c r="E26" i="1"/>
  <c r="E25" i="1"/>
  <c r="E24" i="1"/>
  <c r="E23" i="1"/>
  <c r="E22" i="1"/>
  <c r="E20" i="1"/>
  <c r="E18" i="1"/>
  <c r="E17" i="1"/>
  <c r="E15" i="1"/>
  <c r="E12" i="1"/>
  <c r="E10" i="1"/>
  <c r="E8" i="1"/>
  <c r="E6" i="1"/>
  <c r="E21" i="1"/>
  <c r="E19" i="1"/>
  <c r="E16" i="1"/>
  <c r="E14" i="1"/>
  <c r="E13" i="1"/>
  <c r="E11" i="1"/>
  <c r="E9" i="1"/>
  <c r="E7" i="1"/>
  <c r="L32" i="1"/>
  <c r="L21" i="1"/>
  <c r="L19" i="1"/>
  <c r="L16" i="1"/>
  <c r="L14" i="1"/>
  <c r="L11" i="1"/>
  <c r="L9" i="1"/>
  <c r="L7" i="1"/>
  <c r="L28" i="1"/>
  <c r="L27" i="1"/>
  <c r="L26" i="1"/>
  <c r="L25" i="1"/>
  <c r="L24" i="1"/>
  <c r="L23" i="1"/>
  <c r="L20" i="1"/>
  <c r="L18" i="1"/>
  <c r="L17" i="1"/>
  <c r="L15" i="1"/>
  <c r="L13" i="1"/>
  <c r="L12" i="1"/>
  <c r="L10" i="1"/>
  <c r="L8" i="1"/>
  <c r="L6" i="1"/>
  <c r="E31" i="1"/>
  <c r="L22" i="1"/>
</calcChain>
</file>

<file path=xl/sharedStrings.xml><?xml version="1.0" encoding="utf-8"?>
<sst xmlns="http://schemas.openxmlformats.org/spreadsheetml/2006/main" count="343" uniqueCount="212">
  <si>
    <t>　　　　　　　　</t>
  </si>
  <si>
    <t>区　名</t>
  </si>
  <si>
    <t>江東区</t>
    <rPh sb="0" eb="2">
      <t>コウトウ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</si>
  <si>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</si>
  <si>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</si>
  <si>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</si>
  <si>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</si>
  <si>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</si>
  <si>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</si>
  <si>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</si>
  <si>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</si>
  <si>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</si>
  <si>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</si>
  <si>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</si>
  <si>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</si>
  <si>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</si>
  <si>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</si>
  <si>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</si>
  <si>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</si>
  <si>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</si>
  <si>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</si>
  <si>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</si>
  <si>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</si>
  <si>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</si>
  <si>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0"/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</si>
  <si>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</si>
  <si>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</si>
  <si>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</si>
  <si>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</si>
  <si>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一時借入金利子</t>
    <phoneticPr fontId="10"/>
  </si>
  <si>
    <t>―</t>
    <phoneticPr fontId="5"/>
  </si>
  <si>
    <t>自動車取得税交付金</t>
  </si>
  <si>
    <t xml:space="preserve">義務的経費計 </t>
  </si>
  <si>
    <t>地方特例交付金</t>
    <phoneticPr fontId="10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</si>
  <si>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</si>
  <si>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</si>
  <si>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</si>
  <si>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</si>
  <si>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</si>
  <si>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</si>
  <si>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</si>
  <si>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交通安全対策特別交付金</t>
    <rPh sb="4" eb="6">
      <t>タイサク</t>
    </rPh>
    <rPh sb="6" eb="8">
      <t>トクベツ</t>
    </rPh>
    <phoneticPr fontId="10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</si>
  <si>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</si>
  <si>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</si>
  <si>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</si>
  <si>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</si>
  <si>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</si>
  <si>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</si>
  <si>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</si>
  <si>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</si>
  <si>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</si>
  <si>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</si>
  <si>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</si>
  <si>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</si>
  <si>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</si>
  <si>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</si>
  <si>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</si>
  <si>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</si>
  <si>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</si>
  <si>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</si>
  <si>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</si>
  <si>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</si>
  <si>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</si>
  <si>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</si>
  <si>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</si>
  <si>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―</t>
    <phoneticPr fontId="5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</si>
  <si>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</si>
  <si>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</si>
  <si>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</si>
  <si>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</si>
  <si>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</si>
  <si>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</si>
  <si>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</si>
  <si>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</si>
  <si>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</si>
  <si>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</si>
  <si>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</si>
  <si>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</si>
  <si>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</si>
  <si>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</si>
  <si>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</si>
  <si>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</si>
  <si>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</si>
  <si>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</si>
  <si>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</si>
  <si>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</si>
  <si>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</si>
  <si>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</si>
  <si>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</si>
  <si>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</si>
  <si>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</si>
  <si>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</si>
  <si>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</si>
  <si>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</si>
  <si>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</si>
  <si>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</si>
  <si>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</si>
  <si>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</si>
  <si>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</si>
  <si>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</si>
  <si>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―</t>
    <phoneticPr fontId="16"/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</si>
  <si>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</si>
  <si>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</si>
  <si>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</si>
  <si>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</si>
  <si>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―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</si>
  <si>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</si>
  <si>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</si>
  <si>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</si>
  <si>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</si>
  <si>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</si>
  <si>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</si>
  <si>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</si>
  <si>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</si>
  <si>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</si>
  <si>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</si>
  <si>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</si>
  <si>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―</t>
    <phoneticPr fontId="5"/>
  </si>
  <si>
    <t>（駐車場）</t>
    <rPh sb="1" eb="4">
      <t>チュウシャジョウ</t>
    </rPh>
    <phoneticPr fontId="10"/>
  </si>
  <si>
    <t>（江東区）</t>
    <rPh sb="1" eb="3">
      <t>コウトウ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</si>
  <si>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</si>
  <si>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</si>
  <si>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</si>
  <si>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</si>
  <si>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</si>
  <si>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</si>
  <si>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</si>
  <si>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</si>
  <si>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31.4.1</t>
    <phoneticPr fontId="10"/>
  </si>
  <si>
    <t>22年　　　　　　　　</t>
    <phoneticPr fontId="10"/>
  </si>
  <si>
    <t>30.4.1</t>
    <phoneticPr fontId="10"/>
  </si>
  <si>
    <t>平成30年度</t>
    <phoneticPr fontId="10"/>
  </si>
  <si>
    <t>平成29年度</t>
    <phoneticPr fontId="10"/>
  </si>
  <si>
    <t>増減率</t>
    <phoneticPr fontId="10"/>
  </si>
  <si>
    <t xml:space="preserve">区分 </t>
  </si>
  <si>
    <t>平成30年度</t>
    <phoneticPr fontId="10"/>
  </si>
  <si>
    <t>平成29年度</t>
    <rPh sb="0" eb="2">
      <t>ヘイセイ</t>
    </rPh>
    <rPh sb="4" eb="6">
      <t>ネンド</t>
    </rPh>
    <phoneticPr fontId="10"/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</si>
  <si>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</si>
  <si>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</si>
  <si>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</si>
  <si>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</si>
  <si>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</si>
  <si>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</si>
  <si>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</si>
  <si>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</si>
  <si>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</si>
  <si>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</si>
  <si>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</si>
  <si>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</si>
  <si>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</si>
  <si>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</si>
  <si>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</si>
  <si>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</si>
  <si>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</si>
  <si>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</si>
  <si>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</si>
  <si>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</si>
  <si>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</si>
  <si>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</si>
  <si>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</si>
  <si>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</si>
  <si>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―</t>
    <phoneticPr fontId="5"/>
  </si>
  <si>
    <t>地方債現在高</t>
  </si>
  <si>
    <t>積立金取崩し額</t>
    <rPh sb="3" eb="5">
      <t>トリクズ</t>
    </rPh>
    <phoneticPr fontId="10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</si>
  <si>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</si>
  <si>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</si>
  <si>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</si>
  <si>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</si>
  <si>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</si>
  <si>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0"/>
  </si>
  <si>
    <t xml:space="preserve">　※〔　〕書きは、早期健全化基準 </t>
    <phoneticPr fontId="10"/>
  </si>
  <si>
    <t>平成29年度</t>
    <phoneticPr fontId="10"/>
  </si>
  <si>
    <t>区分</t>
    <phoneticPr fontId="10"/>
  </si>
  <si>
    <t>実質赤字比率</t>
    <phoneticPr fontId="10"/>
  </si>
  <si>
    <t>―</t>
    <phoneticPr fontId="5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</si>
  <si>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</si>
  <si>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</si>
  <si>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</si>
  <si>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</si>
  <si>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%〕</t>
    <phoneticPr fontId="10"/>
  </si>
  <si>
    <t>連結実質赤字比率</t>
    <rPh sb="0" eb="2">
      <t>レンケツ</t>
    </rPh>
    <phoneticPr fontId="10"/>
  </si>
  <si>
    <t>％</t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</si>
  <si>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</si>
  <si>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―</t>
    <phoneticPr fontId="5"/>
  </si>
  <si>
    <t>％</t>
    <phoneticPr fontId="10"/>
  </si>
  <si>
    <t>〔</t>
    <phoneticPr fontId="10"/>
  </si>
  <si>
    <t>%〕</t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</si>
  <si>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</si>
  <si>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</si>
  <si>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</si>
  <si>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</si>
  <si>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その他特定目的基金</t>
    <rPh sb="0" eb="3">
      <t>ソノタ</t>
    </rPh>
    <phoneticPr fontId="10"/>
  </si>
  <si>
    <t>31.4.1</t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</si>
  <si>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</si>
  <si>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</si>
  <si>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</si>
  <si>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</si>
  <si>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</si>
  <si>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29年度末
現在高</t>
    <phoneticPr fontId="10"/>
  </si>
  <si>
    <t>普 　通 　会 　計</t>
  </si>
  <si>
    <t>円</t>
    <phoneticPr fontId="10"/>
  </si>
  <si>
    <t>一般職員</t>
  </si>
  <si>
    <t>うち                    技能労務</t>
  </si>
  <si>
    <t>30年度</t>
    <rPh sb="2" eb="4">
      <t>ネンド</t>
    </rPh>
    <phoneticPr fontId="10"/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</si>
  <si>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</si>
  <si>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</si>
  <si>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</si>
  <si>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</si>
  <si>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</si>
  <si>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</si>
  <si>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</si>
  <si>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30年度末
現在高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</si>
</sst>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0">
    <xf numFmtId="0" fontId="0" fillId="0" borderId="0" xfId="0">
      <alignment vertical="center"/>
    </xf>
    <xf numFmtId="0" fontId="1" fillId="0" borderId="0" xfId="1" applyFont="1" applyFill="1" applyBorder="1" applyAlignment="1" applyProtection="1"/>
    <xf numFmtId="0" fontId="1" fillId="0" borderId="0" xfId="1" applyFont="1" applyFill="1"/>
    <xf numFmtId="0" fontId="1" fillId="0" borderId="0" xfId="1" applyFont="1" applyFill="1" applyAlignment="1"/>
    <xf numFmtId="0" fontId="3" fillId="0" borderId="1" xfId="1" applyFont="1" applyFill="1" applyBorder="1"/>
    <xf numFmtId="0" fontId="1" fillId="0" borderId="1" xfId="1" applyFont="1" applyFill="1" applyBorder="1"/>
    <xf numFmtId="0" fontId="1" fillId="0" borderId="0" xfId="1" applyFont="1" applyFill="1" applyBorder="1"/>
    <xf numFmtId="0" fontId="1" fillId="0" borderId="1" xfId="1" applyFont="1" applyFill="1" applyBorder="1" applyAlignment="1"/>
    <xf numFmtId="0" fontId="6" fillId="0" borderId="2" xfId="1" applyFont="1" applyFill="1" applyBorder="1" applyAlignment="1" applyProtection="1">
      <alignment horizontal="left" vertical="center" indent="3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right"/>
    </xf>
    <xf numFmtId="0" fontId="9" fillId="0" borderId="16" xfId="1" quotePrefix="1" applyFont="1" applyFill="1" applyBorder="1" applyAlignment="1" applyProtection="1">
      <alignment horizontal="right"/>
    </xf>
    <xf numFmtId="0" fontId="9" fillId="0" borderId="17" xfId="1" quotePrefix="1" applyFont="1" applyFill="1" applyBorder="1" applyAlignment="1" applyProtection="1">
      <alignment horizontal="right"/>
    </xf>
    <xf numFmtId="0" fontId="9" fillId="0" borderId="18" xfId="1" applyFont="1" applyFill="1" applyBorder="1" applyAlignment="1" applyProtection="1">
      <alignment horizontal="right"/>
    </xf>
    <xf numFmtId="0" fontId="9" fillId="0" borderId="17" xfId="1" applyFont="1" applyFill="1" applyBorder="1" applyAlignment="1" applyProtection="1">
      <alignment horizontal="right"/>
    </xf>
    <xf numFmtId="0" fontId="9" fillId="0" borderId="19" xfId="1" quotePrefix="1" applyFont="1" applyFill="1" applyBorder="1" applyAlignment="1" applyProtection="1">
      <alignment horizontal="right"/>
    </xf>
    <xf numFmtId="0" fontId="9" fillId="0" borderId="17" xfId="1" applyFont="1" applyFill="1" applyBorder="1" applyAlignment="1">
      <alignment horizontal="right"/>
    </xf>
    <xf numFmtId="0" fontId="9" fillId="0" borderId="22" xfId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>
      <alignment horizontal="right"/>
    </xf>
    <xf numFmtId="0" fontId="9" fillId="0" borderId="0" xfId="1" applyFont="1" applyFill="1" applyAlignment="1">
      <alignment horizontal="right"/>
    </xf>
    <xf numFmtId="176" fontId="1" fillId="0" borderId="25" xfId="1" applyNumberFormat="1" applyFont="1" applyFill="1" applyBorder="1" applyAlignment="1" applyProtection="1">
      <alignment vertical="center"/>
    </xf>
    <xf numFmtId="177" fontId="1" fillId="0" borderId="25" xfId="1" applyNumberFormat="1" applyFont="1" applyFill="1" applyBorder="1" applyAlignment="1" applyProtection="1">
      <alignment vertical="center"/>
    </xf>
    <xf numFmtId="177" fontId="1" fillId="0" borderId="26" xfId="1" quotePrefix="1" applyNumberFormat="1" applyFont="1" applyFill="1" applyBorder="1" applyAlignment="1" applyProtection="1">
      <alignment horizontal="right" vertical="center" shrinkToFit="1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9" xfId="1" applyNumberFormat="1" applyFont="1" applyFill="1" applyBorder="1" applyAlignment="1" applyProtection="1">
      <alignment vertical="center"/>
    </xf>
    <xf numFmtId="177" fontId="1" fillId="0" borderId="10" xfId="1" quotePrefix="1" applyNumberFormat="1" applyFont="1" applyFill="1" applyBorder="1" applyAlignment="1" applyProtection="1">
      <alignment vertical="center"/>
    </xf>
    <xf numFmtId="0" fontId="1" fillId="0" borderId="19" xfId="1" quotePrefix="1" applyFont="1" applyFill="1" applyBorder="1" applyAlignment="1" applyProtection="1"/>
    <xf numFmtId="177" fontId="1" fillId="0" borderId="15" xfId="1" applyNumberFormat="1" applyFont="1" applyFill="1" applyBorder="1" applyAlignment="1" applyProtection="1">
      <alignment vertical="center"/>
    </xf>
    <xf numFmtId="0" fontId="1" fillId="0" borderId="27" xfId="1" quotePrefix="1" applyFont="1" applyFill="1" applyBorder="1" applyAlignment="1" applyProtection="1"/>
    <xf numFmtId="0" fontId="1" fillId="0" borderId="30" xfId="1" applyFont="1" applyFill="1" applyBorder="1" applyAlignment="1" applyProtection="1"/>
    <xf numFmtId="177" fontId="1" fillId="0" borderId="10" xfId="1" applyNumberFormat="1" applyFont="1" applyFill="1" applyBorder="1" applyAlignment="1" applyProtection="1">
      <alignment vertical="center"/>
    </xf>
    <xf numFmtId="177" fontId="1" fillId="0" borderId="25" xfId="1" quotePrefix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7" fontId="1" fillId="0" borderId="31" xfId="1" applyNumberFormat="1" applyFont="1" applyFill="1" applyBorder="1" applyAlignment="1" applyProtection="1">
      <alignment vertical="center"/>
    </xf>
    <xf numFmtId="0" fontId="1" fillId="0" borderId="16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>
      <alignment vertical="center" wrapText="1" shrinkToFit="1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10" xfId="1" quotePrefix="1" applyNumberFormat="1" applyFont="1" applyFill="1" applyBorder="1" applyAlignment="1" applyProtection="1">
      <alignment vertical="center"/>
    </xf>
    <xf numFmtId="176" fontId="9" fillId="0" borderId="20" xfId="1" applyNumberFormat="1" applyFont="1" applyFill="1" applyBorder="1"/>
    <xf numFmtId="176" fontId="1" fillId="0" borderId="17" xfId="1" applyNumberFormat="1" applyFont="1" applyFill="1" applyBorder="1"/>
    <xf numFmtId="0" fontId="1" fillId="0" borderId="38" xfId="1" applyFont="1" applyFill="1" applyBorder="1" applyAlignment="1" applyProtection="1"/>
    <xf numFmtId="0" fontId="1" fillId="0" borderId="20" xfId="1" applyFont="1" applyFill="1" applyBorder="1" applyAlignment="1"/>
    <xf numFmtId="0" fontId="1" fillId="0" borderId="10" xfId="1" applyFont="1" applyFill="1" applyBorder="1" applyAlignment="1" applyProtection="1">
      <alignment vertical="center"/>
    </xf>
    <xf numFmtId="176" fontId="9" fillId="0" borderId="39" xfId="1" applyNumberFormat="1" applyFont="1" applyFill="1" applyBorder="1"/>
    <xf numFmtId="176" fontId="1" fillId="0" borderId="0" xfId="1" applyNumberFormat="1" applyFont="1" applyFill="1" applyBorder="1"/>
    <xf numFmtId="0" fontId="1" fillId="0" borderId="30" xfId="1" applyFont="1" applyFill="1" applyBorder="1" applyAlignment="1"/>
    <xf numFmtId="0" fontId="1" fillId="0" borderId="28" xfId="1" applyFont="1" applyFill="1" applyBorder="1" applyAlignment="1"/>
    <xf numFmtId="0" fontId="1" fillId="0" borderId="25" xfId="1" applyFont="1" applyFill="1" applyBorder="1" applyAlignment="1" applyProtection="1">
      <alignment vertical="center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>
      <alignment vertical="center"/>
    </xf>
    <xf numFmtId="0" fontId="9" fillId="0" borderId="39" xfId="1" applyFont="1" applyFill="1" applyBorder="1"/>
    <xf numFmtId="176" fontId="1" fillId="0" borderId="0" xfId="1" applyNumberFormat="1" applyFont="1" applyFill="1"/>
    <xf numFmtId="0" fontId="1" fillId="0" borderId="0" xfId="1" applyFont="1" applyFill="1" applyBorder="1" applyAlignment="1">
      <alignment horizontal="right"/>
    </xf>
    <xf numFmtId="0" fontId="9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40" xfId="1" applyFont="1" applyFill="1" applyBorder="1"/>
    <xf numFmtId="176" fontId="9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24" xfId="1" applyFont="1" applyFill="1" applyBorder="1"/>
    <xf numFmtId="176" fontId="1" fillId="0" borderId="43" xfId="1" applyNumberFormat="1" applyFont="1" applyFill="1" applyBorder="1" applyAlignment="1" applyProtection="1">
      <alignment vertical="center"/>
    </xf>
    <xf numFmtId="177" fontId="1" fillId="0" borderId="43" xfId="1" quotePrefix="1" applyNumberFormat="1" applyFont="1" applyFill="1" applyBorder="1" applyAlignment="1" applyProtection="1">
      <alignment vertical="center"/>
    </xf>
    <xf numFmtId="177" fontId="1" fillId="0" borderId="46" xfId="1" applyNumberFormat="1" applyFont="1" applyFill="1" applyBorder="1" applyAlignment="1" applyProtection="1">
      <alignment vertical="center"/>
    </xf>
    <xf numFmtId="176" fontId="1" fillId="0" borderId="47" xfId="1" applyNumberFormat="1" applyFont="1" applyFill="1" applyBorder="1" applyAlignment="1" applyProtection="1">
      <alignment vertical="center"/>
    </xf>
    <xf numFmtId="0" fontId="9" fillId="0" borderId="49" xfId="1" applyFont="1" applyFill="1" applyBorder="1" applyAlignment="1" applyProtection="1">
      <alignment horizontal="right"/>
    </xf>
    <xf numFmtId="0" fontId="1" fillId="0" borderId="50" xfId="1" applyFont="1" applyFill="1" applyBorder="1" applyAlignment="1" applyProtection="1"/>
    <xf numFmtId="0" fontId="1" fillId="0" borderId="0" xfId="1" quotePrefix="1" applyFont="1" applyFill="1" applyBorder="1" applyAlignment="1" applyProtection="1"/>
    <xf numFmtId="0" fontId="13" fillId="0" borderId="51" xfId="1" applyFont="1" applyFill="1" applyBorder="1" applyAlignment="1" applyProtection="1">
      <alignment horizontal="distributed" vertical="center"/>
    </xf>
    <xf numFmtId="0" fontId="13" fillId="0" borderId="51" xfId="1" applyFont="1" applyFill="1" applyBorder="1" applyAlignment="1">
      <alignment horizontal="distributed" vertical="center"/>
    </xf>
    <xf numFmtId="0" fontId="13" fillId="0" borderId="51" xfId="1" applyFont="1" applyFill="1" applyBorder="1" applyAlignment="1" applyProtection="1"/>
    <xf numFmtId="0" fontId="13" fillId="0" borderId="51" xfId="1" quotePrefix="1" applyFont="1" applyFill="1" applyBorder="1" applyAlignment="1" applyProtection="1"/>
    <xf numFmtId="0" fontId="1" fillId="0" borderId="51" xfId="1" applyFont="1" applyFill="1" applyBorder="1" applyAlignment="1">
      <alignment horizontal="distributed" vertical="center"/>
    </xf>
    <xf numFmtId="0" fontId="1" fillId="0" borderId="5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/>
    <xf numFmtId="0" fontId="9" fillId="0" borderId="0" xfId="1" applyFont="1" applyFill="1" applyBorder="1" applyAlignment="1">
      <alignment horizontal="right"/>
    </xf>
    <xf numFmtId="0" fontId="13" fillId="0" borderId="0" xfId="1" applyFont="1" applyFill="1" applyBorder="1"/>
    <xf numFmtId="0" fontId="13" fillId="0" borderId="0" xfId="1" applyFont="1" applyFill="1"/>
    <xf numFmtId="0" fontId="1" fillId="0" borderId="52" xfId="1" applyFont="1" applyFill="1" applyBorder="1" applyAlignment="1" applyProtection="1">
      <alignment horizontal="distributed" vertical="center"/>
    </xf>
    <xf numFmtId="0" fontId="9" fillId="0" borderId="28" xfId="1" applyFont="1" applyFill="1" applyBorder="1" applyAlignment="1" applyProtection="1">
      <alignment horizontal="distributed" vertical="center"/>
    </xf>
    <xf numFmtId="0" fontId="14" fillId="0" borderId="2" xfId="1" applyFont="1" applyFill="1" applyBorder="1" applyAlignment="1" applyProtection="1"/>
    <xf numFmtId="0" fontId="1" fillId="0" borderId="50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43" xfId="1" applyFont="1" applyFill="1" applyBorder="1" applyAlignment="1" applyProtection="1">
      <alignment horizontal="right"/>
    </xf>
    <xf numFmtId="0" fontId="9" fillId="0" borderId="21" xfId="1" applyFont="1" applyFill="1" applyBorder="1" applyAlignment="1" applyProtection="1">
      <alignment horizontal="right"/>
    </xf>
    <xf numFmtId="0" fontId="1" fillId="0" borderId="54" xfId="1" applyFont="1" applyFill="1" applyBorder="1" applyAlignment="1" applyProtection="1">
      <alignment horizontal="right"/>
    </xf>
    <xf numFmtId="177" fontId="1" fillId="0" borderId="14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/>
    <xf numFmtId="177" fontId="1" fillId="0" borderId="25" xfId="1" applyNumberFormat="1" applyFont="1" applyFill="1" applyBorder="1" applyAlignment="1" applyProtection="1">
      <alignment horizontal="right" vertical="center"/>
    </xf>
    <xf numFmtId="177" fontId="1" fillId="0" borderId="54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7" fontId="1" fillId="0" borderId="25" xfId="1" quotePrefix="1" applyNumberFormat="1" applyFont="1" applyFill="1" applyBorder="1" applyAlignment="1" applyProtection="1">
      <alignment horizontal="right" vertical="center" shrinkToFit="1"/>
    </xf>
    <xf numFmtId="177" fontId="1" fillId="0" borderId="52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15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distributed" vertical="center" wrapText="1"/>
    </xf>
    <xf numFmtId="177" fontId="1" fillId="0" borderId="52" xfId="1" applyNumberFormat="1" applyFont="1" applyFill="1" applyBorder="1" applyAlignment="1" applyProtection="1">
      <alignment horizontal="right" vertical="center"/>
    </xf>
    <xf numFmtId="0" fontId="1" fillId="0" borderId="64" xfId="1" applyFont="1" applyFill="1" applyBorder="1" applyAlignment="1">
      <alignment vertical="center"/>
    </xf>
    <xf numFmtId="177" fontId="1" fillId="0" borderId="67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177" fontId="1" fillId="0" borderId="72" xfId="1" applyNumberFormat="1" applyFont="1" applyFill="1" applyBorder="1" applyAlignment="1">
      <alignment horizontal="right" vertical="center"/>
    </xf>
    <xf numFmtId="0" fontId="1" fillId="0" borderId="51" xfId="1" applyFont="1" applyFill="1" applyBorder="1"/>
    <xf numFmtId="0" fontId="1" fillId="0" borderId="78" xfId="1" applyFont="1" applyFill="1" applyBorder="1"/>
    <xf numFmtId="0" fontId="1" fillId="0" borderId="25" xfId="1" applyFont="1" applyFill="1" applyBorder="1" applyAlignment="1">
      <alignment vertical="center"/>
    </xf>
    <xf numFmtId="177" fontId="1" fillId="0" borderId="25" xfId="1" applyNumberFormat="1" applyFont="1" applyFill="1" applyBorder="1" applyAlignment="1">
      <alignment horizontal="right" vertical="center"/>
    </xf>
    <xf numFmtId="0" fontId="1" fillId="0" borderId="79" xfId="1" applyFont="1" applyFill="1" applyBorder="1" applyAlignment="1">
      <alignment vertical="center"/>
    </xf>
    <xf numFmtId="177" fontId="1" fillId="0" borderId="43" xfId="1" applyNumberFormat="1" applyFont="1" applyFill="1" applyBorder="1" applyAlignment="1">
      <alignment horizontal="right" vertical="center"/>
    </xf>
    <xf numFmtId="177" fontId="1" fillId="0" borderId="67" xfId="1" quotePrefix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 applyProtection="1">
      <alignment vertical="center"/>
    </xf>
    <xf numFmtId="177" fontId="1" fillId="0" borderId="82" xfId="1" quotePrefix="1" applyNumberFormat="1" applyFont="1" applyFill="1" applyBorder="1" applyAlignment="1">
      <alignment horizontal="right" vertical="center"/>
    </xf>
    <xf numFmtId="176" fontId="18" fillId="0" borderId="0" xfId="1" applyNumberFormat="1" applyFont="1" applyFill="1" applyBorder="1" applyAlignment="1" applyProtection="1"/>
    <xf numFmtId="176" fontId="19" fillId="0" borderId="0" xfId="1" applyNumberFormat="1" applyFont="1" applyFill="1"/>
    <xf numFmtId="0" fontId="19" fillId="0" borderId="0" xfId="1" applyFont="1" applyFill="1"/>
    <xf numFmtId="176" fontId="1" fillId="0" borderId="1" xfId="1" applyNumberFormat="1" applyFont="1" applyFill="1" applyBorder="1"/>
    <xf numFmtId="176" fontId="20" fillId="0" borderId="2" xfId="1" applyNumberFormat="1" applyFont="1" applyFill="1" applyBorder="1" applyAlignment="1" applyProtection="1"/>
    <xf numFmtId="0" fontId="20" fillId="0" borderId="0" xfId="1" applyFont="1" applyFill="1" applyBorder="1" applyAlignment="1">
      <alignment horizontal="distributed" vertical="center"/>
    </xf>
    <xf numFmtId="0" fontId="20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 applyProtection="1">
      <alignment vertical="center"/>
    </xf>
    <xf numFmtId="176" fontId="13" fillId="0" borderId="13" xfId="1" applyNumberFormat="1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horizontal="right" vertical="center" shrinkToFit="1"/>
    </xf>
    <xf numFmtId="176" fontId="1" fillId="0" borderId="40" xfId="1" applyNumberFormat="1" applyFont="1" applyFill="1" applyBorder="1" applyAlignment="1" applyProtection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5" fillId="0" borderId="86" xfId="1" applyNumberFormat="1" applyFont="1" applyFill="1" applyBorder="1" applyAlignment="1" applyProtection="1">
      <alignment vertical="center"/>
    </xf>
    <xf numFmtId="176" fontId="1" fillId="0" borderId="86" xfId="1" applyNumberFormat="1" applyFont="1" applyFill="1" applyBorder="1" applyAlignment="1">
      <alignment vertical="center"/>
    </xf>
    <xf numFmtId="176" fontId="1" fillId="0" borderId="86" xfId="1" applyNumberFormat="1" applyFont="1" applyFill="1" applyBorder="1" applyAlignment="1">
      <alignment horizontal="right" vertical="center"/>
    </xf>
    <xf numFmtId="176" fontId="1" fillId="0" borderId="86" xfId="1" applyNumberFormat="1" applyFont="1" applyFill="1" applyBorder="1" applyAlignment="1" applyProtection="1">
      <alignment horizontal="right" vertical="center"/>
    </xf>
    <xf numFmtId="176" fontId="17" fillId="0" borderId="86" xfId="1" applyNumberFormat="1" applyFont="1" applyFill="1" applyBorder="1" applyAlignment="1">
      <alignment vertical="center"/>
    </xf>
    <xf numFmtId="176" fontId="15" fillId="0" borderId="86" xfId="1" applyNumberFormat="1" applyFont="1" applyFill="1" applyBorder="1" applyAlignment="1">
      <alignment vertical="center"/>
    </xf>
    <xf numFmtId="176" fontId="23" fillId="0" borderId="2" xfId="1" applyNumberFormat="1" applyFont="1" applyFill="1" applyBorder="1" applyAlignment="1" applyProtection="1"/>
    <xf numFmtId="0" fontId="1" fillId="0" borderId="50" xfId="1" applyFont="1" applyFill="1" applyBorder="1" applyAlignment="1">
      <alignment horizontal="distributed" vertical="center"/>
    </xf>
    <xf numFmtId="0" fontId="23" fillId="0" borderId="0" xfId="1" applyFont="1" applyFill="1"/>
    <xf numFmtId="176" fontId="1" fillId="0" borderId="2" xfId="1" applyNumberFormat="1" applyFont="1" applyFill="1" applyBorder="1" applyAlignment="1" applyProtection="1"/>
    <xf numFmtId="176" fontId="13" fillId="0" borderId="50" xfId="1" quotePrefix="1" applyNumberFormat="1" applyFont="1" applyFill="1" applyBorder="1" applyAlignment="1" applyProtection="1"/>
    <xf numFmtId="176" fontId="13" fillId="0" borderId="0" xfId="1" quotePrefix="1" applyNumberFormat="1" applyFont="1" applyFill="1" applyBorder="1" applyAlignment="1" applyProtection="1"/>
    <xf numFmtId="176" fontId="13" fillId="0" borderId="0" xfId="1" applyNumberFormat="1" applyFont="1" applyFill="1" applyBorder="1"/>
    <xf numFmtId="176" fontId="13" fillId="0" borderId="0" xfId="1" applyNumberFormat="1" applyFont="1" applyFill="1" applyBorder="1" applyAlignment="1">
      <alignment horizontal="right"/>
    </xf>
    <xf numFmtId="176" fontId="13" fillId="0" borderId="39" xfId="1" applyNumberFormat="1" applyFont="1" applyFill="1" applyBorder="1" applyAlignment="1" applyProtection="1">
      <alignment horizontal="right"/>
    </xf>
    <xf numFmtId="176" fontId="13" fillId="0" borderId="17" xfId="1" applyNumberFormat="1" applyFont="1" applyFill="1" applyBorder="1" applyAlignment="1" applyProtection="1">
      <alignment horizontal="right"/>
    </xf>
    <xf numFmtId="176" fontId="13" fillId="0" borderId="20" xfId="1" applyNumberFormat="1" applyFont="1" applyFill="1" applyBorder="1" applyAlignment="1" applyProtection="1">
      <alignment horizontal="right"/>
    </xf>
    <xf numFmtId="176" fontId="13" fillId="0" borderId="17" xfId="1" applyNumberFormat="1" applyFont="1" applyFill="1" applyBorder="1" applyAlignment="1">
      <alignment horizontal="right"/>
    </xf>
    <xf numFmtId="176" fontId="13" fillId="0" borderId="21" xfId="1" applyNumberFormat="1" applyFont="1" applyFill="1" applyBorder="1" applyAlignment="1" applyProtection="1">
      <alignment horizontal="right"/>
    </xf>
    <xf numFmtId="176" fontId="13" fillId="0" borderId="30" xfId="1" applyNumberFormat="1" applyFont="1" applyFill="1" applyBorder="1" applyAlignment="1" applyProtection="1"/>
    <xf numFmtId="176" fontId="13" fillId="0" borderId="17" xfId="1" quotePrefix="1" applyNumberFormat="1" applyFont="1" applyFill="1" applyBorder="1" applyAlignment="1" applyProtection="1">
      <alignment horizontal="right"/>
    </xf>
    <xf numFmtId="176" fontId="13" fillId="0" borderId="0" xfId="1" quotePrefix="1" applyNumberFormat="1" applyFont="1" applyFill="1" applyBorder="1" applyAlignment="1" applyProtection="1">
      <alignment horizontal="right"/>
    </xf>
    <xf numFmtId="176" fontId="13" fillId="0" borderId="20" xfId="1" quotePrefix="1" applyNumberFormat="1" applyFont="1" applyFill="1" applyBorder="1" applyAlignment="1" applyProtection="1">
      <alignment horizontal="right"/>
    </xf>
    <xf numFmtId="176" fontId="12" fillId="0" borderId="21" xfId="1" applyNumberFormat="1" applyFont="1" applyFill="1" applyBorder="1" applyAlignment="1">
      <alignment horizontal="right"/>
    </xf>
    <xf numFmtId="176" fontId="13" fillId="0" borderId="0" xfId="1" applyNumberFormat="1" applyFont="1" applyFill="1" applyBorder="1" applyAlignment="1" applyProtection="1"/>
    <xf numFmtId="176" fontId="13" fillId="0" borderId="17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13" fillId="0" borderId="0" xfId="1" applyFont="1" applyFill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top"/>
    </xf>
    <xf numFmtId="176" fontId="13" fillId="0" borderId="24" xfId="1" applyNumberFormat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 vertical="top"/>
    </xf>
    <xf numFmtId="0" fontId="13" fillId="0" borderId="63" xfId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 applyProtection="1">
      <alignment vertical="center"/>
    </xf>
    <xf numFmtId="176" fontId="12" fillId="0" borderId="38" xfId="1" applyNumberFormat="1" applyFont="1" applyFill="1" applyBorder="1" applyAlignment="1" applyProtection="1">
      <alignment horizontal="right" vertical="center"/>
    </xf>
    <xf numFmtId="0" fontId="13" fillId="0" borderId="11" xfId="1" applyFont="1" applyFill="1" applyBorder="1" applyAlignment="1">
      <alignment horizontal="center" vertical="top"/>
    </xf>
    <xf numFmtId="0" fontId="13" fillId="0" borderId="24" xfId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/>
    </xf>
    <xf numFmtId="0" fontId="13" fillId="0" borderId="63" xfId="1" applyFont="1" applyFill="1" applyBorder="1" applyAlignment="1">
      <alignment horizontal="right" vertical="top"/>
    </xf>
    <xf numFmtId="176" fontId="12" fillId="0" borderId="17" xfId="1" applyNumberFormat="1" applyFont="1" applyFill="1" applyBorder="1" applyAlignment="1">
      <alignment horizontal="right" vertical="center"/>
    </xf>
    <xf numFmtId="0" fontId="13" fillId="0" borderId="63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9" fontId="13" fillId="0" borderId="11" xfId="1" applyNumberFormat="1" applyFont="1" applyFill="1" applyBorder="1" applyAlignment="1">
      <alignment horizontal="right" vertical="center"/>
    </xf>
    <xf numFmtId="179" fontId="13" fillId="0" borderId="24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 applyAlignment="1"/>
    <xf numFmtId="176" fontId="13" fillId="0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>
      <alignment vertical="center"/>
    </xf>
    <xf numFmtId="180" fontId="13" fillId="0" borderId="11" xfId="1" applyNumberFormat="1" applyFont="1" applyFill="1" applyBorder="1" applyAlignment="1">
      <alignment vertical="top"/>
    </xf>
    <xf numFmtId="180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top"/>
    </xf>
    <xf numFmtId="0" fontId="13" fillId="0" borderId="4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13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13" fillId="0" borderId="86" xfId="1" applyNumberFormat="1" applyFont="1" applyFill="1" applyBorder="1" applyAlignment="1" applyProtection="1"/>
    <xf numFmtId="176" fontId="13" fillId="0" borderId="86" xfId="1" applyNumberFormat="1" applyFont="1" applyFill="1" applyBorder="1"/>
    <xf numFmtId="176" fontId="13" fillId="0" borderId="86" xfId="1" applyNumberFormat="1" applyFont="1" applyFill="1" applyBorder="1" applyAlignment="1">
      <alignment horizontal="right"/>
    </xf>
    <xf numFmtId="176" fontId="13" fillId="0" borderId="86" xfId="1" applyNumberFormat="1" applyFont="1" applyFill="1" applyBorder="1" applyAlignment="1" applyProtection="1">
      <alignment vertical="center"/>
    </xf>
    <xf numFmtId="176" fontId="13" fillId="0" borderId="86" xfId="1" applyNumberFormat="1" applyFont="1" applyFill="1" applyBorder="1" applyAlignment="1">
      <alignment vertical="center"/>
    </xf>
    <xf numFmtId="176" fontId="13" fillId="0" borderId="86" xfId="1" quotePrefix="1" applyNumberFormat="1" applyFont="1" applyFill="1" applyBorder="1" applyAlignment="1" applyProtection="1">
      <alignment vertical="center"/>
    </xf>
    <xf numFmtId="176" fontId="13" fillId="0" borderId="86" xfId="1" applyNumberFormat="1" applyFont="1" applyFill="1" applyBorder="1" applyAlignment="1"/>
    <xf numFmtId="176" fontId="13" fillId="0" borderId="86" xfId="1" applyNumberFormat="1" applyFont="1" applyFill="1" applyBorder="1" applyAlignment="1">
      <alignment horizontal="right" vertical="center"/>
    </xf>
    <xf numFmtId="176" fontId="13" fillId="0" borderId="86" xfId="1" applyNumberFormat="1" applyFont="1" applyFill="1" applyBorder="1" applyAlignment="1" applyProtection="1">
      <alignment horizontal="right" vertical="center"/>
    </xf>
    <xf numFmtId="176" fontId="21" fillId="0" borderId="51" xfId="1" applyNumberFormat="1" applyFont="1" applyFill="1" applyBorder="1" applyAlignment="1" applyProtection="1">
      <alignment vertical="center"/>
    </xf>
    <xf numFmtId="176" fontId="21" fillId="0" borderId="11" xfId="1" applyNumberFormat="1" applyFont="1" applyFill="1" applyBorder="1" applyAlignment="1" applyProtection="1">
      <alignment horizontal="left" vertical="center"/>
    </xf>
    <xf numFmtId="176" fontId="13" fillId="0" borderId="0" xfId="1" applyNumberFormat="1" applyFont="1" applyFill="1" applyBorder="1" applyAlignment="1" applyProtection="1">
      <alignment horizontal="right"/>
    </xf>
    <xf numFmtId="176" fontId="13" fillId="0" borderId="39" xfId="1" applyNumberFormat="1" applyFont="1" applyFill="1" applyBorder="1" applyAlignment="1" applyProtection="1">
      <alignment vertical="center"/>
    </xf>
    <xf numFmtId="0" fontId="1" fillId="0" borderId="20" xfId="1" applyFont="1" applyFill="1" applyBorder="1" applyAlignment="1">
      <alignment vertical="center"/>
    </xf>
    <xf numFmtId="0" fontId="1" fillId="0" borderId="89" xfId="1" applyFont="1" applyFill="1" applyBorder="1" applyAlignment="1">
      <alignment vertical="center"/>
    </xf>
    <xf numFmtId="180" fontId="13" fillId="0" borderId="0" xfId="1" applyNumberFormat="1" applyFont="1" applyFill="1" applyBorder="1" applyAlignment="1">
      <alignment horizontal="left" vertical="center"/>
    </xf>
    <xf numFmtId="176" fontId="13" fillId="0" borderId="28" xfId="1" applyNumberFormat="1" applyFont="1" applyFill="1" applyBorder="1" applyAlignment="1" applyProtection="1">
      <alignment vertical="center"/>
    </xf>
    <xf numFmtId="176" fontId="13" fillId="0" borderId="11" xfId="1" applyNumberFormat="1" applyFont="1" applyFill="1" applyBorder="1" applyAlignment="1" applyProtection="1">
      <alignment vertical="center"/>
    </xf>
    <xf numFmtId="0" fontId="1" fillId="0" borderId="28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" fillId="0" borderId="88" xfId="1" applyFont="1" applyFill="1" applyBorder="1" applyAlignment="1">
      <alignment vertical="center"/>
    </xf>
    <xf numFmtId="180" fontId="13" fillId="0" borderId="11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>
      <alignment horizontal="left" vertical="center"/>
    </xf>
    <xf numFmtId="180" fontId="13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 applyProtection="1">
      <alignment vertical="center"/>
    </xf>
    <xf numFmtId="176" fontId="13" fillId="0" borderId="1" xfId="1" applyNumberFormat="1" applyFont="1" applyFill="1" applyBorder="1" applyAlignment="1" applyProtection="1">
      <alignment vertical="center"/>
    </xf>
    <xf numFmtId="0" fontId="13" fillId="0" borderId="75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02" xfId="1" applyFont="1" applyFill="1" applyBorder="1" applyAlignment="1">
      <alignment vertical="center"/>
    </xf>
    <xf numFmtId="176" fontId="13" fillId="0" borderId="48" xfId="1" applyNumberFormat="1" applyFont="1" applyFill="1" applyBorder="1" applyAlignment="1">
      <alignment vertical="center"/>
    </xf>
    <xf numFmtId="180" fontId="13" fillId="0" borderId="1" xfId="1" applyNumberFormat="1" applyFont="1" applyFill="1" applyBorder="1" applyAlignment="1">
      <alignment horizontal="left" vertical="center"/>
    </xf>
    <xf numFmtId="176" fontId="13" fillId="0" borderId="11" xfId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vertical="center"/>
    </xf>
    <xf numFmtId="179" fontId="13" fillId="0" borderId="0" xfId="1" applyNumberFormat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distributed" vertical="center" shrinkToFit="1"/>
    </xf>
    <xf numFmtId="176" fontId="13" fillId="0" borderId="0" xfId="1" applyNumberFormat="1" applyFont="1" applyFill="1" applyBorder="1" applyAlignment="1">
      <alignment horizontal="center" vertical="center"/>
    </xf>
    <xf numFmtId="0" fontId="1" fillId="0" borderId="50" xfId="1" applyFont="1" applyFill="1" applyBorder="1"/>
    <xf numFmtId="176" fontId="13" fillId="0" borderId="20" xfId="1" applyNumberFormat="1" applyFont="1" applyFill="1" applyBorder="1" applyAlignment="1" applyProtection="1">
      <alignment horizontal="right" vertical="top"/>
    </xf>
    <xf numFmtId="176" fontId="13" fillId="0" borderId="17" xfId="1" applyNumberFormat="1" applyFont="1" applyFill="1" applyBorder="1" applyAlignment="1" applyProtection="1">
      <alignment horizontal="right" vertical="top"/>
    </xf>
    <xf numFmtId="176" fontId="13" fillId="0" borderId="21" xfId="1" applyNumberFormat="1" applyFont="1" applyFill="1" applyBorder="1" applyAlignment="1" applyProtection="1">
      <alignment horizontal="right" vertical="top"/>
    </xf>
    <xf numFmtId="176" fontId="13" fillId="0" borderId="17" xfId="1" applyNumberFormat="1" applyFont="1" applyFill="1" applyBorder="1" applyAlignment="1"/>
    <xf numFmtId="176" fontId="13" fillId="0" borderId="20" xfId="1" quotePrefix="1" applyNumberFormat="1" applyFont="1" applyFill="1" applyBorder="1" applyAlignment="1" applyProtection="1"/>
    <xf numFmtId="176" fontId="13" fillId="0" borderId="20" xfId="1" applyNumberFormat="1" applyFont="1" applyFill="1" applyBorder="1" applyAlignment="1" applyProtection="1"/>
    <xf numFmtId="176" fontId="13" fillId="0" borderId="17" xfId="1" applyNumberFormat="1" applyFont="1" applyFill="1" applyBorder="1"/>
    <xf numFmtId="176" fontId="13" fillId="0" borderId="21" xfId="1" applyNumberFormat="1" applyFont="1" applyFill="1" applyBorder="1" applyAlignment="1">
      <alignment horizontal="right"/>
    </xf>
    <xf numFmtId="176" fontId="13" fillId="0" borderId="20" xfId="1" applyNumberFormat="1" applyFont="1" applyFill="1" applyBorder="1" applyAlignment="1">
      <alignment horizontal="right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 applyProtection="1">
      <alignment horizontal="right" vertical="center"/>
    </xf>
    <xf numFmtId="176" fontId="13" fillId="0" borderId="14" xfId="1" quotePrefix="1" applyNumberFormat="1" applyFont="1" applyFill="1" applyBorder="1" applyAlignment="1" applyProtection="1"/>
    <xf numFmtId="176" fontId="13" fillId="0" borderId="14" xfId="1" applyNumberFormat="1" applyFont="1" applyFill="1" applyBorder="1" applyAlignment="1" applyProtection="1">
      <alignment horizontal="right" vertical="center"/>
    </xf>
    <xf numFmtId="0" fontId="13" fillId="0" borderId="9" xfId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0" fontId="13" fillId="0" borderId="21" xfId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 applyProtection="1">
      <alignment horizontal="distributed" vertical="center"/>
    </xf>
    <xf numFmtId="176" fontId="13" fillId="0" borderId="14" xfId="1" applyNumberFormat="1" applyFont="1" applyFill="1" applyBorder="1" applyAlignment="1" applyProtection="1">
      <alignment vertical="center"/>
    </xf>
    <xf numFmtId="176" fontId="13" fillId="0" borderId="9" xfId="1" applyNumberFormat="1" applyFont="1" applyFill="1" applyBorder="1" applyAlignment="1" applyProtection="1">
      <alignment vertical="center"/>
    </xf>
    <xf numFmtId="176" fontId="13" fillId="0" borderId="46" xfId="1" applyNumberFormat="1" applyFont="1" applyFill="1" applyBorder="1" applyAlignment="1" applyProtection="1">
      <alignment vertical="center"/>
    </xf>
    <xf numFmtId="176" fontId="13" fillId="0" borderId="42" xfId="1" applyNumberFormat="1" applyFont="1" applyFill="1" applyBorder="1" applyAlignment="1" applyProtection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5" xfId="1" applyNumberFormat="1" applyFont="1" applyFill="1" applyBorder="1" applyAlignment="1">
      <alignment horizontal="right" vertical="center"/>
    </xf>
    <xf numFmtId="176" fontId="13" fillId="0" borderId="49" xfId="1" applyNumberFormat="1" applyFont="1" applyFill="1" applyBorder="1" applyAlignment="1" applyProtection="1">
      <alignment horizontal="right" vertical="center"/>
    </xf>
    <xf numFmtId="176" fontId="13" fillId="0" borderId="51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13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13" fillId="0" borderId="0" xfId="1" applyNumberFormat="1" applyFont="1" applyFill="1" applyAlignment="1">
      <alignment horizontal="distributed"/>
    </xf>
    <xf numFmtId="176" fontId="21" fillId="0" borderId="3" xfId="1" applyNumberFormat="1" applyFont="1" applyFill="1" applyBorder="1" applyAlignment="1" applyProtection="1">
      <alignment horizontal="distributed" vertical="center"/>
    </xf>
    <xf numFmtId="176" fontId="21" fillId="0" borderId="4" xfId="1" applyNumberFormat="1" applyFont="1" applyFill="1" applyBorder="1" applyAlignment="1" applyProtection="1">
      <alignment horizontal="distributed" vertical="center"/>
    </xf>
    <xf numFmtId="176" fontId="21" fillId="0" borderId="84" xfId="1" applyNumberFormat="1" applyFont="1" applyFill="1" applyBorder="1" applyAlignment="1" applyProtection="1">
      <alignment horizontal="distributed" vertical="center"/>
    </xf>
    <xf numFmtId="176" fontId="21" fillId="0" borderId="85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84" xfId="1" applyNumberFormat="1" applyFont="1" applyFill="1" applyBorder="1" applyAlignment="1">
      <alignment horizontal="distributed" vertical="center"/>
    </xf>
    <xf numFmtId="176" fontId="21" fillId="0" borderId="85" xfId="1" applyNumberFormat="1" applyFont="1" applyFill="1" applyBorder="1" applyAlignment="1" applyProtection="1">
      <alignment horizontal="distributed" vertical="center"/>
    </xf>
    <xf numFmtId="176" fontId="21" fillId="0" borderId="7" xfId="1" applyNumberFormat="1" applyFont="1" applyFill="1" applyBorder="1" applyAlignment="1">
      <alignment horizontal="distributed" vertical="center"/>
    </xf>
    <xf numFmtId="176" fontId="13" fillId="0" borderId="13" xfId="1" applyNumberFormat="1" applyFont="1" applyFill="1" applyBorder="1" applyAlignment="1">
      <alignment vertical="center"/>
    </xf>
    <xf numFmtId="176" fontId="15" fillId="0" borderId="41" xfId="1" applyNumberFormat="1" applyFont="1" applyFill="1" applyBorder="1" applyAlignment="1" applyProtection="1">
      <alignment vertical="center"/>
    </xf>
    <xf numFmtId="176" fontId="15" fillId="0" borderId="45" xfId="1" applyNumberFormat="1" applyFont="1" applyFill="1" applyBorder="1" applyAlignment="1" applyProtection="1">
      <alignment vertical="center"/>
    </xf>
    <xf numFmtId="176" fontId="13" fillId="0" borderId="45" xfId="1" applyNumberFormat="1" applyFont="1" applyFill="1" applyBorder="1" applyAlignment="1">
      <alignment vertical="center"/>
    </xf>
    <xf numFmtId="179" fontId="13" fillId="0" borderId="46" xfId="1" applyNumberFormat="1" applyFont="1" applyFill="1" applyBorder="1" applyAlignment="1">
      <alignment vertical="center"/>
    </xf>
    <xf numFmtId="179" fontId="13" fillId="0" borderId="45" xfId="1" applyNumberFormat="1" applyFont="1" applyFill="1" applyBorder="1" applyAlignment="1">
      <alignment vertical="center"/>
    </xf>
    <xf numFmtId="176" fontId="13" fillId="0" borderId="46" xfId="1" applyNumberFormat="1" applyFont="1" applyFill="1" applyBorder="1" applyAlignment="1">
      <alignment vertical="center"/>
    </xf>
    <xf numFmtId="176" fontId="22" fillId="0" borderId="14" xfId="1" quotePrefix="1" applyNumberFormat="1" applyFont="1" applyFill="1" applyBorder="1" applyAlignment="1">
      <alignment vertical="center"/>
    </xf>
    <xf numFmtId="176" fontId="22" fillId="0" borderId="13" xfId="1" quotePrefix="1" applyNumberFormat="1" applyFont="1" applyFill="1" applyBorder="1" applyAlignment="1">
      <alignment vertical="center"/>
    </xf>
    <xf numFmtId="176" fontId="15" fillId="0" borderId="8" xfId="1" applyNumberFormat="1" applyFont="1" applyFill="1" applyBorder="1" applyAlignment="1" applyProtection="1">
      <alignment vertical="center"/>
    </xf>
    <xf numFmtId="176" fontId="15" fillId="0" borderId="13" xfId="1" applyNumberFormat="1" applyFont="1" applyFill="1" applyBorder="1" applyAlignment="1" applyProtection="1">
      <alignment vertical="center"/>
    </xf>
    <xf numFmtId="179" fontId="13" fillId="0" borderId="14" xfId="1" applyNumberFormat="1" applyFont="1" applyFill="1" applyBorder="1" applyAlignment="1">
      <alignment vertical="center"/>
    </xf>
    <xf numFmtId="179" fontId="13" fillId="0" borderId="13" xfId="1" applyNumberFormat="1" applyFont="1" applyFill="1" applyBorder="1" applyAlignment="1">
      <alignment vertical="center"/>
    </xf>
    <xf numFmtId="176" fontId="13" fillId="0" borderId="14" xfId="1" applyNumberFormat="1" applyFont="1" applyFill="1" applyBorder="1" applyAlignment="1">
      <alignment vertical="center"/>
    </xf>
    <xf numFmtId="176" fontId="21" fillId="0" borderId="85" xfId="1" applyNumberFormat="1" applyFont="1" applyFill="1" applyBorder="1" applyAlignment="1" applyProtection="1">
      <alignment horizontal="distributed" vertical="center" wrapText="1"/>
    </xf>
    <xf numFmtId="176" fontId="21" fillId="0" borderId="4" xfId="1" applyNumberFormat="1" applyFont="1" applyFill="1" applyBorder="1" applyAlignment="1" applyProtection="1">
      <alignment horizontal="distributed" vertical="center" wrapText="1"/>
    </xf>
    <xf numFmtId="176" fontId="21" fillId="0" borderId="7" xfId="1" applyNumberFormat="1" applyFont="1" applyFill="1" applyBorder="1" applyAlignment="1" applyProtection="1">
      <alignment horizontal="distributed" vertical="center" wrapText="1"/>
    </xf>
    <xf numFmtId="176" fontId="12" fillId="0" borderId="17" xfId="1" applyNumberFormat="1" applyFont="1" applyFill="1" applyBorder="1" applyAlignment="1" applyProtection="1">
      <alignment horizontal="right"/>
    </xf>
    <xf numFmtId="176" fontId="12" fillId="0" borderId="38" xfId="1" applyNumberFormat="1" applyFont="1" applyFill="1" applyBorder="1" applyAlignment="1" applyProtection="1">
      <alignment horizontal="right"/>
    </xf>
    <xf numFmtId="176" fontId="13" fillId="0" borderId="50" xfId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horizontal="distributed" vertical="center"/>
    </xf>
    <xf numFmtId="176" fontId="13" fillId="0" borderId="23" xfId="1" applyNumberFormat="1" applyFont="1" applyFill="1" applyBorder="1" applyAlignment="1" applyProtection="1">
      <alignment horizontal="distributed" vertical="center"/>
    </xf>
    <xf numFmtId="176" fontId="13" fillId="0" borderId="11" xfId="1" applyNumberFormat="1" applyFont="1" applyFill="1" applyBorder="1" applyAlignment="1" applyProtection="1">
      <alignment horizontal="distributed" vertical="center"/>
    </xf>
    <xf numFmtId="176" fontId="13" fillId="0" borderId="40" xfId="1" applyNumberFormat="1" applyFont="1" applyFill="1" applyBorder="1" applyAlignment="1">
      <alignment horizontal="distributed" vertical="center"/>
    </xf>
    <xf numFmtId="176" fontId="13" fillId="0" borderId="24" xfId="1" applyNumberFormat="1" applyFont="1" applyFill="1" applyBorder="1" applyAlignment="1">
      <alignment horizontal="distributed" vertical="center"/>
    </xf>
    <xf numFmtId="176" fontId="13" fillId="0" borderId="39" xfId="1" applyNumberFormat="1" applyFont="1" applyFill="1" applyBorder="1" applyAlignment="1" applyProtection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 applyProtection="1">
      <alignment horizontal="right" vertical="center"/>
    </xf>
    <xf numFmtId="176" fontId="13" fillId="0" borderId="11" xfId="1" applyNumberFormat="1" applyFont="1" applyFill="1" applyBorder="1" applyAlignment="1" applyProtection="1">
      <alignment horizontal="right" vertical="center"/>
    </xf>
    <xf numFmtId="177" fontId="13" fillId="0" borderId="39" xfId="1" quotePrefix="1" applyNumberFormat="1" applyFont="1" applyFill="1" applyBorder="1" applyAlignment="1" applyProtection="1">
      <alignment horizontal="center" vertical="center"/>
    </xf>
    <xf numFmtId="177" fontId="13" fillId="0" borderId="87" xfId="1" quotePrefix="1" applyNumberFormat="1" applyFont="1" applyFill="1" applyBorder="1" applyAlignment="1" applyProtection="1">
      <alignment horizontal="center" vertical="center"/>
    </xf>
    <xf numFmtId="177" fontId="13" fillId="0" borderId="28" xfId="1" quotePrefix="1" applyNumberFormat="1" applyFont="1" applyFill="1" applyBorder="1" applyAlignment="1" applyProtection="1">
      <alignment horizontal="center" vertical="center"/>
    </xf>
    <xf numFmtId="177" fontId="13" fillId="0" borderId="88" xfId="1" quotePrefix="1" applyNumberFormat="1" applyFont="1" applyFill="1" applyBorder="1" applyAlignment="1" applyProtection="1">
      <alignment horizontal="center" vertical="center"/>
    </xf>
    <xf numFmtId="176" fontId="13" fillId="0" borderId="30" xfId="1" applyNumberFormat="1" applyFont="1" applyFill="1" applyBorder="1" applyAlignment="1" applyProtection="1">
      <alignment horizontal="distributed" vertical="center"/>
    </xf>
    <xf numFmtId="176" fontId="13" fillId="0" borderId="40" xfId="1" applyNumberFormat="1" applyFont="1" applyFill="1" applyBorder="1" applyAlignment="1" applyProtection="1">
      <alignment horizontal="distributed" vertical="center"/>
    </xf>
    <xf numFmtId="176" fontId="13" fillId="0" borderId="27" xfId="1" applyNumberFormat="1" applyFont="1" applyFill="1" applyBorder="1" applyAlignment="1" applyProtection="1">
      <alignment horizontal="distributed" vertical="center"/>
    </xf>
    <xf numFmtId="176" fontId="13" fillId="0" borderId="24" xfId="1" applyNumberFormat="1" applyFont="1" applyFill="1" applyBorder="1" applyAlignment="1" applyProtection="1">
      <alignment horizontal="distributed" vertical="center"/>
    </xf>
    <xf numFmtId="176" fontId="13" fillId="0" borderId="39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21" fillId="0" borderId="84" xfId="1" applyNumberFormat="1" applyFont="1" applyFill="1" applyBorder="1" applyAlignment="1" applyProtection="1">
      <alignment horizontal="distributed" vertical="center" wrapText="1"/>
    </xf>
    <xf numFmtId="176" fontId="21" fillId="0" borderId="5" xfId="1" applyNumberFormat="1" applyFont="1" applyFill="1" applyBorder="1" applyAlignment="1" applyProtection="1">
      <alignment horizontal="distributed" vertical="center" wrapText="1"/>
    </xf>
    <xf numFmtId="176" fontId="21" fillId="0" borderId="6" xfId="1" applyNumberFormat="1" applyFont="1" applyFill="1" applyBorder="1" applyAlignment="1" applyProtection="1">
      <alignment horizontal="distributed" vertical="center"/>
    </xf>
    <xf numFmtId="176" fontId="13" fillId="0" borderId="23" xfId="1" applyNumberFormat="1" applyFont="1" applyFill="1" applyBorder="1" applyAlignment="1" applyProtection="1">
      <alignment horizontal="distributed" vertical="top"/>
    </xf>
    <xf numFmtId="176" fontId="13" fillId="0" borderId="11" xfId="1" applyNumberFormat="1" applyFont="1" applyFill="1" applyBorder="1" applyAlignment="1" applyProtection="1">
      <alignment horizontal="distributed" vertical="top"/>
    </xf>
    <xf numFmtId="176" fontId="13" fillId="0" borderId="16" xfId="1" applyNumberFormat="1" applyFont="1" applyFill="1" applyBorder="1" applyAlignment="1" applyProtection="1">
      <alignment horizontal="distributed"/>
    </xf>
    <xf numFmtId="176" fontId="13" fillId="0" borderId="17" xfId="1" applyNumberFormat="1" applyFont="1" applyFill="1" applyBorder="1" applyAlignment="1" applyProtection="1">
      <alignment horizontal="distributed"/>
    </xf>
    <xf numFmtId="176" fontId="13" fillId="0" borderId="21" xfId="1" applyNumberFormat="1" applyFont="1" applyFill="1" applyBorder="1" applyAlignment="1">
      <alignment horizontal="distributed" vertical="center"/>
    </xf>
    <xf numFmtId="177" fontId="13" fillId="0" borderId="20" xfId="1" quotePrefix="1" applyNumberFormat="1" applyFont="1" applyFill="1" applyBorder="1" applyAlignment="1" applyProtection="1">
      <alignment horizontal="center" vertical="center"/>
    </xf>
    <xf numFmtId="177" fontId="13" fillId="0" borderId="89" xfId="1" quotePrefix="1" applyNumberFormat="1" applyFont="1" applyFill="1" applyBorder="1" applyAlignment="1" applyProtection="1">
      <alignment horizontal="center" vertical="center"/>
    </xf>
    <xf numFmtId="176" fontId="13" fillId="0" borderId="20" xfId="1" applyNumberFormat="1" applyFont="1" applyFill="1" applyBorder="1" applyAlignment="1" applyProtection="1">
      <alignment horizontal="right" vertical="center"/>
    </xf>
    <xf numFmtId="176" fontId="13" fillId="0" borderId="17" xfId="1" applyNumberFormat="1" applyFont="1" applyFill="1" applyBorder="1" applyAlignment="1" applyProtection="1">
      <alignment horizontal="right" vertical="center"/>
    </xf>
    <xf numFmtId="176" fontId="13" fillId="0" borderId="19" xfId="1" applyNumberFormat="1" applyFont="1" applyFill="1" applyBorder="1" applyAlignment="1" applyProtection="1">
      <alignment horizontal="distributed" vertical="center"/>
    </xf>
    <xf numFmtId="176" fontId="13" fillId="0" borderId="17" xfId="1" applyNumberFormat="1" applyFont="1" applyFill="1" applyBorder="1" applyAlignment="1" applyProtection="1">
      <alignment horizontal="distributed" vertical="center"/>
    </xf>
    <xf numFmtId="176" fontId="13" fillId="0" borderId="21" xfId="1" applyNumberFormat="1" applyFont="1" applyFill="1" applyBorder="1" applyAlignment="1" applyProtection="1">
      <alignment horizontal="distributed" vertical="center"/>
    </xf>
    <xf numFmtId="176" fontId="13" fillId="0" borderId="16" xfId="1" applyNumberFormat="1" applyFont="1" applyFill="1" applyBorder="1" applyAlignment="1" applyProtection="1">
      <alignment horizontal="distributed" vertical="center"/>
    </xf>
    <xf numFmtId="176" fontId="13" fillId="0" borderId="19" xfId="1" applyNumberFormat="1" applyFont="1" applyFill="1" applyBorder="1" applyAlignment="1" applyProtection="1">
      <alignment horizontal="distributed" vertical="center" wrapText="1"/>
    </xf>
    <xf numFmtId="176" fontId="13" fillId="0" borderId="17" xfId="1" applyNumberFormat="1" applyFont="1" applyFill="1" applyBorder="1" applyAlignment="1" applyProtection="1">
      <alignment horizontal="distributed" vertical="center" wrapText="1"/>
    </xf>
    <xf numFmtId="176" fontId="13" fillId="0" borderId="21" xfId="1" applyNumberFormat="1" applyFont="1" applyFill="1" applyBorder="1" applyAlignment="1" applyProtection="1">
      <alignment horizontal="distributed" vertical="center" wrapText="1"/>
    </xf>
    <xf numFmtId="176" fontId="13" fillId="0" borderId="27" xfId="1" applyNumberFormat="1" applyFont="1" applyFill="1" applyBorder="1" applyAlignment="1" applyProtection="1">
      <alignment horizontal="distributed" vertical="center" wrapText="1"/>
    </xf>
    <xf numFmtId="176" fontId="13" fillId="0" borderId="11" xfId="1" applyNumberFormat="1" applyFont="1" applyFill="1" applyBorder="1" applyAlignment="1" applyProtection="1">
      <alignment horizontal="distributed" vertical="center" wrapText="1"/>
    </xf>
    <xf numFmtId="176" fontId="13" fillId="0" borderId="24" xfId="1" applyNumberFormat="1" applyFont="1" applyFill="1" applyBorder="1" applyAlignment="1" applyProtection="1">
      <alignment horizontal="distributed" vertical="center" wrapText="1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 applyProtection="1">
      <alignment horizontal="center" vertical="center"/>
    </xf>
    <xf numFmtId="176" fontId="13" fillId="0" borderId="17" xfId="1" applyNumberFormat="1" applyFont="1" applyFill="1" applyBorder="1" applyAlignment="1" applyProtection="1">
      <alignment horizontal="center" vertical="center"/>
    </xf>
    <xf numFmtId="176" fontId="13" fillId="0" borderId="28" xfId="1" applyNumberFormat="1" applyFont="1" applyFill="1" applyBorder="1" applyAlignment="1" applyProtection="1">
      <alignment horizontal="center" vertical="center"/>
    </xf>
    <xf numFmtId="176" fontId="13" fillId="0" borderId="11" xfId="1" applyNumberFormat="1" applyFont="1" applyFill="1" applyBorder="1" applyAlignment="1" applyProtection="1">
      <alignment horizontal="center" vertical="center"/>
    </xf>
    <xf numFmtId="176" fontId="13" fillId="0" borderId="16" xfId="1" applyNumberFormat="1" applyFont="1" applyFill="1" applyBorder="1" applyAlignment="1" applyProtection="1">
      <alignment horizontal="distributed" vertical="center" wrapText="1"/>
    </xf>
    <xf numFmtId="176" fontId="13" fillId="0" borderId="23" xfId="1" applyNumberFormat="1" applyFont="1" applyFill="1" applyBorder="1" applyAlignment="1" applyProtection="1">
      <alignment horizontal="distributed" vertical="center" wrapText="1"/>
    </xf>
    <xf numFmtId="179" fontId="13" fillId="0" borderId="20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9" fontId="13" fillId="0" borderId="21" xfId="1" applyNumberFormat="1" applyFont="1" applyFill="1" applyBorder="1" applyAlignment="1">
      <alignment horizontal="center" vertical="center"/>
    </xf>
    <xf numFmtId="179" fontId="13" fillId="0" borderId="28" xfId="1" applyNumberFormat="1" applyFont="1" applyFill="1" applyBorder="1" applyAlignment="1">
      <alignment horizontal="center" vertical="center"/>
    </xf>
    <xf numFmtId="179" fontId="13" fillId="0" borderId="11" xfId="1" applyNumberFormat="1" applyFont="1" applyFill="1" applyBorder="1" applyAlignment="1">
      <alignment horizontal="center" vertical="center"/>
    </xf>
    <xf numFmtId="179" fontId="13" fillId="0" borderId="24" xfId="1" applyNumberFormat="1" applyFont="1" applyFill="1" applyBorder="1" applyAlignment="1">
      <alignment horizontal="center" vertical="center"/>
    </xf>
    <xf numFmtId="179" fontId="13" fillId="0" borderId="38" xfId="1" applyNumberFormat="1" applyFont="1" applyFill="1" applyBorder="1" applyAlignment="1">
      <alignment horizontal="center" vertical="center"/>
    </xf>
    <xf numFmtId="179" fontId="13" fillId="0" borderId="63" xfId="1" applyNumberFormat="1" applyFont="1" applyFill="1" applyBorder="1" applyAlignment="1">
      <alignment horizontal="center" vertical="center"/>
    </xf>
    <xf numFmtId="177" fontId="13" fillId="0" borderId="32" xfId="1" quotePrefix="1" applyNumberFormat="1" applyFont="1" applyFill="1" applyBorder="1" applyAlignment="1" applyProtection="1">
      <alignment horizontal="center" vertical="center"/>
    </xf>
    <xf numFmtId="177" fontId="13" fillId="0" borderId="90" xfId="1" quotePrefix="1" applyNumberFormat="1" applyFont="1" applyFill="1" applyBorder="1" applyAlignment="1" applyProtection="1">
      <alignment horizontal="center" vertical="center"/>
    </xf>
    <xf numFmtId="177" fontId="13" fillId="0" borderId="35" xfId="1" quotePrefix="1" applyNumberFormat="1" applyFont="1" applyFill="1" applyBorder="1" applyAlignment="1" applyProtection="1">
      <alignment horizontal="center" vertical="center"/>
    </xf>
    <xf numFmtId="177" fontId="13" fillId="0" borderId="91" xfId="1" quotePrefix="1" applyNumberFormat="1" applyFont="1" applyFill="1" applyBorder="1" applyAlignment="1" applyProtection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 wrapText="1"/>
    </xf>
    <xf numFmtId="177" fontId="13" fillId="0" borderId="11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80" fontId="13" fillId="0" borderId="11" xfId="1" applyNumberFormat="1" applyFont="1" applyFill="1" applyBorder="1" applyAlignment="1">
      <alignment horizontal="center" vertical="center" wrapText="1"/>
    </xf>
    <xf numFmtId="176" fontId="13" fillId="0" borderId="20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28" xfId="1" applyNumberFormat="1" applyFont="1" applyFill="1" applyBorder="1" applyAlignment="1">
      <alignment horizontal="right"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13" fillId="0" borderId="75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 applyProtection="1">
      <alignment horizontal="right" vertical="center"/>
    </xf>
    <xf numFmtId="176" fontId="13" fillId="0" borderId="1" xfId="1" applyNumberFormat="1" applyFont="1" applyFill="1" applyBorder="1" applyAlignment="1" applyProtection="1">
      <alignment horizontal="right" vertical="center"/>
    </xf>
    <xf numFmtId="177" fontId="13" fillId="0" borderId="94" xfId="1" quotePrefix="1" applyNumberFormat="1" applyFont="1" applyFill="1" applyBorder="1" applyAlignment="1" applyProtection="1">
      <alignment horizontal="center" vertical="center"/>
    </xf>
    <xf numFmtId="177" fontId="13" fillId="0" borderId="95" xfId="1" quotePrefix="1" applyNumberFormat="1" applyFont="1" applyFill="1" applyBorder="1" applyAlignment="1" applyProtection="1">
      <alignment horizontal="center" vertical="center"/>
    </xf>
    <xf numFmtId="176" fontId="13" fillId="0" borderId="92" xfId="1" applyNumberFormat="1" applyFont="1" applyFill="1" applyBorder="1" applyAlignment="1" applyProtection="1">
      <alignment horizontal="distributed" vertical="center" wrapText="1"/>
    </xf>
    <xf numFmtId="176" fontId="13" fillId="0" borderId="33" xfId="1" applyNumberFormat="1" applyFont="1" applyFill="1" applyBorder="1" applyAlignment="1" applyProtection="1">
      <alignment horizontal="distributed" vertical="center" wrapText="1"/>
    </xf>
    <xf numFmtId="176" fontId="13" fillId="0" borderId="93" xfId="1" applyNumberFormat="1" applyFont="1" applyFill="1" applyBorder="1" applyAlignment="1" applyProtection="1">
      <alignment horizontal="distributed" vertical="center" wrapText="1"/>
    </xf>
    <xf numFmtId="176" fontId="13" fillId="0" borderId="96" xfId="1" applyNumberFormat="1" applyFont="1" applyFill="1" applyBorder="1" applyAlignment="1" applyProtection="1">
      <alignment horizontal="distributed" vertical="center" wrapText="1"/>
    </xf>
    <xf numFmtId="176" fontId="13" fillId="0" borderId="97" xfId="1" applyNumberFormat="1" applyFont="1" applyFill="1" applyBorder="1" applyAlignment="1" applyProtection="1">
      <alignment horizontal="distributed" vertical="center" wrapText="1"/>
    </xf>
    <xf numFmtId="176" fontId="13" fillId="0" borderId="98" xfId="1" applyNumberFormat="1" applyFont="1" applyFill="1" applyBorder="1" applyAlignment="1" applyProtection="1">
      <alignment horizontal="distributed" vertical="center" wrapText="1"/>
    </xf>
    <xf numFmtId="176" fontId="13" fillId="0" borderId="32" xfId="1" applyNumberFormat="1" applyFont="1" applyFill="1" applyBorder="1" applyAlignment="1">
      <alignment horizontal="center" vertical="center" wrapText="1"/>
    </xf>
    <xf numFmtId="176" fontId="13" fillId="0" borderId="33" xfId="1" applyNumberFormat="1" applyFont="1" applyFill="1" applyBorder="1" applyAlignment="1">
      <alignment horizontal="center" vertical="center" wrapText="1"/>
    </xf>
    <xf numFmtId="176" fontId="13" fillId="0" borderId="93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7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34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7" fontId="13" fillId="0" borderId="20" xfId="1" applyNumberFormat="1" applyFont="1" applyFill="1" applyBorder="1" applyAlignment="1" applyProtection="1">
      <alignment horizontal="center" vertical="center"/>
    </xf>
    <xf numFmtId="177" fontId="13" fillId="0" borderId="89" xfId="1" applyNumberFormat="1" applyFont="1" applyFill="1" applyBorder="1" applyAlignment="1" applyProtection="1">
      <alignment horizontal="center" vertical="center"/>
    </xf>
    <xf numFmtId="177" fontId="13" fillId="0" borderId="28" xfId="1" applyNumberFormat="1" applyFont="1" applyFill="1" applyBorder="1" applyAlignment="1" applyProtection="1">
      <alignment horizontal="center" vertical="center"/>
    </xf>
    <xf numFmtId="177" fontId="13" fillId="0" borderId="88" xfId="1" applyNumberFormat="1" applyFont="1" applyFill="1" applyBorder="1" applyAlignment="1" applyProtection="1">
      <alignment horizontal="center" vertical="center"/>
    </xf>
    <xf numFmtId="176" fontId="13" fillId="0" borderId="74" xfId="1" applyNumberFormat="1" applyFont="1" applyFill="1" applyBorder="1" applyAlignment="1" applyProtection="1">
      <alignment horizontal="center" vertical="center"/>
    </xf>
    <xf numFmtId="176" fontId="13" fillId="0" borderId="1" xfId="1" applyNumberFormat="1" applyFont="1" applyFill="1" applyBorder="1" applyAlignment="1" applyProtection="1">
      <alignment horizontal="center" vertical="center"/>
    </xf>
    <xf numFmtId="176" fontId="13" fillId="0" borderId="86" xfId="1" applyNumberFormat="1" applyFont="1" applyFill="1" applyBorder="1" applyAlignment="1" applyProtection="1">
      <alignment horizontal="right" vertical="center"/>
    </xf>
    <xf numFmtId="176" fontId="21" fillId="0" borderId="100" xfId="1" applyNumberFormat="1" applyFont="1" applyFill="1" applyBorder="1" applyAlignment="1" applyProtection="1">
      <alignment horizontal="left" vertical="center"/>
    </xf>
    <xf numFmtId="176" fontId="21" fillId="0" borderId="51" xfId="1" applyNumberFormat="1" applyFont="1" applyFill="1" applyBorder="1" applyAlignment="1" applyProtection="1">
      <alignment horizontal="left" vertical="center"/>
    </xf>
    <xf numFmtId="176" fontId="21" fillId="0" borderId="23" xfId="1" applyNumberFormat="1" applyFont="1" applyFill="1" applyBorder="1" applyAlignment="1" applyProtection="1">
      <alignment horizontal="left" vertical="center"/>
    </xf>
    <xf numFmtId="176" fontId="21" fillId="0" borderId="11" xfId="1" applyNumberFormat="1" applyFont="1" applyFill="1" applyBorder="1" applyAlignment="1" applyProtection="1">
      <alignment horizontal="left" vertical="center"/>
    </xf>
    <xf numFmtId="176" fontId="13" fillId="0" borderId="51" xfId="1" applyNumberFormat="1" applyFont="1" applyFill="1" applyBorder="1" applyAlignment="1" applyProtection="1">
      <alignment horizontal="right"/>
    </xf>
    <xf numFmtId="176" fontId="13" fillId="0" borderId="78" xfId="1" applyNumberFormat="1" applyFont="1" applyFill="1" applyBorder="1" applyAlignment="1" applyProtection="1">
      <alignment horizontal="right"/>
    </xf>
    <xf numFmtId="176" fontId="13" fillId="0" borderId="0" xfId="1" applyNumberFormat="1" applyFont="1" applyFill="1" applyBorder="1" applyAlignment="1" applyProtection="1">
      <alignment horizontal="right"/>
    </xf>
    <xf numFmtId="176" fontId="13" fillId="0" borderId="2" xfId="1" applyNumberFormat="1" applyFont="1" applyFill="1" applyBorder="1" applyAlignment="1" applyProtection="1">
      <alignment horizontal="right"/>
    </xf>
    <xf numFmtId="176" fontId="21" fillId="0" borderId="8" xfId="1" applyNumberFormat="1" applyFont="1" applyFill="1" applyBorder="1" applyAlignment="1" applyProtection="1">
      <alignment horizontal="distributed" vertical="center"/>
    </xf>
    <xf numFmtId="176" fontId="21" fillId="0" borderId="13" xfId="1" applyNumberFormat="1" applyFont="1" applyFill="1" applyBorder="1" applyAlignment="1" applyProtection="1">
      <alignment horizontal="distributed" vertical="center"/>
    </xf>
    <xf numFmtId="176" fontId="21" fillId="0" borderId="9" xfId="1" applyNumberFormat="1" applyFont="1" applyFill="1" applyBorder="1" applyAlignment="1" applyProtection="1">
      <alignment horizontal="distributed" vertical="center"/>
    </xf>
    <xf numFmtId="176" fontId="21" fillId="0" borderId="14" xfId="1" applyNumberFormat="1" applyFont="1" applyFill="1" applyBorder="1" applyAlignment="1" applyProtection="1">
      <alignment horizontal="distributed" vertical="center"/>
    </xf>
    <xf numFmtId="176" fontId="21" fillId="0" borderId="14" xfId="1" applyNumberFormat="1" applyFont="1" applyFill="1" applyBorder="1" applyAlignment="1" applyProtection="1">
      <alignment horizontal="distributed" vertical="center" wrapText="1"/>
    </xf>
    <xf numFmtId="176" fontId="21" fillId="0" borderId="13" xfId="1" applyNumberFormat="1" applyFont="1" applyFill="1" applyBorder="1" applyAlignment="1" applyProtection="1">
      <alignment horizontal="distributed" vertical="center" wrapText="1"/>
    </xf>
    <xf numFmtId="176" fontId="21" fillId="0" borderId="101" xfId="1" applyNumberFormat="1" applyFont="1" applyFill="1" applyBorder="1" applyAlignment="1" applyProtection="1">
      <alignment horizontal="distributed" vertical="center" wrapText="1"/>
    </xf>
    <xf numFmtId="176" fontId="21" fillId="0" borderId="12" xfId="1" applyNumberFormat="1" applyFont="1" applyFill="1" applyBorder="1" applyAlignment="1" applyProtection="1">
      <alignment horizontal="distributed" vertical="center"/>
    </xf>
    <xf numFmtId="176" fontId="21" fillId="0" borderId="53" xfId="1" applyNumberFormat="1" applyFont="1" applyFill="1" applyBorder="1" applyAlignment="1" applyProtection="1">
      <alignment horizontal="distributed" vertical="center" wrapText="1"/>
    </xf>
    <xf numFmtId="0" fontId="1" fillId="0" borderId="17" xfId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21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11" xfId="1" applyNumberFormat="1" applyFont="1" applyFill="1" applyBorder="1" applyAlignment="1">
      <alignment horizontal="distributed" vertical="center" shrinkToFit="1"/>
    </xf>
    <xf numFmtId="176" fontId="13" fillId="0" borderId="24" xfId="1" applyNumberFormat="1" applyFont="1" applyFill="1" applyBorder="1" applyAlignment="1">
      <alignment horizontal="distributed" vertical="center" shrinkToFit="1"/>
    </xf>
    <xf numFmtId="180" fontId="13" fillId="0" borderId="17" xfId="1" applyNumberFormat="1" applyFont="1" applyFill="1" applyBorder="1" applyAlignment="1">
      <alignment horizontal="center" vertical="center"/>
    </xf>
    <xf numFmtId="179" fontId="13" fillId="0" borderId="11" xfId="1" applyNumberFormat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>
      <alignment horizontal="center" vertical="center"/>
    </xf>
    <xf numFmtId="176" fontId="13" fillId="0" borderId="74" xfId="1" applyNumberFormat="1" applyFont="1" applyFill="1" applyBorder="1" applyAlignment="1" applyProtection="1">
      <alignment horizontal="distributed" vertical="center"/>
    </xf>
    <xf numFmtId="176" fontId="13" fillId="0" borderId="1" xfId="1" applyNumberFormat="1" applyFont="1" applyFill="1" applyBorder="1" applyAlignment="1" applyProtection="1">
      <alignment horizontal="distributed" vertical="center"/>
    </xf>
    <xf numFmtId="176" fontId="13" fillId="0" borderId="75" xfId="1" applyNumberFormat="1" applyFont="1" applyFill="1" applyBorder="1" applyAlignment="1" applyProtection="1">
      <alignment horizontal="distributed" vertical="center"/>
    </xf>
    <xf numFmtId="176" fontId="13" fillId="0" borderId="103" xfId="1" applyNumberFormat="1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>
      <alignment horizontal="distributed" vertical="center" shrinkToFit="1"/>
    </xf>
    <xf numFmtId="176" fontId="13" fillId="0" borderId="75" xfId="1" applyNumberFormat="1" applyFont="1" applyFill="1" applyBorder="1" applyAlignment="1">
      <alignment horizontal="distributed" vertical="center" shrinkToFit="1"/>
    </xf>
    <xf numFmtId="179" fontId="13" fillId="0" borderId="1" xfId="1" applyNumberFormat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horizontal="center" vertical="center"/>
    </xf>
    <xf numFmtId="176" fontId="23" fillId="0" borderId="105" xfId="1" applyNumberFormat="1" applyFont="1" applyFill="1" applyBorder="1" applyAlignment="1">
      <alignment horizontal="distributed" vertical="center"/>
    </xf>
    <xf numFmtId="176" fontId="23" fillId="0" borderId="51" xfId="1" applyNumberFormat="1" applyFont="1" applyFill="1" applyBorder="1" applyAlignment="1">
      <alignment horizontal="distributed" vertical="center"/>
    </xf>
    <xf numFmtId="176" fontId="23" fillId="0" borderId="78" xfId="1" applyNumberFormat="1" applyFont="1" applyFill="1" applyBorder="1" applyAlignment="1">
      <alignment horizontal="distributed" vertical="center"/>
    </xf>
    <xf numFmtId="176" fontId="23" fillId="0" borderId="39" xfId="1" applyNumberFormat="1" applyFont="1" applyFill="1" applyBorder="1" applyAlignment="1">
      <alignment horizontal="distributed" vertical="center"/>
    </xf>
    <xf numFmtId="176" fontId="23" fillId="0" borderId="0" xfId="1" applyNumberFormat="1" applyFont="1" applyFill="1" applyBorder="1" applyAlignment="1">
      <alignment horizontal="distributed" vertical="center"/>
    </xf>
    <xf numFmtId="176" fontId="23" fillId="0" borderId="2" xfId="1" applyNumberFormat="1" applyFont="1" applyFill="1" applyBorder="1" applyAlignment="1">
      <alignment horizontal="distributed" vertical="center"/>
    </xf>
    <xf numFmtId="176" fontId="23" fillId="0" borderId="28" xfId="1" applyNumberFormat="1" applyFont="1" applyFill="1" applyBorder="1" applyAlignment="1">
      <alignment horizontal="distributed" vertical="center"/>
    </xf>
    <xf numFmtId="176" fontId="23" fillId="0" borderId="11" xfId="1" applyNumberFormat="1" applyFont="1" applyFill="1" applyBorder="1" applyAlignment="1">
      <alignment horizontal="distributed" vertical="center"/>
    </xf>
    <xf numFmtId="176" fontId="23" fillId="0" borderId="63" xfId="1" applyNumberFormat="1" applyFont="1" applyFill="1" applyBorder="1" applyAlignment="1">
      <alignment horizontal="distributed" vertical="center"/>
    </xf>
    <xf numFmtId="176" fontId="21" fillId="0" borderId="14" xfId="1" quotePrefix="1" applyNumberFormat="1" applyFont="1" applyFill="1" applyBorder="1" applyAlignment="1" applyProtection="1">
      <alignment horizontal="center" vertical="center"/>
    </xf>
    <xf numFmtId="176" fontId="21" fillId="0" borderId="13" xfId="1" quotePrefix="1" applyNumberFormat="1" applyFont="1" applyFill="1" applyBorder="1" applyAlignment="1" applyProtection="1">
      <alignment horizontal="center" vertical="center"/>
    </xf>
    <xf numFmtId="176" fontId="21" fillId="0" borderId="9" xfId="1" quotePrefix="1" applyNumberFormat="1" applyFont="1" applyFill="1" applyBorder="1" applyAlignment="1" applyProtection="1">
      <alignment horizontal="center" vertical="center"/>
    </xf>
    <xf numFmtId="176" fontId="21" fillId="0" borderId="101" xfId="1" quotePrefix="1" applyNumberFormat="1" applyFont="1" applyFill="1" applyBorder="1" applyAlignment="1" applyProtection="1">
      <alignment horizontal="center" vertical="center"/>
    </xf>
    <xf numFmtId="176" fontId="13" fillId="0" borderId="20" xfId="1" applyNumberFormat="1" applyFont="1" applyFill="1" applyBorder="1" applyAlignment="1" applyProtection="1">
      <alignment horizontal="distributed" vertical="center"/>
    </xf>
    <xf numFmtId="176" fontId="13" fillId="0" borderId="28" xfId="1" applyNumberFormat="1" applyFont="1" applyFill="1" applyBorder="1" applyAlignment="1" applyProtection="1">
      <alignment horizontal="distributed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2" fillId="0" borderId="20" xfId="1" applyNumberFormat="1" applyFont="1" applyFill="1" applyBorder="1" applyAlignment="1">
      <alignment horizontal="distributed" vertical="center"/>
    </xf>
    <xf numFmtId="176" fontId="12" fillId="0" borderId="17" xfId="1" applyNumberFormat="1" applyFont="1" applyFill="1" applyBorder="1" applyAlignment="1">
      <alignment horizontal="distributed" vertical="center"/>
    </xf>
    <xf numFmtId="176" fontId="12" fillId="0" borderId="21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center"/>
    </xf>
    <xf numFmtId="176" fontId="13" fillId="0" borderId="89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top"/>
    </xf>
    <xf numFmtId="176" fontId="13" fillId="0" borderId="11" xfId="1" applyNumberFormat="1" applyFont="1" applyFill="1" applyBorder="1" applyAlignment="1">
      <alignment horizontal="distributed" vertical="top"/>
    </xf>
    <xf numFmtId="176" fontId="13" fillId="0" borderId="24" xfId="1" applyNumberFormat="1" applyFont="1" applyFill="1" applyBorder="1" applyAlignment="1">
      <alignment horizontal="distributed" vertical="top"/>
    </xf>
    <xf numFmtId="176" fontId="21" fillId="0" borderId="3" xfId="1" applyNumberFormat="1" applyFont="1" applyFill="1" applyBorder="1" applyAlignment="1" applyProtection="1">
      <alignment horizontal="distributed" vertical="center" justifyLastLine="1"/>
    </xf>
    <xf numFmtId="176" fontId="21" fillId="0" borderId="4" xfId="1" applyNumberFormat="1" applyFont="1" applyFill="1" applyBorder="1" applyAlignment="1" applyProtection="1">
      <alignment horizontal="distributed" vertical="center" justifyLastLine="1"/>
    </xf>
    <xf numFmtId="176" fontId="21" fillId="0" borderId="5" xfId="1" applyNumberFormat="1" applyFont="1" applyFill="1" applyBorder="1" applyAlignment="1" applyProtection="1">
      <alignment horizontal="distributed" vertical="center" justifyLastLine="1"/>
    </xf>
    <xf numFmtId="176" fontId="13" fillId="0" borderId="104" xfId="1" applyNumberFormat="1" applyFont="1" applyFill="1" applyBorder="1" applyAlignment="1" applyProtection="1">
      <alignment horizontal="center" vertical="center" textRotation="255"/>
    </xf>
    <xf numFmtId="176" fontId="13" fillId="0" borderId="107" xfId="1" applyNumberFormat="1" applyFont="1" applyFill="1" applyBorder="1" applyAlignment="1" applyProtection="1">
      <alignment horizontal="center" vertical="center" textRotation="255"/>
    </xf>
    <xf numFmtId="176" fontId="13" fillId="0" borderId="112" xfId="1" applyNumberFormat="1" applyFont="1" applyFill="1" applyBorder="1" applyAlignment="1" applyProtection="1">
      <alignment horizontal="center" vertical="center" textRotation="255"/>
    </xf>
    <xf numFmtId="176" fontId="21" fillId="0" borderId="105" xfId="1" applyNumberFormat="1" applyFont="1" applyFill="1" applyBorder="1" applyAlignment="1">
      <alignment horizontal="distributed" vertical="center"/>
    </xf>
    <xf numFmtId="176" fontId="21" fillId="0" borderId="51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/>
    </xf>
    <xf numFmtId="176" fontId="21" fillId="0" borderId="39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Border="1" applyAlignment="1">
      <alignment horizontal="distributed" vertical="center"/>
    </xf>
    <xf numFmtId="176" fontId="21" fillId="0" borderId="40" xfId="1" applyNumberFormat="1" applyFont="1" applyFill="1" applyBorder="1" applyAlignment="1">
      <alignment horizontal="distributed" vertical="center"/>
    </xf>
    <xf numFmtId="176" fontId="21" fillId="0" borderId="28" xfId="1" applyNumberFormat="1" applyFont="1" applyFill="1" applyBorder="1" applyAlignment="1">
      <alignment horizontal="distributed" vertical="center"/>
    </xf>
    <xf numFmtId="176" fontId="21" fillId="0" borderId="11" xfId="1" applyNumberFormat="1" applyFont="1" applyFill="1" applyBorder="1" applyAlignment="1">
      <alignment horizontal="distributed" vertical="center"/>
    </xf>
    <xf numFmtId="176" fontId="21" fillId="0" borderId="24" xfId="1" applyNumberFormat="1" applyFont="1" applyFill="1" applyBorder="1" applyAlignment="1">
      <alignment horizontal="distributed" vertical="center"/>
    </xf>
    <xf numFmtId="176" fontId="23" fillId="0" borderId="105" xfId="1" applyNumberFormat="1" applyFont="1" applyFill="1" applyBorder="1" applyAlignment="1">
      <alignment horizontal="distributed" vertical="center" wrapText="1"/>
    </xf>
    <xf numFmtId="176" fontId="23" fillId="0" borderId="51" xfId="1" applyNumberFormat="1" applyFont="1" applyFill="1" applyBorder="1" applyAlignment="1">
      <alignment horizontal="distributed" vertical="center" wrapText="1"/>
    </xf>
    <xf numFmtId="176" fontId="23" fillId="0" borderId="106" xfId="1" applyNumberFormat="1" applyFont="1" applyFill="1" applyBorder="1" applyAlignment="1">
      <alignment horizontal="distributed" vertical="center" wrapText="1"/>
    </xf>
    <xf numFmtId="176" fontId="23" fillId="0" borderId="39" xfId="1" applyNumberFormat="1" applyFont="1" applyFill="1" applyBorder="1" applyAlignment="1">
      <alignment horizontal="distributed" vertical="center" wrapText="1"/>
    </xf>
    <xf numFmtId="176" fontId="23" fillId="0" borderId="0" xfId="1" applyNumberFormat="1" applyFont="1" applyFill="1" applyBorder="1" applyAlignment="1">
      <alignment horizontal="distributed" vertical="center" wrapText="1"/>
    </xf>
    <xf numFmtId="176" fontId="23" fillId="0" borderId="40" xfId="1" applyNumberFormat="1" applyFont="1" applyFill="1" applyBorder="1" applyAlignment="1">
      <alignment horizontal="distributed" vertical="center" wrapText="1"/>
    </xf>
    <xf numFmtId="176" fontId="23" fillId="0" borderId="28" xfId="1" applyNumberFormat="1" applyFont="1" applyFill="1" applyBorder="1" applyAlignment="1">
      <alignment horizontal="distributed" vertical="center" wrapText="1"/>
    </xf>
    <xf numFmtId="176" fontId="23" fillId="0" borderId="11" xfId="1" applyNumberFormat="1" applyFont="1" applyFill="1" applyBorder="1" applyAlignment="1">
      <alignment horizontal="distributed" vertical="center" wrapText="1"/>
    </xf>
    <xf numFmtId="176" fontId="23" fillId="0" borderId="24" xfId="1" applyNumberFormat="1" applyFont="1" applyFill="1" applyBorder="1" applyAlignment="1">
      <alignment horizontal="distributed" vertical="center" wrapText="1"/>
    </xf>
    <xf numFmtId="176" fontId="23" fillId="0" borderId="106" xfId="1" applyNumberFormat="1" applyFont="1" applyFill="1" applyBorder="1" applyAlignment="1">
      <alignment horizontal="distributed" vertical="center"/>
    </xf>
    <xf numFmtId="176" fontId="23" fillId="0" borderId="40" xfId="1" applyNumberFormat="1" applyFont="1" applyFill="1" applyBorder="1" applyAlignment="1">
      <alignment horizontal="distributed" vertical="center"/>
    </xf>
    <xf numFmtId="176" fontId="23" fillId="0" borderId="24" xfId="1" applyNumberFormat="1" applyFont="1" applyFill="1" applyBorder="1" applyAlignment="1">
      <alignment horizontal="distributed" vertical="center"/>
    </xf>
    <xf numFmtId="176" fontId="12" fillId="0" borderId="28" xfId="1" applyNumberFormat="1" applyFont="1" applyFill="1" applyBorder="1" applyAlignment="1">
      <alignment horizontal="distributed" vertical="top"/>
    </xf>
    <xf numFmtId="176" fontId="12" fillId="0" borderId="11" xfId="1" applyNumberFormat="1" applyFont="1" applyFill="1" applyBorder="1" applyAlignment="1">
      <alignment horizontal="distributed" vertical="top"/>
    </xf>
    <xf numFmtId="176" fontId="12" fillId="0" borderId="24" xfId="1" applyNumberFormat="1" applyFont="1" applyFill="1" applyBorder="1" applyAlignment="1">
      <alignment horizontal="distributed" vertical="top"/>
    </xf>
    <xf numFmtId="176" fontId="13" fillId="0" borderId="88" xfId="1" applyNumberFormat="1" applyFont="1" applyFill="1" applyBorder="1" applyAlignment="1">
      <alignment horizontal="distributed" vertical="top"/>
    </xf>
    <xf numFmtId="176" fontId="9" fillId="0" borderId="20" xfId="1" applyNumberFormat="1" applyFont="1" applyFill="1" applyBorder="1" applyAlignment="1">
      <alignment vertical="center" wrapText="1"/>
    </xf>
    <xf numFmtId="176" fontId="9" fillId="0" borderId="17" xfId="1" applyNumberFormat="1" applyFont="1" applyFill="1" applyBorder="1" applyAlignment="1">
      <alignment vertical="center" wrapText="1"/>
    </xf>
    <xf numFmtId="176" fontId="9" fillId="0" borderId="21" xfId="1" applyNumberFormat="1" applyFont="1" applyFill="1" applyBorder="1" applyAlignment="1">
      <alignment vertical="center" wrapText="1"/>
    </xf>
    <xf numFmtId="176" fontId="9" fillId="0" borderId="39" xfId="1" applyNumberFormat="1" applyFont="1" applyFill="1" applyBorder="1" applyAlignment="1">
      <alignment vertical="center" wrapText="1"/>
    </xf>
    <xf numFmtId="176" fontId="9" fillId="0" borderId="0" xfId="1" applyNumberFormat="1" applyFont="1" applyFill="1" applyBorder="1" applyAlignment="1">
      <alignment vertical="center" wrapText="1"/>
    </xf>
    <xf numFmtId="176" fontId="9" fillId="0" borderId="40" xfId="1" applyNumberFormat="1" applyFont="1" applyFill="1" applyBorder="1" applyAlignment="1">
      <alignment vertical="center" wrapText="1"/>
    </xf>
    <xf numFmtId="176" fontId="9" fillId="0" borderId="28" xfId="1" applyNumberFormat="1" applyFont="1" applyFill="1" applyBorder="1" applyAlignment="1">
      <alignment vertical="center" wrapText="1"/>
    </xf>
    <xf numFmtId="176" fontId="9" fillId="0" borderId="11" xfId="1" applyNumberFormat="1" applyFont="1" applyFill="1" applyBorder="1" applyAlignment="1">
      <alignment vertical="center" wrapText="1"/>
    </xf>
    <xf numFmtId="176" fontId="9" fillId="0" borderId="24" xfId="1" applyNumberFormat="1" applyFont="1" applyFill="1" applyBorder="1" applyAlignment="1">
      <alignment vertical="center" wrapText="1"/>
    </xf>
    <xf numFmtId="176" fontId="13" fillId="0" borderId="108" xfId="1" applyNumberFormat="1" applyFont="1" applyFill="1" applyBorder="1" applyAlignment="1" applyProtection="1">
      <alignment horizontal="center" vertical="center" textRotation="255"/>
    </xf>
    <xf numFmtId="176" fontId="13" fillId="0" borderId="109" xfId="1" applyNumberFormat="1" applyFont="1" applyFill="1" applyBorder="1" applyAlignment="1" applyProtection="1">
      <alignment horizontal="center" vertical="center" textRotation="255"/>
    </xf>
    <xf numFmtId="176" fontId="13" fillId="0" borderId="110" xfId="1" applyNumberFormat="1" applyFont="1" applyFill="1" applyBorder="1" applyAlignment="1" applyProtection="1">
      <alignment horizontal="center" vertical="center" textRotation="255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40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 applyProtection="1">
      <alignment horizontal="right" vertical="center"/>
    </xf>
    <xf numFmtId="176" fontId="13" fillId="0" borderId="2" xfId="1" applyNumberFormat="1" applyFont="1" applyFill="1" applyBorder="1" applyAlignment="1" applyProtection="1">
      <alignment horizontal="right" vertical="center"/>
    </xf>
    <xf numFmtId="176" fontId="13" fillId="0" borderId="63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 applyProtection="1">
      <alignment horizontal="center" vertical="center"/>
    </xf>
    <xf numFmtId="176" fontId="13" fillId="0" borderId="88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 applyProtection="1">
      <alignment horizontal="right"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176" fontId="9" fillId="0" borderId="20" xfId="1" applyNumberFormat="1" applyFont="1" applyFill="1" applyBorder="1" applyAlignment="1" applyProtection="1">
      <alignment horizontal="distributed" vertical="center"/>
    </xf>
    <xf numFmtId="176" fontId="9" fillId="0" borderId="21" xfId="1" applyNumberFormat="1" applyFont="1" applyFill="1" applyBorder="1" applyAlignment="1" applyProtection="1">
      <alignment horizontal="distributed" vertical="center"/>
    </xf>
    <xf numFmtId="176" fontId="9" fillId="0" borderId="28" xfId="1" applyNumberFormat="1" applyFont="1" applyFill="1" applyBorder="1" applyAlignment="1" applyProtection="1">
      <alignment horizontal="distributed" vertical="center"/>
    </xf>
    <xf numFmtId="176" fontId="9" fillId="0" borderId="24" xfId="1" applyNumberFormat="1" applyFont="1" applyFill="1" applyBorder="1" applyAlignment="1" applyProtection="1">
      <alignment horizontal="distributed" vertical="center"/>
    </xf>
    <xf numFmtId="176" fontId="13" fillId="0" borderId="21" xfId="1" applyNumberFormat="1" applyFont="1" applyFill="1" applyBorder="1" applyAlignment="1" applyProtection="1">
      <alignment horizontal="center" vertical="center"/>
    </xf>
    <xf numFmtId="176" fontId="13" fillId="0" borderId="89" xfId="1" applyNumberFormat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 applyProtection="1">
      <alignment horizontal="right" vertical="center"/>
    </xf>
    <xf numFmtId="176" fontId="13" fillId="0" borderId="13" xfId="1" applyNumberFormat="1" applyFont="1" applyFill="1" applyBorder="1" applyAlignment="1" applyProtection="1">
      <alignment horizontal="right" vertical="center"/>
    </xf>
    <xf numFmtId="176" fontId="13" fillId="0" borderId="14" xfId="1" applyNumberFormat="1" applyFont="1" applyFill="1" applyBorder="1" applyAlignment="1" applyProtection="1">
      <alignment horizontal="center" vertical="center"/>
    </xf>
    <xf numFmtId="176" fontId="13" fillId="0" borderId="13" xfId="1" applyNumberFormat="1" applyFont="1" applyFill="1" applyBorder="1" applyAlignment="1" applyProtection="1">
      <alignment horizontal="center" vertical="center"/>
    </xf>
    <xf numFmtId="176" fontId="13" fillId="0" borderId="9" xfId="1" applyNumberFormat="1" applyFont="1" applyFill="1" applyBorder="1" applyAlignment="1" applyProtection="1">
      <alignment horizontal="center" vertical="center"/>
    </xf>
    <xf numFmtId="176" fontId="13" fillId="0" borderId="14" xfId="1" applyNumberFormat="1" applyFont="1" applyFill="1" applyBorder="1" applyAlignment="1">
      <alignment horizontal="center" vertical="center"/>
    </xf>
    <xf numFmtId="176" fontId="13" fillId="0" borderId="13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 applyProtection="1">
      <alignment horizontal="center" vertical="center" wrapText="1"/>
    </xf>
    <xf numFmtId="176" fontId="13" fillId="0" borderId="43" xfId="1" applyNumberFormat="1" applyFont="1" applyFill="1" applyBorder="1" applyAlignment="1" applyProtection="1">
      <alignment horizontal="center" vertical="center" wrapText="1"/>
    </xf>
    <xf numFmtId="176" fontId="13" fillId="0" borderId="25" xfId="1" applyNumberFormat="1" applyFont="1" applyFill="1" applyBorder="1" applyAlignment="1" applyProtection="1">
      <alignment horizontal="center" vertical="center" wrapText="1"/>
    </xf>
    <xf numFmtId="176" fontId="13" fillId="0" borderId="20" xfId="1" applyNumberFormat="1" applyFont="1" applyFill="1" applyBorder="1" applyAlignment="1" applyProtection="1">
      <alignment horizontal="center" vertical="center" textRotation="255"/>
    </xf>
    <xf numFmtId="176" fontId="13" fillId="0" borderId="21" xfId="1" applyNumberFormat="1" applyFont="1" applyFill="1" applyBorder="1" applyAlignment="1" applyProtection="1">
      <alignment horizontal="center" vertical="center" textRotation="255"/>
    </xf>
    <xf numFmtId="176" fontId="13" fillId="0" borderId="28" xfId="1" applyNumberFormat="1" applyFont="1" applyFill="1" applyBorder="1" applyAlignment="1" applyProtection="1">
      <alignment horizontal="center" vertical="center" textRotation="255"/>
    </xf>
    <xf numFmtId="176" fontId="13" fillId="0" borderId="24" xfId="1" applyNumberFormat="1" applyFont="1" applyFill="1" applyBorder="1" applyAlignment="1" applyProtection="1">
      <alignment horizontal="center" vertical="center" textRotation="255"/>
    </xf>
    <xf numFmtId="176" fontId="13" fillId="0" borderId="14" xfId="1" applyNumberFormat="1" applyFont="1" applyFill="1" applyBorder="1" applyAlignment="1" applyProtection="1">
      <alignment horizontal="distributed" vertical="center"/>
    </xf>
    <xf numFmtId="176" fontId="13" fillId="0" borderId="9" xfId="1" applyNumberFormat="1" applyFont="1" applyFill="1" applyBorder="1" applyAlignment="1" applyProtection="1">
      <alignment horizontal="distributed" vertical="center"/>
    </xf>
    <xf numFmtId="176" fontId="13" fillId="0" borderId="20" xfId="1" applyNumberFormat="1" applyFont="1" applyFill="1" applyBorder="1" applyAlignment="1">
      <alignment horizontal="center" vertical="center" textRotation="255" wrapText="1"/>
    </xf>
    <xf numFmtId="176" fontId="13" fillId="0" borderId="21" xfId="1" applyNumberFormat="1" applyFont="1" applyFill="1" applyBorder="1" applyAlignment="1">
      <alignment horizontal="center" vertical="center" textRotation="255" wrapText="1"/>
    </xf>
    <xf numFmtId="176" fontId="13" fillId="0" borderId="28" xfId="1" applyNumberFormat="1" applyFont="1" applyFill="1" applyBorder="1" applyAlignment="1">
      <alignment horizontal="center" vertical="center" textRotation="255" wrapText="1"/>
    </xf>
    <xf numFmtId="176" fontId="13" fillId="0" borderId="24" xfId="1" applyNumberFormat="1" applyFont="1" applyFill="1" applyBorder="1" applyAlignment="1">
      <alignment horizontal="center" vertical="center" textRotation="255" wrapText="1"/>
    </xf>
    <xf numFmtId="176" fontId="9" fillId="0" borderId="20" xfId="1" applyNumberFormat="1" applyFont="1" applyFill="1" applyBorder="1" applyAlignment="1" applyProtection="1">
      <alignment vertical="center" wrapText="1"/>
    </xf>
    <xf numFmtId="176" fontId="9" fillId="0" borderId="17" xfId="1" applyNumberFormat="1" applyFont="1" applyFill="1" applyBorder="1" applyAlignment="1" applyProtection="1">
      <alignment vertical="center" wrapText="1"/>
    </xf>
    <xf numFmtId="176" fontId="9" fillId="0" borderId="21" xfId="1" applyNumberFormat="1" applyFont="1" applyFill="1" applyBorder="1" applyAlignment="1" applyProtection="1">
      <alignment vertical="center" wrapText="1"/>
    </xf>
    <xf numFmtId="176" fontId="9" fillId="0" borderId="48" xfId="1" applyNumberFormat="1" applyFont="1" applyFill="1" applyBorder="1" applyAlignment="1" applyProtection="1">
      <alignment vertical="center" wrapText="1"/>
    </xf>
    <xf numFmtId="176" fontId="9" fillId="0" borderId="1" xfId="1" applyNumberFormat="1" applyFont="1" applyFill="1" applyBorder="1" applyAlignment="1" applyProtection="1">
      <alignment vertical="center" wrapText="1"/>
    </xf>
    <xf numFmtId="176" fontId="9" fillId="0" borderId="75" xfId="1" applyNumberFormat="1" applyFont="1" applyFill="1" applyBorder="1" applyAlignment="1" applyProtection="1">
      <alignment vertical="center" wrapText="1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5" xfId="1" applyNumberFormat="1" applyFont="1" applyFill="1" applyBorder="1" applyAlignment="1">
      <alignment horizontal="right" vertical="center"/>
    </xf>
    <xf numFmtId="176" fontId="13" fillId="0" borderId="20" xfId="1" quotePrefix="1" applyNumberFormat="1" applyFont="1" applyFill="1" applyBorder="1" applyAlignment="1" applyProtection="1">
      <alignment horizontal="right" vertical="center"/>
    </xf>
    <xf numFmtId="176" fontId="13" fillId="0" borderId="17" xfId="1" quotePrefix="1" applyNumberFormat="1" applyFont="1" applyFill="1" applyBorder="1" applyAlignment="1" applyProtection="1">
      <alignment horizontal="right" vertical="center"/>
    </xf>
    <xf numFmtId="176" fontId="13" fillId="0" borderId="21" xfId="1" quotePrefix="1" applyNumberFormat="1" applyFont="1" applyFill="1" applyBorder="1" applyAlignment="1" applyProtection="1">
      <alignment horizontal="right" vertical="center"/>
    </xf>
    <xf numFmtId="176" fontId="13" fillId="0" borderId="48" xfId="1" quotePrefix="1" applyNumberFormat="1" applyFont="1" applyFill="1" applyBorder="1" applyAlignment="1" applyProtection="1">
      <alignment horizontal="right" vertical="center"/>
    </xf>
    <xf numFmtId="176" fontId="13" fillId="0" borderId="1" xfId="1" quotePrefix="1" applyNumberFormat="1" applyFont="1" applyFill="1" applyBorder="1" applyAlignment="1" applyProtection="1">
      <alignment horizontal="right" vertical="center"/>
    </xf>
    <xf numFmtId="176" fontId="13" fillId="0" borderId="75" xfId="1" quotePrefix="1" applyNumberFormat="1" applyFont="1" applyFill="1" applyBorder="1" applyAlignment="1" applyProtection="1">
      <alignment horizontal="right" vertical="center"/>
    </xf>
    <xf numFmtId="176" fontId="13" fillId="0" borderId="49" xfId="1" applyNumberFormat="1" applyFont="1" applyFill="1" applyBorder="1" applyAlignment="1" applyProtection="1">
      <alignment horizontal="right" vertical="center"/>
    </xf>
    <xf numFmtId="176" fontId="13" fillId="0" borderId="41" xfId="1" applyNumberFormat="1" applyFont="1" applyFill="1" applyBorder="1" applyAlignment="1" applyProtection="1">
      <alignment horizontal="distributed" vertical="center"/>
    </xf>
    <xf numFmtId="176" fontId="13" fillId="0" borderId="45" xfId="1" applyNumberFormat="1" applyFont="1" applyFill="1" applyBorder="1" applyAlignment="1" applyProtection="1">
      <alignment horizontal="distributed" vertical="center"/>
    </xf>
    <xf numFmtId="176" fontId="13" fillId="0" borderId="42" xfId="1" applyNumberFormat="1" applyFont="1" applyFill="1" applyBorder="1" applyAlignment="1" applyProtection="1">
      <alignment horizontal="distributed" vertical="center"/>
    </xf>
    <xf numFmtId="176" fontId="13" fillId="0" borderId="46" xfId="1" applyNumberFormat="1" applyFont="1" applyFill="1" applyBorder="1" applyAlignment="1" applyProtection="1">
      <alignment horizontal="right" vertical="center"/>
    </xf>
    <xf numFmtId="176" fontId="13" fillId="0" borderId="45" xfId="1" applyNumberFormat="1" applyFont="1" applyFill="1" applyBorder="1" applyAlignment="1" applyProtection="1">
      <alignment horizontal="right" vertical="center"/>
    </xf>
    <xf numFmtId="176" fontId="13" fillId="0" borderId="46" xfId="1" applyNumberFormat="1" applyFont="1" applyFill="1" applyBorder="1" applyAlignment="1" applyProtection="1">
      <alignment horizontal="center" vertical="center"/>
    </xf>
    <xf numFmtId="176" fontId="13" fillId="0" borderId="45" xfId="1" applyNumberFormat="1" applyFont="1" applyFill="1" applyBorder="1" applyAlignment="1" applyProtection="1">
      <alignment horizontal="center" vertical="center"/>
    </xf>
    <xf numFmtId="176" fontId="13" fillId="0" borderId="42" xfId="1" applyNumberFormat="1" applyFont="1" applyFill="1" applyBorder="1" applyAlignment="1" applyProtection="1">
      <alignment horizontal="center" vertical="center"/>
    </xf>
    <xf numFmtId="176" fontId="13" fillId="0" borderId="46" xfId="1" applyNumberFormat="1" applyFont="1" applyFill="1" applyBorder="1" applyAlignment="1">
      <alignment horizontal="center" vertical="center"/>
    </xf>
    <xf numFmtId="176" fontId="13" fillId="0" borderId="45" xfId="1" applyNumberFormat="1" applyFont="1" applyFill="1" applyBorder="1" applyAlignment="1">
      <alignment horizontal="center" vertical="center"/>
    </xf>
    <xf numFmtId="176" fontId="13" fillId="0" borderId="111" xfId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 applyProtection="1">
      <alignment horizontal="right"/>
    </xf>
    <xf numFmtId="0" fontId="1" fillId="0" borderId="21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4" xfId="1" applyFont="1" applyFill="1" applyBorder="1" applyAlignment="1" applyProtection="1">
      <alignment horizontal="distributed" vertical="center" wrapText="1" shrinkToFit="1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 applyProtection="1">
      <alignment vertical="center"/>
    </xf>
    <xf numFmtId="176" fontId="1" fillId="0" borderId="24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horizontal="right" vertical="center"/>
    </xf>
    <xf numFmtId="177" fontId="1" fillId="0" borderId="24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2" xfId="1" applyFont="1" applyFill="1" applyBorder="1" applyAlignment="1" applyProtection="1">
      <alignment horizontal="distributed" vertical="center"/>
    </xf>
    <xf numFmtId="0" fontId="1" fillId="0" borderId="13" xfId="1" applyFont="1" applyFill="1" applyBorder="1" applyAlignment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 wrapText="1" shrinkToFit="1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176" fontId="1" fillId="0" borderId="14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177" fontId="1" fillId="0" borderId="14" xfId="1" applyNumberFormat="1" applyFont="1" applyFill="1" applyBorder="1" applyAlignment="1" applyProtection="1">
      <alignment horizontal="right" vertical="center"/>
    </xf>
    <xf numFmtId="177" fontId="1" fillId="0" borderId="9" xfId="1" applyNumberFormat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vertical="center"/>
    </xf>
    <xf numFmtId="0" fontId="8" fillId="0" borderId="8" xfId="1" applyFont="1" applyFill="1" applyBorder="1" applyAlignment="1" applyProtection="1">
      <alignment horizontal="distributed" vertical="center" wrapText="1" shrinkToFit="1"/>
    </xf>
    <xf numFmtId="0" fontId="8" fillId="0" borderId="9" xfId="1" applyFont="1" applyFill="1" applyBorder="1" applyAlignment="1" applyProtection="1">
      <alignment horizontal="distributed" vertical="center" wrapText="1" shrinkToFit="1"/>
    </xf>
    <xf numFmtId="0" fontId="9" fillId="0" borderId="14" xfId="1" applyFont="1" applyFill="1" applyBorder="1" applyAlignment="1" applyProtection="1">
      <alignment vertical="center"/>
    </xf>
    <xf numFmtId="0" fontId="11" fillId="0" borderId="8" xfId="1" applyFont="1" applyFill="1" applyBorder="1" applyAlignment="1" applyProtection="1">
      <alignment horizontal="distributed" vertical="center" wrapText="1" shrinkToFit="1"/>
    </xf>
    <xf numFmtId="0" fontId="11" fillId="0" borderId="9" xfId="1" applyFont="1" applyFill="1" applyBorder="1" applyAlignment="1" applyProtection="1">
      <alignment horizontal="distributed" vertical="center" wrapText="1" shrinkToFit="1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>
      <alignment horizontal="distributed" vertical="center" wrapText="1" shrinkToFit="1"/>
    </xf>
    <xf numFmtId="0" fontId="1" fillId="0" borderId="13" xfId="1" applyFont="1" applyFill="1" applyBorder="1" applyAlignment="1" applyProtection="1">
      <alignment horizontal="distributed" vertical="center"/>
    </xf>
    <xf numFmtId="176" fontId="1" fillId="0" borderId="32" xfId="1" applyNumberFormat="1" applyFont="1" applyFill="1" applyBorder="1" applyAlignment="1" applyProtection="1">
      <alignment horizontal="center" vertical="center"/>
    </xf>
    <xf numFmtId="176" fontId="1" fillId="0" borderId="33" xfId="1" applyNumberFormat="1" applyFont="1" applyFill="1" applyBorder="1" applyAlignment="1" applyProtection="1">
      <alignment horizontal="center" vertical="center"/>
    </xf>
    <xf numFmtId="176" fontId="1" fillId="0" borderId="34" xfId="1" applyNumberFormat="1" applyFont="1" applyFill="1" applyBorder="1" applyAlignment="1" applyProtection="1">
      <alignment horizontal="center" vertical="center"/>
    </xf>
    <xf numFmtId="176" fontId="1" fillId="0" borderId="35" xfId="1" applyNumberFormat="1" applyFont="1" applyFill="1" applyBorder="1" applyAlignment="1" applyProtection="1">
      <alignment horizontal="center" vertical="center"/>
    </xf>
    <xf numFmtId="176" fontId="1" fillId="0" borderId="36" xfId="1" applyNumberFormat="1" applyFont="1" applyFill="1" applyBorder="1" applyAlignment="1" applyProtection="1">
      <alignment horizontal="center" vertical="center"/>
    </xf>
    <xf numFmtId="176" fontId="1" fillId="0" borderId="37" xfId="1" applyNumberFormat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distributed" vertical="center" wrapText="1" shrinkToFit="1"/>
    </xf>
    <xf numFmtId="0" fontId="9" fillId="0" borderId="9" xfId="1" applyFont="1" applyFill="1" applyBorder="1" applyAlignment="1" applyProtection="1">
      <alignment horizontal="distributed" vertical="center" wrapText="1" shrinkToFit="1"/>
    </xf>
    <xf numFmtId="176" fontId="1" fillId="0" borderId="39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41" xfId="1" applyFont="1" applyFill="1" applyBorder="1" applyAlignment="1" applyProtection="1">
      <alignment horizontal="distributed" vertical="center" wrapText="1" shrinkToFit="1"/>
    </xf>
    <xf numFmtId="0" fontId="12" fillId="0" borderId="42" xfId="1" applyFont="1" applyFill="1" applyBorder="1" applyAlignment="1" applyProtection="1">
      <alignment horizontal="distributed" vertical="center" wrapText="1" shrinkToFit="1"/>
    </xf>
    <xf numFmtId="0" fontId="12" fillId="0" borderId="44" xfId="1" applyFont="1" applyFill="1" applyBorder="1" applyAlignment="1" applyProtection="1">
      <alignment horizontal="distributed" vertical="center"/>
    </xf>
    <xf numFmtId="0" fontId="1" fillId="0" borderId="45" xfId="1" applyFont="1" applyFill="1" applyBorder="1" applyAlignment="1">
      <alignment horizontal="distributed" vertical="center"/>
    </xf>
    <xf numFmtId="0" fontId="1" fillId="0" borderId="42" xfId="1" applyFont="1" applyFill="1" applyBorder="1" applyAlignment="1">
      <alignment horizontal="distributed" vertical="center"/>
    </xf>
    <xf numFmtId="176" fontId="1" fillId="0" borderId="46" xfId="1" applyNumberFormat="1" applyFont="1" applyFill="1" applyBorder="1" applyAlignment="1" applyProtection="1">
      <alignment vertical="center"/>
    </xf>
    <xf numFmtId="0" fontId="1" fillId="0" borderId="42" xfId="1" applyFont="1" applyFill="1" applyBorder="1" applyAlignment="1">
      <alignment vertical="center"/>
    </xf>
    <xf numFmtId="177" fontId="1" fillId="0" borderId="46" xfId="1" applyNumberFormat="1" applyFont="1" applyFill="1" applyBorder="1" applyAlignment="1" applyProtection="1">
      <alignment horizontal="right" vertical="center"/>
    </xf>
    <xf numFmtId="177" fontId="1" fillId="0" borderId="42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4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7" fontId="1" fillId="0" borderId="53" xfId="1" applyNumberFormat="1" applyFont="1" applyFill="1" applyBorder="1" applyAlignment="1" applyProtection="1">
      <alignment horizontal="right" vertical="center"/>
    </xf>
    <xf numFmtId="0" fontId="1" fillId="0" borderId="23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9" fillId="0" borderId="14" xfId="1" applyFont="1" applyFill="1" applyBorder="1" applyAlignment="1" applyProtection="1">
      <alignment horizontal="distributed" vertical="center"/>
    </xf>
    <xf numFmtId="0" fontId="1" fillId="0" borderId="53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vertical="center"/>
    </xf>
    <xf numFmtId="177" fontId="1" fillId="0" borderId="14" xfId="1" quotePrefix="1" applyNumberFormat="1" applyFont="1" applyFill="1" applyBorder="1" applyAlignment="1" applyProtection="1">
      <alignment horizontal="right" vertical="center"/>
    </xf>
    <xf numFmtId="0" fontId="15" fillId="0" borderId="12" xfId="1" applyFont="1" applyFill="1" applyBorder="1" applyAlignment="1" applyProtection="1">
      <alignment horizontal="distributed" vertical="center" justifyLastLine="1"/>
    </xf>
    <xf numFmtId="0" fontId="15" fillId="0" borderId="13" xfId="1" applyFont="1" applyFill="1" applyBorder="1" applyAlignment="1">
      <alignment horizontal="distributed" vertical="center" justifyLastLine="1"/>
    </xf>
    <xf numFmtId="0" fontId="15" fillId="0" borderId="53" xfId="1" applyFont="1" applyFill="1" applyBorder="1" applyAlignment="1">
      <alignment horizontal="distributed" vertical="center" justifyLastLine="1"/>
    </xf>
    <xf numFmtId="0" fontId="1" fillId="0" borderId="1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178" fontId="1" fillId="0" borderId="55" xfId="1" applyNumberFormat="1" applyFont="1" applyFill="1" applyBorder="1" applyAlignment="1" applyProtection="1">
      <alignment vertical="center"/>
    </xf>
    <xf numFmtId="178" fontId="1" fillId="0" borderId="56" xfId="1" applyNumberFormat="1" applyFont="1" applyFill="1" applyBorder="1" applyAlignment="1">
      <alignment vertical="center"/>
    </xf>
    <xf numFmtId="178" fontId="1" fillId="0" borderId="57" xfId="1" applyNumberFormat="1" applyFont="1" applyFill="1" applyBorder="1" applyAlignment="1">
      <alignment vertical="center"/>
    </xf>
    <xf numFmtId="178" fontId="1" fillId="0" borderId="58" xfId="1" applyNumberFormat="1" applyFont="1" applyFill="1" applyBorder="1" applyAlignment="1">
      <alignment vertical="center"/>
    </xf>
    <xf numFmtId="178" fontId="1" fillId="0" borderId="59" xfId="1" applyNumberFormat="1" applyFont="1" applyFill="1" applyBorder="1" applyAlignment="1">
      <alignment vertical="center"/>
    </xf>
    <xf numFmtId="0" fontId="15" fillId="0" borderId="60" xfId="1" applyFont="1" applyFill="1" applyBorder="1" applyAlignment="1" applyProtection="1">
      <alignment horizontal="distributed" vertical="center" wrapText="1" justifyLastLine="1"/>
    </xf>
    <xf numFmtId="0" fontId="15" fillId="0" borderId="61" xfId="1" applyFont="1" applyFill="1" applyBorder="1" applyAlignment="1">
      <alignment horizontal="distributed" vertical="center" wrapText="1" justifyLastLine="1"/>
    </xf>
    <xf numFmtId="0" fontId="15" fillId="0" borderId="62" xfId="1" applyFont="1" applyFill="1" applyBorder="1" applyAlignment="1">
      <alignment horizontal="distributed" vertical="center" wrapText="1" justifyLastLine="1"/>
    </xf>
    <xf numFmtId="0" fontId="1" fillId="0" borderId="19" xfId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distributed" vertical="center"/>
    </xf>
    <xf numFmtId="0" fontId="1" fillId="0" borderId="21" xfId="1" applyFont="1" applyFill="1" applyBorder="1" applyAlignment="1">
      <alignment horizontal="distributed" vertical="center"/>
    </xf>
    <xf numFmtId="0" fontId="1" fillId="0" borderId="27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9" fillId="0" borderId="18" xfId="1" applyFont="1" applyFill="1" applyBorder="1" applyAlignment="1" applyProtection="1">
      <alignment horizontal="distributed" vertical="center"/>
    </xf>
    <xf numFmtId="0" fontId="1" fillId="0" borderId="25" xfId="1" applyFont="1" applyFill="1" applyBorder="1" applyAlignment="1">
      <alignment horizontal="distributed" vertical="center"/>
    </xf>
    <xf numFmtId="0" fontId="9" fillId="0" borderId="20" xfId="1" applyFont="1" applyFill="1" applyBorder="1" applyAlignment="1" applyProtection="1">
      <alignment horizontal="distributed" vertical="center"/>
    </xf>
    <xf numFmtId="0" fontId="1" fillId="0" borderId="38" xfId="1" applyFont="1" applyFill="1" applyBorder="1" applyAlignment="1">
      <alignment horizontal="distributed" vertical="center"/>
    </xf>
    <xf numFmtId="0" fontId="12" fillId="0" borderId="16" xfId="1" applyFont="1" applyFill="1" applyBorder="1" applyAlignment="1" applyProtection="1">
      <alignment horizontal="distributed" vertical="center"/>
    </xf>
    <xf numFmtId="0" fontId="12" fillId="0" borderId="21" xfId="1" applyFont="1" applyFill="1" applyBorder="1" applyAlignment="1" applyProtection="1">
      <alignment horizontal="distributed" vertical="center"/>
    </xf>
    <xf numFmtId="0" fontId="12" fillId="0" borderId="74" xfId="1" applyFont="1" applyFill="1" applyBorder="1" applyAlignment="1" applyProtection="1">
      <alignment horizontal="distributed" vertical="center"/>
    </xf>
    <xf numFmtId="0" fontId="12" fillId="0" borderId="75" xfId="1" applyFont="1" applyFill="1" applyBorder="1" applyAlignment="1" applyProtection="1">
      <alignment horizontal="distributed"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76" xfId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75" xfId="1" applyFont="1" applyFill="1" applyBorder="1" applyAlignment="1">
      <alignment vertical="center"/>
    </xf>
    <xf numFmtId="177" fontId="1" fillId="0" borderId="69" xfId="1" applyNumberFormat="1" applyFont="1" applyFill="1" applyBorder="1" applyAlignment="1">
      <alignment vertical="center"/>
    </xf>
    <xf numFmtId="0" fontId="1" fillId="0" borderId="77" xfId="1" applyFont="1" applyFill="1" applyBorder="1" applyAlignment="1">
      <alignment vertical="center"/>
    </xf>
    <xf numFmtId="0" fontId="9" fillId="0" borderId="28" xfId="1" applyFont="1" applyFill="1" applyBorder="1" applyAlignment="1" applyProtection="1">
      <alignment horizontal="distributed" vertical="center"/>
    </xf>
    <xf numFmtId="0" fontId="1" fillId="0" borderId="63" xfId="1" applyFont="1" applyFill="1" applyBorder="1" applyAlignment="1">
      <alignment horizontal="distributed" vertical="center"/>
    </xf>
    <xf numFmtId="176" fontId="1" fillId="0" borderId="65" xfId="1" quotePrefix="1" applyNumberFormat="1" applyFont="1" applyFill="1" applyBorder="1" applyAlignment="1" applyProtection="1">
      <alignment vertical="center"/>
    </xf>
    <xf numFmtId="0" fontId="1" fillId="0" borderId="66" xfId="1" applyFont="1" applyFill="1" applyBorder="1" applyAlignment="1">
      <alignment vertical="center"/>
    </xf>
    <xf numFmtId="0" fontId="1" fillId="0" borderId="68" xfId="1" applyFont="1" applyFill="1" applyBorder="1" applyAlignment="1">
      <alignment vertical="center"/>
    </xf>
    <xf numFmtId="176" fontId="1" fillId="0" borderId="70" xfId="1" quotePrefix="1" applyNumberFormat="1" applyFont="1" applyFill="1" applyBorder="1" applyAlignment="1" applyProtection="1">
      <alignment vertical="center"/>
    </xf>
    <xf numFmtId="0" fontId="1" fillId="0" borderId="71" xfId="1" applyFont="1" applyFill="1" applyBorder="1" applyAlignment="1">
      <alignment vertical="center"/>
    </xf>
    <xf numFmtId="0" fontId="1" fillId="0" borderId="73" xfId="1" applyFont="1" applyFill="1" applyBorder="1" applyAlignment="1">
      <alignment vertical="center"/>
    </xf>
    <xf numFmtId="0" fontId="1" fillId="0" borderId="16" xfId="1" applyFont="1" applyFill="1" applyBorder="1" applyAlignment="1" applyProtection="1">
      <alignment horizontal="distributed" vertical="center"/>
    </xf>
    <xf numFmtId="0" fontId="8" fillId="0" borderId="23" xfId="1" applyFont="1" applyFill="1" applyBorder="1" applyAlignment="1" applyProtection="1">
      <alignment horizontal="distributed" vertical="center"/>
    </xf>
    <xf numFmtId="0" fontId="8" fillId="0" borderId="24" xfId="1" applyFont="1" applyFill="1" applyBorder="1" applyAlignment="1">
      <alignment horizontal="distributed" vertical="center"/>
    </xf>
    <xf numFmtId="0" fontId="1" fillId="0" borderId="74" xfId="1" applyFont="1" applyFill="1" applyBorder="1" applyAlignment="1" applyProtection="1">
      <alignment horizontal="distributed" vertical="center"/>
    </xf>
    <xf numFmtId="0" fontId="1" fillId="0" borderId="75" xfId="1" applyFont="1" applyFill="1" applyBorder="1" applyAlignment="1">
      <alignment horizontal="distributed" vertical="center"/>
    </xf>
    <xf numFmtId="176" fontId="1" fillId="0" borderId="80" xfId="1" quotePrefix="1" applyNumberFormat="1" applyFont="1" applyFill="1" applyBorder="1" applyAlignment="1" applyProtection="1">
      <alignment horizontal="right" vertical="center"/>
    </xf>
    <xf numFmtId="0" fontId="1" fillId="0" borderId="81" xfId="1" applyFont="1" applyFill="1" applyBorder="1" applyAlignment="1">
      <alignment horizontal="right" vertical="center"/>
    </xf>
    <xf numFmtId="0" fontId="1" fillId="0" borderId="83" xfId="1" applyFont="1" applyFill="1" applyBorder="1" applyAlignment="1">
      <alignment horizontal="right" vertical="center"/>
    </xf>
    <xf numFmtId="176" fontId="1" fillId="0" borderId="65" xfId="1" quotePrefix="1" applyNumberFormat="1" applyFont="1" applyFill="1" applyBorder="1" applyAlignment="1" applyProtection="1">
      <alignment horizontal="right" vertical="center"/>
    </xf>
    <xf numFmtId="0" fontId="1" fillId="0" borderId="66" xfId="1" applyFont="1" applyFill="1" applyBorder="1" applyAlignment="1">
      <alignment horizontal="right" vertical="center"/>
    </xf>
    <xf numFmtId="0" fontId="1" fillId="0" borderId="68" xfId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12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2979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96262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N58"/>
  <sheetViews>
    <sheetView tabSelected="1" view="pageBreakPreview" zoomScale="55" zoomScaleNormal="75" zoomScaleSheetLayoutView="55" workbookViewId="0">
      <selection activeCell="AN13" sqref="AN13"/>
    </sheetView>
  </sheetViews>
  <sheetFormatPr defaultColWidth="6.3984375" defaultRowHeight="13.2" x14ac:dyDescent="0.2"/>
  <cols>
    <col min="1" max="1" width="1.796875" style="59" customWidth="1"/>
    <col min="2" max="2" width="2.59765625" style="59" customWidth="1"/>
    <col min="3" max="3" width="1.19921875" style="59" customWidth="1"/>
    <col min="4" max="4" width="8.3984375" style="59" customWidth="1"/>
    <col min="5" max="5" width="4.59765625" style="59" customWidth="1"/>
    <col min="6" max="6" width="3" style="59" customWidth="1"/>
    <col min="7" max="7" width="2" style="59" customWidth="1"/>
    <col min="8" max="9" width="3.59765625" style="59" customWidth="1"/>
    <col min="10" max="10" width="5.69921875" style="59" customWidth="1"/>
    <col min="11" max="11" width="2" style="59" customWidth="1"/>
    <col min="12" max="12" width="3.69921875" style="59" customWidth="1"/>
    <col min="13" max="13" width="1.796875" style="59" customWidth="1"/>
    <col min="14" max="14" width="2.19921875" style="59" customWidth="1"/>
    <col min="15" max="15" width="6.09765625" style="59" customWidth="1"/>
    <col min="16" max="16" width="2" style="59" customWidth="1"/>
    <col min="17" max="17" width="5.5" style="59" customWidth="1"/>
    <col min="18" max="18" width="4.69921875" style="59" customWidth="1"/>
    <col min="19" max="19" width="2.59765625" style="59" customWidth="1"/>
    <col min="20" max="20" width="5.5" style="59" customWidth="1"/>
    <col min="21" max="21" width="3.59765625" style="59" customWidth="1"/>
    <col min="22" max="22" width="2.59765625" style="59" customWidth="1"/>
    <col min="23" max="23" width="1.69921875" style="59" customWidth="1"/>
    <col min="24" max="25" width="3.8984375" style="59" customWidth="1"/>
    <col min="26" max="26" width="4.296875" style="59" customWidth="1"/>
    <col min="27" max="27" width="6.59765625" style="59" customWidth="1"/>
    <col min="28" max="28" width="3.296875" style="59" customWidth="1"/>
    <col min="29" max="29" width="1.796875" style="59" customWidth="1"/>
    <col min="30" max="30" width="1.8984375" style="59" customWidth="1"/>
    <col min="31" max="31" width="2.3984375" style="59" customWidth="1"/>
    <col min="32" max="32" width="0.19921875" style="59" customWidth="1"/>
    <col min="33" max="33" width="6.8984375" style="59" customWidth="1"/>
    <col min="34" max="34" width="2" style="59" customWidth="1"/>
    <col min="35" max="35" width="6.8984375" style="59" customWidth="1"/>
    <col min="36" max="36" width="1.19921875" style="59" customWidth="1"/>
    <col min="37" max="37" width="2.5" style="59" customWidth="1"/>
    <col min="38" max="38" width="1.296875" style="2" customWidth="1"/>
    <col min="39" max="39" width="10.09765625" style="2" bestFit="1" customWidth="1"/>
    <col min="40" max="16384" width="6.3984375" style="2"/>
  </cols>
  <sheetData>
    <row r="1" spans="1:38" ht="15" customHeight="1" x14ac:dyDescent="0.2"/>
    <row r="2" spans="1:38" s="122" customFormat="1" ht="25.5" customHeight="1" x14ac:dyDescent="0.3">
      <c r="A2" s="120"/>
      <c r="B2" s="277" t="s">
        <v>
119</v>
      </c>
      <c r="C2" s="277"/>
      <c r="D2" s="277"/>
      <c r="E2" s="277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8" ht="19.5" customHeight="1" thickBot="1" x14ac:dyDescent="0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6"/>
    </row>
    <row r="4" spans="1:38" s="126" customFormat="1" ht="26.25" customHeight="1" x14ac:dyDescent="0.2">
      <c r="A4" s="124"/>
      <c r="B4" s="278" t="s">
        <v>
120</v>
      </c>
      <c r="C4" s="279"/>
      <c r="D4" s="279"/>
      <c r="E4" s="279"/>
      <c r="F4" s="279"/>
      <c r="G4" s="279"/>
      <c r="H4" s="279"/>
      <c r="I4" s="280"/>
      <c r="J4" s="281" t="s">
        <v>
121</v>
      </c>
      <c r="K4" s="282"/>
      <c r="L4" s="282"/>
      <c r="M4" s="282"/>
      <c r="N4" s="283"/>
      <c r="O4" s="284" t="s">
        <v>
122</v>
      </c>
      <c r="P4" s="279"/>
      <c r="Q4" s="279"/>
      <c r="R4" s="279"/>
      <c r="S4" s="279"/>
      <c r="T4" s="279"/>
      <c r="U4" s="280"/>
      <c r="V4" s="281" t="s">
        <v>
123</v>
      </c>
      <c r="W4" s="282"/>
      <c r="X4" s="282"/>
      <c r="Y4" s="282"/>
      <c r="Z4" s="282"/>
      <c r="AA4" s="282"/>
      <c r="AB4" s="283"/>
      <c r="AC4" s="281" t="s">
        <v>
124</v>
      </c>
      <c r="AD4" s="282"/>
      <c r="AE4" s="282"/>
      <c r="AF4" s="282"/>
      <c r="AG4" s="282"/>
      <c r="AH4" s="282"/>
      <c r="AI4" s="282"/>
      <c r="AJ4" s="282"/>
      <c r="AK4" s="285"/>
      <c r="AL4" s="125"/>
    </row>
    <row r="5" spans="1:38" s="133" customFormat="1" ht="28.5" customHeight="1" x14ac:dyDescent="0.45">
      <c r="A5" s="127"/>
      <c r="B5" s="295" t="s">
        <v>
125</v>
      </c>
      <c r="C5" s="296"/>
      <c r="D5" s="286">
        <v>
498109</v>
      </c>
      <c r="E5" s="286"/>
      <c r="F5" s="286"/>
      <c r="G5" s="286"/>
      <c r="H5" s="286"/>
      <c r="I5" s="128" t="s">
        <v>
126</v>
      </c>
      <c r="J5" s="297">
        <v>
40.159999999999997</v>
      </c>
      <c r="K5" s="298"/>
      <c r="L5" s="298"/>
      <c r="M5" s="298"/>
      <c r="N5" s="129" t="s">
        <v>
127</v>
      </c>
      <c r="O5" s="299">
        <v>
12404</v>
      </c>
      <c r="P5" s="286"/>
      <c r="Q5" s="286"/>
      <c r="R5" s="286"/>
      <c r="S5" s="286"/>
      <c r="T5" s="286"/>
      <c r="U5" s="128" t="s">
        <v>
126</v>
      </c>
      <c r="V5" s="299">
        <v>
498109</v>
      </c>
      <c r="W5" s="286"/>
      <c r="X5" s="286"/>
      <c r="Y5" s="286"/>
      <c r="Z5" s="286"/>
      <c r="AA5" s="286"/>
      <c r="AB5" s="130" t="s">
        <v>
126</v>
      </c>
      <c r="AC5" s="293" t="s">
        <v>
128</v>
      </c>
      <c r="AD5" s="294"/>
      <c r="AE5" s="294"/>
      <c r="AF5" s="294"/>
      <c r="AG5" s="286">
        <v>
519259</v>
      </c>
      <c r="AH5" s="286"/>
      <c r="AI5" s="286"/>
      <c r="AJ5" s="131"/>
      <c r="AK5" s="132" t="s">
        <v>
126</v>
      </c>
      <c r="AL5" s="109"/>
    </row>
    <row r="6" spans="1:38" s="133" customFormat="1" ht="28.5" customHeight="1" thickBot="1" x14ac:dyDescent="0.5">
      <c r="A6" s="127"/>
      <c r="B6" s="287" t="s">
        <v>
129</v>
      </c>
      <c r="C6" s="288"/>
      <c r="D6" s="289">
        <v>
460819</v>
      </c>
      <c r="E6" s="289"/>
      <c r="F6" s="289"/>
      <c r="G6" s="289"/>
      <c r="H6" s="289"/>
      <c r="I6" s="134" t="s">
        <v>
126</v>
      </c>
      <c r="J6" s="290">
        <v>
39.94</v>
      </c>
      <c r="K6" s="291"/>
      <c r="L6" s="291"/>
      <c r="M6" s="291"/>
      <c r="N6" s="135" t="s">
        <v>
127</v>
      </c>
      <c r="O6" s="292">
        <v>
11538</v>
      </c>
      <c r="P6" s="289"/>
      <c r="Q6" s="289"/>
      <c r="R6" s="289"/>
      <c r="S6" s="289"/>
      <c r="T6" s="289"/>
      <c r="U6" s="134" t="s">
        <v>
126</v>
      </c>
      <c r="V6" s="292">
        <v>
460819</v>
      </c>
      <c r="W6" s="289"/>
      <c r="X6" s="289"/>
      <c r="Y6" s="289"/>
      <c r="Z6" s="289"/>
      <c r="AA6" s="289"/>
      <c r="AB6" s="136" t="s">
        <v>
126</v>
      </c>
      <c r="AC6" s="293" t="s">
        <v>
130</v>
      </c>
      <c r="AD6" s="294"/>
      <c r="AE6" s="294"/>
      <c r="AF6" s="294"/>
      <c r="AG6" s="289">
        <v>
514532</v>
      </c>
      <c r="AH6" s="289"/>
      <c r="AI6" s="289"/>
      <c r="AJ6" s="137"/>
      <c r="AK6" s="138" t="s">
        <v>
126</v>
      </c>
      <c r="AL6" s="109"/>
    </row>
    <row r="7" spans="1:38" s="133" customFormat="1" ht="7.95" customHeight="1" thickBot="1" x14ac:dyDescent="0.5">
      <c r="A7" s="139"/>
      <c r="B7" s="140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R7" s="142"/>
      <c r="S7" s="142"/>
      <c r="T7" s="142"/>
      <c r="U7" s="141"/>
      <c r="V7" s="141"/>
      <c r="W7" s="141"/>
      <c r="X7" s="141"/>
      <c r="Y7" s="141"/>
      <c r="Z7" s="141"/>
      <c r="AA7" s="141"/>
      <c r="AB7" s="141"/>
      <c r="AC7" s="141"/>
      <c r="AD7" s="143"/>
      <c r="AE7" s="143"/>
      <c r="AF7" s="144"/>
      <c r="AG7" s="145"/>
      <c r="AH7" s="141"/>
      <c r="AI7" s="141"/>
      <c r="AJ7" s="141"/>
      <c r="AK7" s="141"/>
      <c r="AL7" s="109"/>
    </row>
    <row r="8" spans="1:38" s="148" customFormat="1" ht="26.25" customHeight="1" x14ac:dyDescent="0.2">
      <c r="A8" s="146"/>
      <c r="B8" s="278" t="s">
        <v>
5</v>
      </c>
      <c r="C8" s="279"/>
      <c r="D8" s="279"/>
      <c r="E8" s="279"/>
      <c r="F8" s="280"/>
      <c r="G8" s="284" t="s">
        <v>
131</v>
      </c>
      <c r="H8" s="279"/>
      <c r="I8" s="279"/>
      <c r="J8" s="279"/>
      <c r="K8" s="279"/>
      <c r="L8" s="279"/>
      <c r="M8" s="280"/>
      <c r="N8" s="300" t="s">
        <v>
132</v>
      </c>
      <c r="O8" s="301"/>
      <c r="P8" s="301"/>
      <c r="Q8" s="301"/>
      <c r="R8" s="327"/>
      <c r="S8" s="300" t="s">
        <v>
133</v>
      </c>
      <c r="T8" s="328"/>
      <c r="U8" s="329" t="s">
        <v>
134</v>
      </c>
      <c r="V8" s="279"/>
      <c r="W8" s="279"/>
      <c r="X8" s="279"/>
      <c r="Y8" s="280"/>
      <c r="Z8" s="284" t="s">
        <v>
135</v>
      </c>
      <c r="AA8" s="279"/>
      <c r="AB8" s="279"/>
      <c r="AC8" s="279"/>
      <c r="AD8" s="279"/>
      <c r="AE8" s="280"/>
      <c r="AF8" s="300" t="s">
        <v>
136</v>
      </c>
      <c r="AG8" s="301"/>
      <c r="AH8" s="301"/>
      <c r="AI8" s="301"/>
      <c r="AJ8" s="301"/>
      <c r="AK8" s="302"/>
      <c r="AL8" s="147"/>
    </row>
    <row r="9" spans="1:38" ht="14.4" x14ac:dyDescent="0.2">
      <c r="A9" s="149"/>
      <c r="B9" s="150" t="s">
        <v>
137</v>
      </c>
      <c r="C9" s="151"/>
      <c r="D9" s="152"/>
      <c r="E9" s="152"/>
      <c r="F9" s="153"/>
      <c r="G9" s="154"/>
      <c r="H9" s="214"/>
      <c r="I9" s="214"/>
      <c r="J9" s="214"/>
      <c r="K9" s="155"/>
      <c r="L9" s="155"/>
      <c r="M9" s="155" t="s">
        <v>
12</v>
      </c>
      <c r="N9" s="156"/>
      <c r="O9" s="155"/>
      <c r="P9" s="155"/>
      <c r="Q9" s="157"/>
      <c r="R9" s="158" t="s">
        <v>
14</v>
      </c>
      <c r="S9" s="156"/>
      <c r="T9" s="214" t="s">
        <v>
13</v>
      </c>
      <c r="U9" s="159"/>
      <c r="V9" s="160"/>
      <c r="W9" s="161"/>
      <c r="X9" s="160"/>
      <c r="Y9" s="160"/>
      <c r="Z9" s="162"/>
      <c r="AA9" s="161"/>
      <c r="AB9" s="157"/>
      <c r="AC9" s="157"/>
      <c r="AD9" s="157"/>
      <c r="AE9" s="163" t="s">
        <v>
14</v>
      </c>
      <c r="AF9" s="157"/>
      <c r="AG9" s="164"/>
      <c r="AH9" s="165"/>
      <c r="AI9" s="303" t="s">
        <v>
14</v>
      </c>
      <c r="AJ9" s="303"/>
      <c r="AK9" s="304"/>
      <c r="AL9" s="166"/>
    </row>
    <row r="10" spans="1:38" ht="25.5" customHeight="1" x14ac:dyDescent="0.2">
      <c r="A10" s="149"/>
      <c r="B10" s="305" t="s">
        <v>
138</v>
      </c>
      <c r="C10" s="306"/>
      <c r="D10" s="306"/>
      <c r="E10" s="306"/>
      <c r="F10" s="309" t="s">
        <v>
139</v>
      </c>
      <c r="G10" s="311">
        <v>
193991713</v>
      </c>
      <c r="H10" s="312"/>
      <c r="I10" s="312"/>
      <c r="J10" s="312"/>
      <c r="K10" s="312"/>
      <c r="L10" s="167"/>
      <c r="M10" s="168"/>
      <c r="N10" s="311">
        <v>
201766490</v>
      </c>
      <c r="O10" s="312"/>
      <c r="P10" s="312"/>
      <c r="Q10" s="312"/>
      <c r="R10" s="168"/>
      <c r="S10" s="315">
        <f>
IF(N10=0,IF(G10&gt;0,"皆増",0),IF(G10=0,"皆減",ROUND((G10-N10)/N10*100,1)))</f>
        <v>
-3.9</v>
      </c>
      <c r="T10" s="316"/>
      <c r="U10" s="319" t="s">
        <v>
140</v>
      </c>
      <c r="V10" s="306"/>
      <c r="W10" s="306"/>
      <c r="X10" s="306"/>
      <c r="Y10" s="320"/>
      <c r="Z10" s="323">
        <v>
113673560</v>
      </c>
      <c r="AA10" s="324"/>
      <c r="AB10" s="324"/>
      <c r="AC10" s="324"/>
      <c r="AD10" s="169"/>
      <c r="AE10" s="170"/>
      <c r="AF10" s="311">
        <v>
112647244</v>
      </c>
      <c r="AG10" s="312"/>
      <c r="AH10" s="312"/>
      <c r="AI10" s="312"/>
      <c r="AJ10" s="167"/>
      <c r="AK10" s="171"/>
      <c r="AL10" s="1"/>
    </row>
    <row r="11" spans="1:38" ht="25.5" customHeight="1" x14ac:dyDescent="0.2">
      <c r="A11" s="149"/>
      <c r="B11" s="307"/>
      <c r="C11" s="308"/>
      <c r="D11" s="308"/>
      <c r="E11" s="308"/>
      <c r="F11" s="310"/>
      <c r="G11" s="313"/>
      <c r="H11" s="314"/>
      <c r="I11" s="314"/>
      <c r="J11" s="314"/>
      <c r="K11" s="314"/>
      <c r="L11" s="172"/>
      <c r="M11" s="173"/>
      <c r="N11" s="313"/>
      <c r="O11" s="314"/>
      <c r="P11" s="314"/>
      <c r="Q11" s="314"/>
      <c r="R11" s="173"/>
      <c r="S11" s="317"/>
      <c r="T11" s="318"/>
      <c r="U11" s="321"/>
      <c r="V11" s="308"/>
      <c r="W11" s="308"/>
      <c r="X11" s="308"/>
      <c r="Y11" s="322"/>
      <c r="Z11" s="325"/>
      <c r="AA11" s="326"/>
      <c r="AB11" s="326"/>
      <c r="AC11" s="326"/>
      <c r="AD11" s="174"/>
      <c r="AE11" s="175"/>
      <c r="AF11" s="313"/>
      <c r="AG11" s="314"/>
      <c r="AH11" s="314"/>
      <c r="AI11" s="314"/>
      <c r="AJ11" s="176"/>
      <c r="AK11" s="177"/>
      <c r="AL11" s="1"/>
    </row>
    <row r="12" spans="1:38" ht="25.5" customHeight="1" x14ac:dyDescent="0.2">
      <c r="A12" s="149"/>
      <c r="B12" s="342" t="s">
        <v>
141</v>
      </c>
      <c r="C12" s="340"/>
      <c r="D12" s="340"/>
      <c r="E12" s="340"/>
      <c r="F12" s="334" t="s">
        <v>
142</v>
      </c>
      <c r="G12" s="311">
        <v>
188828925</v>
      </c>
      <c r="H12" s="312"/>
      <c r="I12" s="312"/>
      <c r="J12" s="312"/>
      <c r="K12" s="312"/>
      <c r="L12" s="167"/>
      <c r="M12" s="168"/>
      <c r="N12" s="311">
        <v>
196936202</v>
      </c>
      <c r="O12" s="312"/>
      <c r="P12" s="312"/>
      <c r="Q12" s="312"/>
      <c r="R12" s="168"/>
      <c r="S12" s="335">
        <f>
IF(N12=0,IF(G12&gt;0,"皆増",0),IF(G12=0,"皆減",ROUND((G12-N12)/N12*100,1)))</f>
        <v>
-4.0999999999999996</v>
      </c>
      <c r="T12" s="336"/>
      <c r="U12" s="339" t="s">
        <v>
143</v>
      </c>
      <c r="V12" s="340"/>
      <c r="W12" s="340"/>
      <c r="X12" s="340"/>
      <c r="Y12" s="341"/>
      <c r="Z12" s="323">
        <v>
55437998</v>
      </c>
      <c r="AA12" s="324"/>
      <c r="AB12" s="324"/>
      <c r="AC12" s="324"/>
      <c r="AD12" s="260"/>
      <c r="AE12" s="178" t="s">
        <v>
14</v>
      </c>
      <c r="AF12" s="311">
        <v>
54767589</v>
      </c>
      <c r="AG12" s="312"/>
      <c r="AH12" s="312"/>
      <c r="AI12" s="312"/>
      <c r="AJ12" s="179"/>
      <c r="AK12" s="180" t="s">
        <v>
14</v>
      </c>
      <c r="AL12" s="166"/>
    </row>
    <row r="13" spans="1:38" ht="25.5" customHeight="1" x14ac:dyDescent="0.2">
      <c r="A13" s="149"/>
      <c r="B13" s="307"/>
      <c r="C13" s="308"/>
      <c r="D13" s="308"/>
      <c r="E13" s="308"/>
      <c r="F13" s="310"/>
      <c r="G13" s="313"/>
      <c r="H13" s="314"/>
      <c r="I13" s="314"/>
      <c r="J13" s="314"/>
      <c r="K13" s="314"/>
      <c r="L13" s="172"/>
      <c r="M13" s="173"/>
      <c r="N13" s="313"/>
      <c r="O13" s="314"/>
      <c r="P13" s="314"/>
      <c r="Q13" s="314"/>
      <c r="R13" s="173"/>
      <c r="S13" s="317"/>
      <c r="T13" s="318"/>
      <c r="U13" s="321"/>
      <c r="V13" s="308"/>
      <c r="W13" s="308"/>
      <c r="X13" s="308"/>
      <c r="Y13" s="322"/>
      <c r="Z13" s="325"/>
      <c r="AA13" s="326"/>
      <c r="AB13" s="326"/>
      <c r="AC13" s="326"/>
      <c r="AD13" s="181"/>
      <c r="AE13" s="182"/>
      <c r="AF13" s="313"/>
      <c r="AG13" s="314"/>
      <c r="AH13" s="314"/>
      <c r="AI13" s="314"/>
      <c r="AJ13" s="183"/>
      <c r="AK13" s="184"/>
      <c r="AL13" s="1"/>
    </row>
    <row r="14" spans="1:38" ht="25.5" customHeight="1" x14ac:dyDescent="0.2">
      <c r="A14" s="149"/>
      <c r="B14" s="332" t="s">
        <v>
144</v>
      </c>
      <c r="C14" s="333"/>
      <c r="D14" s="333"/>
      <c r="E14" s="333"/>
      <c r="F14" s="334" t="s">
        <v>
145</v>
      </c>
      <c r="G14" s="337">
        <v>
5162788</v>
      </c>
      <c r="H14" s="338"/>
      <c r="I14" s="338"/>
      <c r="J14" s="338"/>
      <c r="K14" s="338"/>
      <c r="L14" s="167"/>
      <c r="M14" s="168"/>
      <c r="N14" s="311">
        <v>
4830288</v>
      </c>
      <c r="O14" s="312"/>
      <c r="P14" s="312"/>
      <c r="Q14" s="312"/>
      <c r="R14" s="168"/>
      <c r="S14" s="335">
        <f>
IF(N14=0,IF(G14&gt;0,"皆増",0),IF(G14=0,"皆減",ROUND((G14-N14)/N14*100,1)))</f>
        <v>
6.9</v>
      </c>
      <c r="T14" s="336"/>
      <c r="U14" s="339" t="s">
        <v>
146</v>
      </c>
      <c r="V14" s="340"/>
      <c r="W14" s="340"/>
      <c r="X14" s="340"/>
      <c r="Y14" s="341"/>
      <c r="Z14" s="323">
        <v>
122199041</v>
      </c>
      <c r="AA14" s="324"/>
      <c r="AB14" s="324"/>
      <c r="AC14" s="324"/>
      <c r="AD14" s="185"/>
      <c r="AE14" s="178" t="s">
        <v>
14</v>
      </c>
      <c r="AF14" s="311">
        <v>
120964851</v>
      </c>
      <c r="AG14" s="312"/>
      <c r="AH14" s="312"/>
      <c r="AI14" s="312"/>
      <c r="AJ14" s="179"/>
      <c r="AK14" s="180" t="s">
        <v>
14</v>
      </c>
      <c r="AL14" s="166"/>
    </row>
    <row r="15" spans="1:38" ht="25.5" customHeight="1" x14ac:dyDescent="0.2">
      <c r="A15" s="149"/>
      <c r="B15" s="330" t="s">
        <v>
147</v>
      </c>
      <c r="C15" s="331"/>
      <c r="D15" s="331"/>
      <c r="E15" s="331"/>
      <c r="F15" s="310"/>
      <c r="G15" s="313"/>
      <c r="H15" s="314"/>
      <c r="I15" s="314"/>
      <c r="J15" s="314"/>
      <c r="K15" s="314"/>
      <c r="L15" s="172"/>
      <c r="M15" s="173"/>
      <c r="N15" s="313"/>
      <c r="O15" s="314"/>
      <c r="P15" s="314"/>
      <c r="Q15" s="314"/>
      <c r="R15" s="173"/>
      <c r="S15" s="317"/>
      <c r="T15" s="318"/>
      <c r="U15" s="321"/>
      <c r="V15" s="308"/>
      <c r="W15" s="308"/>
      <c r="X15" s="308"/>
      <c r="Y15" s="322"/>
      <c r="Z15" s="325"/>
      <c r="AA15" s="326"/>
      <c r="AB15" s="326"/>
      <c r="AC15" s="326"/>
      <c r="AD15" s="181"/>
      <c r="AE15" s="182"/>
      <c r="AF15" s="313"/>
      <c r="AG15" s="314"/>
      <c r="AH15" s="314"/>
      <c r="AI15" s="314"/>
      <c r="AJ15" s="183"/>
      <c r="AK15" s="186"/>
      <c r="AL15" s="187"/>
    </row>
    <row r="16" spans="1:38" ht="25.5" customHeight="1" x14ac:dyDescent="0.2">
      <c r="A16" s="149"/>
      <c r="B16" s="332" t="s">
        <v>
148</v>
      </c>
      <c r="C16" s="333"/>
      <c r="D16" s="333"/>
      <c r="E16" s="333"/>
      <c r="F16" s="334" t="s">
        <v>
149</v>
      </c>
      <c r="G16" s="311">
        <v>
142087</v>
      </c>
      <c r="H16" s="312"/>
      <c r="I16" s="312"/>
      <c r="J16" s="312"/>
      <c r="K16" s="312"/>
      <c r="L16" s="167"/>
      <c r="M16" s="168"/>
      <c r="N16" s="311">
        <v>
0</v>
      </c>
      <c r="O16" s="312"/>
      <c r="P16" s="312"/>
      <c r="Q16" s="312"/>
      <c r="R16" s="168"/>
      <c r="S16" s="335" t="str">
        <f>
IF(N16=0,IF(G16&gt;0,"皆増",0),IF(G16=0,"皆減",ROUND((G16-N16)/N16*100,1)))</f>
        <v>
皆増</v>
      </c>
      <c r="T16" s="336"/>
      <c r="U16" s="343" t="s">
        <v>
150</v>
      </c>
      <c r="V16" s="344"/>
      <c r="W16" s="344"/>
      <c r="X16" s="344"/>
      <c r="Y16" s="345"/>
      <c r="Z16" s="349" t="s">
        <v>
30</v>
      </c>
      <c r="AA16" s="350"/>
      <c r="AB16" s="350"/>
      <c r="AC16" s="350"/>
      <c r="AD16" s="185"/>
      <c r="AE16" s="178" t="s">
        <v>
14</v>
      </c>
      <c r="AF16" s="353" t="s">
        <v>
105</v>
      </c>
      <c r="AG16" s="354"/>
      <c r="AH16" s="354"/>
      <c r="AI16" s="354"/>
      <c r="AJ16" s="260"/>
      <c r="AK16" s="180" t="s">
        <v>
14</v>
      </c>
      <c r="AL16" s="1"/>
    </row>
    <row r="17" spans="1:38" ht="25.5" customHeight="1" x14ac:dyDescent="0.2">
      <c r="A17" s="149"/>
      <c r="B17" s="330" t="s">
        <v>
151</v>
      </c>
      <c r="C17" s="331"/>
      <c r="D17" s="331"/>
      <c r="E17" s="331"/>
      <c r="F17" s="310"/>
      <c r="G17" s="313"/>
      <c r="H17" s="314"/>
      <c r="I17" s="314"/>
      <c r="J17" s="314"/>
      <c r="K17" s="314"/>
      <c r="L17" s="172"/>
      <c r="M17" s="173"/>
      <c r="N17" s="313"/>
      <c r="O17" s="314"/>
      <c r="P17" s="314"/>
      <c r="Q17" s="314"/>
      <c r="R17" s="173"/>
      <c r="S17" s="317"/>
      <c r="T17" s="318"/>
      <c r="U17" s="346"/>
      <c r="V17" s="347"/>
      <c r="W17" s="347"/>
      <c r="X17" s="347"/>
      <c r="Y17" s="348"/>
      <c r="Z17" s="351"/>
      <c r="AA17" s="352"/>
      <c r="AB17" s="352"/>
      <c r="AC17" s="352"/>
      <c r="AD17" s="188"/>
      <c r="AE17" s="189"/>
      <c r="AF17" s="355"/>
      <c r="AG17" s="356"/>
      <c r="AH17" s="356"/>
      <c r="AI17" s="356"/>
      <c r="AJ17" s="190"/>
      <c r="AK17" s="191"/>
      <c r="AL17" s="1"/>
    </row>
    <row r="18" spans="1:38" ht="25.5" customHeight="1" x14ac:dyDescent="0.2">
      <c r="A18" s="149"/>
      <c r="B18" s="357" t="s">
        <v>
152</v>
      </c>
      <c r="C18" s="344"/>
      <c r="D18" s="344"/>
      <c r="E18" s="344"/>
      <c r="F18" s="334" t="s">
        <v>
153</v>
      </c>
      <c r="G18" s="337">
        <v>
5020701</v>
      </c>
      <c r="H18" s="338"/>
      <c r="I18" s="338"/>
      <c r="J18" s="338"/>
      <c r="K18" s="338"/>
      <c r="L18" s="167"/>
      <c r="M18" s="168"/>
      <c r="N18" s="311">
        <v>
4830288</v>
      </c>
      <c r="O18" s="312"/>
      <c r="P18" s="312"/>
      <c r="Q18" s="312"/>
      <c r="R18" s="168"/>
      <c r="S18" s="335">
        <f>
IF(N18=0,IF(G18&gt;0,"皆増",0),IF(G18=0,"皆減",ROUND((G18-N18)/N18*100,1)))</f>
        <v>
3.9</v>
      </c>
      <c r="T18" s="336"/>
      <c r="U18" s="339" t="s">
        <v>
154</v>
      </c>
      <c r="V18" s="340"/>
      <c r="W18" s="340"/>
      <c r="X18" s="340"/>
      <c r="Y18" s="341"/>
      <c r="Z18" s="359">
        <v>
0.49</v>
      </c>
      <c r="AA18" s="360"/>
      <c r="AB18" s="360"/>
      <c r="AC18" s="360"/>
      <c r="AD18" s="360"/>
      <c r="AE18" s="361"/>
      <c r="AF18" s="359">
        <v>
0.49</v>
      </c>
      <c r="AG18" s="360"/>
      <c r="AH18" s="360"/>
      <c r="AI18" s="360"/>
      <c r="AJ18" s="360"/>
      <c r="AK18" s="365"/>
      <c r="AL18" s="166"/>
    </row>
    <row r="19" spans="1:38" ht="25.5" customHeight="1" x14ac:dyDescent="0.2">
      <c r="A19" s="149"/>
      <c r="B19" s="358"/>
      <c r="C19" s="347"/>
      <c r="D19" s="347"/>
      <c r="E19" s="347"/>
      <c r="F19" s="310"/>
      <c r="G19" s="313"/>
      <c r="H19" s="314"/>
      <c r="I19" s="314"/>
      <c r="J19" s="314"/>
      <c r="K19" s="314"/>
      <c r="L19" s="172"/>
      <c r="M19" s="173"/>
      <c r="N19" s="313"/>
      <c r="O19" s="314"/>
      <c r="P19" s="314"/>
      <c r="Q19" s="314"/>
      <c r="R19" s="173"/>
      <c r="S19" s="317"/>
      <c r="T19" s="318"/>
      <c r="U19" s="321"/>
      <c r="V19" s="308"/>
      <c r="W19" s="308"/>
      <c r="X19" s="308"/>
      <c r="Y19" s="322"/>
      <c r="Z19" s="362"/>
      <c r="AA19" s="363"/>
      <c r="AB19" s="363"/>
      <c r="AC19" s="363"/>
      <c r="AD19" s="363"/>
      <c r="AE19" s="364"/>
      <c r="AF19" s="362"/>
      <c r="AG19" s="363"/>
      <c r="AH19" s="363"/>
      <c r="AI19" s="363"/>
      <c r="AJ19" s="363"/>
      <c r="AK19" s="366"/>
      <c r="AL19" s="187"/>
    </row>
    <row r="20" spans="1:38" ht="25.5" customHeight="1" x14ac:dyDescent="0.2">
      <c r="A20" s="149"/>
      <c r="B20" s="342" t="s">
        <v>
155</v>
      </c>
      <c r="C20" s="340"/>
      <c r="D20" s="340"/>
      <c r="E20" s="340"/>
      <c r="F20" s="334" t="s">
        <v>
156</v>
      </c>
      <c r="G20" s="311">
        <v>
190413</v>
      </c>
      <c r="H20" s="312"/>
      <c r="I20" s="312"/>
      <c r="J20" s="312"/>
      <c r="K20" s="312"/>
      <c r="L20" s="167"/>
      <c r="M20" s="168"/>
      <c r="N20" s="311">
        <v>
190953</v>
      </c>
      <c r="O20" s="312"/>
      <c r="P20" s="312"/>
      <c r="Q20" s="312"/>
      <c r="R20" s="168"/>
      <c r="S20" s="367"/>
      <c r="T20" s="368"/>
      <c r="U20" s="343" t="s">
        <v>
157</v>
      </c>
      <c r="V20" s="344"/>
      <c r="W20" s="344"/>
      <c r="X20" s="344"/>
      <c r="Y20" s="345"/>
      <c r="Z20" s="192"/>
      <c r="AA20" s="371">
        <v>
4.0999999999999996</v>
      </c>
      <c r="AB20" s="371"/>
      <c r="AC20" s="371"/>
      <c r="AD20" s="193"/>
      <c r="AE20" s="251" t="s">
        <v>
13</v>
      </c>
      <c r="AF20" s="259"/>
      <c r="AG20" s="371">
        <v>
4</v>
      </c>
      <c r="AH20" s="371"/>
      <c r="AI20" s="371"/>
      <c r="AJ20" s="194"/>
      <c r="AK20" s="252" t="s">
        <v>
13</v>
      </c>
      <c r="AL20" s="166"/>
    </row>
    <row r="21" spans="1:38" ht="25.5" customHeight="1" x14ac:dyDescent="0.2">
      <c r="A21" s="149"/>
      <c r="B21" s="307"/>
      <c r="C21" s="308"/>
      <c r="D21" s="308"/>
      <c r="E21" s="308"/>
      <c r="F21" s="310"/>
      <c r="G21" s="313"/>
      <c r="H21" s="314"/>
      <c r="I21" s="314"/>
      <c r="J21" s="314"/>
      <c r="K21" s="314"/>
      <c r="L21" s="172"/>
      <c r="M21" s="173"/>
      <c r="N21" s="313"/>
      <c r="O21" s="314"/>
      <c r="P21" s="314"/>
      <c r="Q21" s="314"/>
      <c r="R21" s="173"/>
      <c r="S21" s="369"/>
      <c r="T21" s="370"/>
      <c r="U21" s="346"/>
      <c r="V21" s="347"/>
      <c r="W21" s="347"/>
      <c r="X21" s="347"/>
      <c r="Y21" s="348"/>
      <c r="Z21" s="195"/>
      <c r="AA21" s="372"/>
      <c r="AB21" s="372"/>
      <c r="AC21" s="372"/>
      <c r="AD21" s="196"/>
      <c r="AE21" s="254"/>
      <c r="AF21" s="195"/>
      <c r="AG21" s="372"/>
      <c r="AH21" s="372"/>
      <c r="AI21" s="372"/>
      <c r="AJ21" s="224"/>
      <c r="AK21" s="255"/>
      <c r="AL21" s="1"/>
    </row>
    <row r="22" spans="1:38" ht="25.5" customHeight="1" x14ac:dyDescent="0.2">
      <c r="A22" s="149"/>
      <c r="B22" s="342" t="s">
        <v>
40</v>
      </c>
      <c r="C22" s="340"/>
      <c r="D22" s="340"/>
      <c r="E22" s="340"/>
      <c r="F22" s="334" t="s">
        <v>
158</v>
      </c>
      <c r="G22" s="311">
        <v>
2419066</v>
      </c>
      <c r="H22" s="312"/>
      <c r="I22" s="312"/>
      <c r="J22" s="312"/>
      <c r="K22" s="312"/>
      <c r="L22" s="167"/>
      <c r="M22" s="168"/>
      <c r="N22" s="311">
        <v>
2323571</v>
      </c>
      <c r="O22" s="312"/>
      <c r="P22" s="312"/>
      <c r="Q22" s="312"/>
      <c r="R22" s="168"/>
      <c r="S22" s="335">
        <f>
IF(N22=0,IF(G22&gt;0,"皆増",0),IF(G22=0,"皆減",ROUND((G22-N22)/N22*100,1)))</f>
        <v>
4.0999999999999996</v>
      </c>
      <c r="T22" s="336"/>
      <c r="U22" s="343" t="s">
        <v>
11</v>
      </c>
      <c r="V22" s="344"/>
      <c r="W22" s="344"/>
      <c r="X22" s="344"/>
      <c r="Y22" s="345"/>
      <c r="Z22" s="192"/>
      <c r="AA22" s="373">
        <v>
77.5</v>
      </c>
      <c r="AB22" s="373"/>
      <c r="AC22" s="373"/>
      <c r="AD22" s="193"/>
      <c r="AE22" s="251" t="s">
        <v>
13</v>
      </c>
      <c r="AF22" s="193"/>
      <c r="AG22" s="373">
        <v>
73.7</v>
      </c>
      <c r="AH22" s="373"/>
      <c r="AI22" s="373"/>
      <c r="AJ22" s="197"/>
      <c r="AK22" s="252" t="s">
        <v>
13</v>
      </c>
      <c r="AL22" s="74"/>
    </row>
    <row r="23" spans="1:38" ht="25.5" customHeight="1" x14ac:dyDescent="0.2">
      <c r="A23" s="149"/>
      <c r="B23" s="307"/>
      <c r="C23" s="308"/>
      <c r="D23" s="308"/>
      <c r="E23" s="308"/>
      <c r="F23" s="310"/>
      <c r="G23" s="313"/>
      <c r="H23" s="314"/>
      <c r="I23" s="314"/>
      <c r="J23" s="314"/>
      <c r="K23" s="314"/>
      <c r="L23" s="172"/>
      <c r="M23" s="173"/>
      <c r="N23" s="313"/>
      <c r="O23" s="314"/>
      <c r="P23" s="314"/>
      <c r="Q23" s="314"/>
      <c r="R23" s="173"/>
      <c r="S23" s="317"/>
      <c r="T23" s="318"/>
      <c r="U23" s="346"/>
      <c r="V23" s="347"/>
      <c r="W23" s="347"/>
      <c r="X23" s="347"/>
      <c r="Y23" s="348"/>
      <c r="Z23" s="195"/>
      <c r="AA23" s="374"/>
      <c r="AB23" s="374"/>
      <c r="AC23" s="374"/>
      <c r="AD23" s="190"/>
      <c r="AE23" s="254"/>
      <c r="AF23" s="195"/>
      <c r="AG23" s="374"/>
      <c r="AH23" s="374"/>
      <c r="AI23" s="374"/>
      <c r="AJ23" s="224"/>
      <c r="AK23" s="255"/>
      <c r="AL23" s="74"/>
    </row>
    <row r="24" spans="1:38" ht="25.5" customHeight="1" x14ac:dyDescent="0.2">
      <c r="A24" s="149"/>
      <c r="B24" s="342" t="s">
        <v>
159</v>
      </c>
      <c r="C24" s="340"/>
      <c r="D24" s="340"/>
      <c r="E24" s="340"/>
      <c r="F24" s="334" t="s">
        <v>
160</v>
      </c>
      <c r="G24" s="311">
        <v>
0</v>
      </c>
      <c r="H24" s="312"/>
      <c r="I24" s="312"/>
      <c r="J24" s="312"/>
      <c r="K24" s="312"/>
      <c r="L24" s="167"/>
      <c r="M24" s="168"/>
      <c r="N24" s="311">
        <v>
0</v>
      </c>
      <c r="O24" s="312"/>
      <c r="P24" s="312"/>
      <c r="Q24" s="312"/>
      <c r="R24" s="168"/>
      <c r="S24" s="335" t="s">
        <v>
161</v>
      </c>
      <c r="T24" s="336"/>
      <c r="U24" s="343" t="s">
        <v>
162</v>
      </c>
      <c r="V24" s="344"/>
      <c r="W24" s="344"/>
      <c r="X24" s="344"/>
      <c r="Y24" s="345"/>
      <c r="Z24" s="375">
        <v>
27204452</v>
      </c>
      <c r="AA24" s="376"/>
      <c r="AB24" s="376"/>
      <c r="AC24" s="376"/>
      <c r="AD24" s="185"/>
      <c r="AE24" s="178" t="s">
        <v>
14</v>
      </c>
      <c r="AF24" s="375">
        <v>
28391704</v>
      </c>
      <c r="AG24" s="376"/>
      <c r="AH24" s="376"/>
      <c r="AI24" s="376"/>
      <c r="AJ24" s="179"/>
      <c r="AK24" s="180" t="s">
        <v>
14</v>
      </c>
      <c r="AL24" s="166"/>
    </row>
    <row r="25" spans="1:38" ht="25.5" customHeight="1" x14ac:dyDescent="0.2">
      <c r="A25" s="149"/>
      <c r="B25" s="307"/>
      <c r="C25" s="308"/>
      <c r="D25" s="308"/>
      <c r="E25" s="308"/>
      <c r="F25" s="310"/>
      <c r="G25" s="313"/>
      <c r="H25" s="314"/>
      <c r="I25" s="314"/>
      <c r="J25" s="314"/>
      <c r="K25" s="314"/>
      <c r="L25" s="172"/>
      <c r="M25" s="173"/>
      <c r="N25" s="313"/>
      <c r="O25" s="314"/>
      <c r="P25" s="314"/>
      <c r="Q25" s="314"/>
      <c r="R25" s="173"/>
      <c r="S25" s="317"/>
      <c r="T25" s="318"/>
      <c r="U25" s="346"/>
      <c r="V25" s="347"/>
      <c r="W25" s="347"/>
      <c r="X25" s="347"/>
      <c r="Y25" s="348"/>
      <c r="Z25" s="377"/>
      <c r="AA25" s="378"/>
      <c r="AB25" s="378"/>
      <c r="AC25" s="378"/>
      <c r="AD25" s="181"/>
      <c r="AE25" s="182"/>
      <c r="AF25" s="377"/>
      <c r="AG25" s="378"/>
      <c r="AH25" s="378"/>
      <c r="AI25" s="378"/>
      <c r="AJ25" s="176"/>
      <c r="AK25" s="186"/>
      <c r="AL25" s="1"/>
    </row>
    <row r="26" spans="1:38" ht="25.5" customHeight="1" x14ac:dyDescent="0.2">
      <c r="A26" s="149"/>
      <c r="B26" s="342" t="s">
        <v>
163</v>
      </c>
      <c r="C26" s="340"/>
      <c r="D26" s="340"/>
      <c r="E26" s="340"/>
      <c r="F26" s="334" t="s">
        <v>
164</v>
      </c>
      <c r="G26" s="311">
        <v>
4300000</v>
      </c>
      <c r="H26" s="312"/>
      <c r="I26" s="312"/>
      <c r="J26" s="312"/>
      <c r="K26" s="312"/>
      <c r="L26" s="167"/>
      <c r="M26" s="168"/>
      <c r="N26" s="311">
        <v>
4600000</v>
      </c>
      <c r="O26" s="312"/>
      <c r="P26" s="312"/>
      <c r="Q26" s="312"/>
      <c r="R26" s="168"/>
      <c r="S26" s="398">
        <f>
IF(N26=0,IF(G26&gt;0,"皆増",0),IF(G26=0,"皆減",ROUND((G26-N26)/N26*100,1)))</f>
        <v>
-6.5</v>
      </c>
      <c r="T26" s="399"/>
      <c r="U26" s="343" t="s">
        <v>
165</v>
      </c>
      <c r="V26" s="344"/>
      <c r="W26" s="344"/>
      <c r="X26" s="344"/>
      <c r="Y26" s="345"/>
      <c r="Z26" s="375">
        <v>
6390644</v>
      </c>
      <c r="AA26" s="376"/>
      <c r="AB26" s="376"/>
      <c r="AC26" s="376"/>
      <c r="AD26" s="185"/>
      <c r="AE26" s="178" t="s">
        <v>
14</v>
      </c>
      <c r="AF26" s="375">
        <v>
3843934</v>
      </c>
      <c r="AG26" s="376"/>
      <c r="AH26" s="376"/>
      <c r="AI26" s="376"/>
      <c r="AJ26" s="179"/>
      <c r="AK26" s="180" t="s">
        <v>
14</v>
      </c>
      <c r="AL26" s="166"/>
    </row>
    <row r="27" spans="1:38" ht="25.5" customHeight="1" x14ac:dyDescent="0.2">
      <c r="A27" s="149"/>
      <c r="B27" s="307"/>
      <c r="C27" s="308"/>
      <c r="D27" s="308"/>
      <c r="E27" s="308"/>
      <c r="F27" s="310"/>
      <c r="G27" s="313"/>
      <c r="H27" s="314"/>
      <c r="I27" s="314"/>
      <c r="J27" s="314"/>
      <c r="K27" s="314"/>
      <c r="L27" s="172"/>
      <c r="M27" s="173"/>
      <c r="N27" s="313"/>
      <c r="O27" s="314"/>
      <c r="P27" s="314"/>
      <c r="Q27" s="314"/>
      <c r="R27" s="173"/>
      <c r="S27" s="400"/>
      <c r="T27" s="401"/>
      <c r="U27" s="346"/>
      <c r="V27" s="347"/>
      <c r="W27" s="347"/>
      <c r="X27" s="347"/>
      <c r="Y27" s="348"/>
      <c r="Z27" s="377"/>
      <c r="AA27" s="378"/>
      <c r="AB27" s="378"/>
      <c r="AC27" s="378"/>
      <c r="AD27" s="198"/>
      <c r="AE27" s="199"/>
      <c r="AF27" s="377"/>
      <c r="AG27" s="378"/>
      <c r="AH27" s="378"/>
      <c r="AI27" s="378"/>
      <c r="AJ27" s="200"/>
      <c r="AK27" s="201"/>
      <c r="AL27" s="1"/>
    </row>
    <row r="28" spans="1:38" ht="25.5" customHeight="1" x14ac:dyDescent="0.2">
      <c r="A28" s="149"/>
      <c r="B28" s="332" t="s">
        <v>
166</v>
      </c>
      <c r="C28" s="333"/>
      <c r="D28" s="333"/>
      <c r="E28" s="333"/>
      <c r="F28" s="334" t="s">
        <v>
167</v>
      </c>
      <c r="G28" s="337">
        <f>
G20+G22+G24-G26</f>
        <v>
-1690521</v>
      </c>
      <c r="H28" s="338"/>
      <c r="I28" s="338"/>
      <c r="J28" s="338"/>
      <c r="K28" s="338"/>
      <c r="L28" s="167"/>
      <c r="M28" s="168"/>
      <c r="N28" s="337">
        <v>
-2085476</v>
      </c>
      <c r="O28" s="338"/>
      <c r="P28" s="338"/>
      <c r="Q28" s="338"/>
      <c r="R28" s="168"/>
      <c r="S28" s="367"/>
      <c r="T28" s="368"/>
      <c r="U28" s="384"/>
      <c r="V28" s="385"/>
      <c r="W28" s="385"/>
      <c r="X28" s="385"/>
      <c r="Y28" s="386"/>
      <c r="Z28" s="390"/>
      <c r="AA28" s="391"/>
      <c r="AB28" s="391"/>
      <c r="AC28" s="391"/>
      <c r="AD28" s="391"/>
      <c r="AE28" s="392"/>
      <c r="AF28" s="390"/>
      <c r="AG28" s="391"/>
      <c r="AH28" s="391"/>
      <c r="AI28" s="391"/>
      <c r="AJ28" s="391"/>
      <c r="AK28" s="396"/>
      <c r="AL28" s="166"/>
    </row>
    <row r="29" spans="1:38" ht="25.5" customHeight="1" thickBot="1" x14ac:dyDescent="0.25">
      <c r="A29" s="149"/>
      <c r="B29" s="402" t="s">
        <v>
168</v>
      </c>
      <c r="C29" s="403"/>
      <c r="D29" s="403"/>
      <c r="E29" s="403"/>
      <c r="F29" s="379"/>
      <c r="G29" s="380"/>
      <c r="H29" s="381"/>
      <c r="I29" s="381"/>
      <c r="J29" s="381"/>
      <c r="K29" s="381"/>
      <c r="L29" s="172"/>
      <c r="M29" s="173"/>
      <c r="N29" s="380"/>
      <c r="O29" s="381"/>
      <c r="P29" s="381"/>
      <c r="Q29" s="381"/>
      <c r="R29" s="173"/>
      <c r="S29" s="382"/>
      <c r="T29" s="383"/>
      <c r="U29" s="387"/>
      <c r="V29" s="388"/>
      <c r="W29" s="388"/>
      <c r="X29" s="388"/>
      <c r="Y29" s="389"/>
      <c r="Z29" s="393"/>
      <c r="AA29" s="394"/>
      <c r="AB29" s="394"/>
      <c r="AC29" s="394"/>
      <c r="AD29" s="394"/>
      <c r="AE29" s="395"/>
      <c r="AF29" s="393"/>
      <c r="AG29" s="394"/>
      <c r="AH29" s="394"/>
      <c r="AI29" s="394"/>
      <c r="AJ29" s="394"/>
      <c r="AK29" s="397"/>
      <c r="AL29" s="1"/>
    </row>
    <row r="30" spans="1:38" ht="7.5" customHeight="1" thickBot="1" x14ac:dyDescent="0.25">
      <c r="A30" s="202"/>
      <c r="B30" s="203"/>
      <c r="C30" s="203"/>
      <c r="D30" s="204"/>
      <c r="E30" s="204"/>
      <c r="F30" s="205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7"/>
      <c r="R30" s="208"/>
      <c r="S30" s="208"/>
      <c r="T30" s="203"/>
      <c r="U30" s="209"/>
      <c r="V30" s="209"/>
      <c r="W30" s="209"/>
      <c r="X30" s="209"/>
      <c r="Y30" s="209"/>
      <c r="Z30" s="204"/>
      <c r="AA30" s="204"/>
      <c r="AB30" s="204"/>
      <c r="AC30" s="211"/>
      <c r="AD30" s="211"/>
      <c r="AE30" s="211"/>
      <c r="AF30" s="210"/>
      <c r="AG30" s="211"/>
      <c r="AH30" s="404"/>
      <c r="AI30" s="404"/>
      <c r="AJ30" s="210"/>
      <c r="AK30" s="211"/>
      <c r="AL30" s="1"/>
    </row>
    <row r="31" spans="1:38" s="148" customFormat="1" ht="13.5" customHeight="1" x14ac:dyDescent="0.2">
      <c r="A31" s="146"/>
      <c r="B31" s="405" t="s">
        <v>
169</v>
      </c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212"/>
      <c r="Y31" s="212"/>
      <c r="Z31" s="409" t="s">
        <v>
170</v>
      </c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10"/>
      <c r="AL31" s="99"/>
    </row>
    <row r="32" spans="1:38" s="148" customFormat="1" ht="13.5" customHeight="1" x14ac:dyDescent="0.2">
      <c r="A32" s="146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213"/>
      <c r="Y32" s="213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2"/>
      <c r="AL32" s="99"/>
    </row>
    <row r="33" spans="1:40" s="148" customFormat="1" ht="23.25" customHeight="1" x14ac:dyDescent="0.2">
      <c r="A33" s="146"/>
      <c r="B33" s="413" t="s">
        <v>
5</v>
      </c>
      <c r="C33" s="414"/>
      <c r="D33" s="414"/>
      <c r="E33" s="414"/>
      <c r="F33" s="415"/>
      <c r="G33" s="416" t="s">
        <v>
131</v>
      </c>
      <c r="H33" s="414"/>
      <c r="I33" s="414"/>
      <c r="J33" s="414"/>
      <c r="K33" s="414"/>
      <c r="L33" s="414"/>
      <c r="M33" s="415"/>
      <c r="N33" s="417" t="s">
        <v>
171</v>
      </c>
      <c r="O33" s="418"/>
      <c r="P33" s="418"/>
      <c r="Q33" s="418"/>
      <c r="R33" s="419"/>
      <c r="S33" s="420" t="s">
        <v>
172</v>
      </c>
      <c r="T33" s="414"/>
      <c r="U33" s="414"/>
      <c r="V33" s="414"/>
      <c r="W33" s="414"/>
      <c r="X33" s="414"/>
      <c r="Y33" s="415"/>
      <c r="Z33" s="416" t="s">
        <v>
131</v>
      </c>
      <c r="AA33" s="414"/>
      <c r="AB33" s="414"/>
      <c r="AC33" s="414"/>
      <c r="AD33" s="414"/>
      <c r="AE33" s="415"/>
      <c r="AF33" s="417" t="s">
        <v>
136</v>
      </c>
      <c r="AG33" s="418"/>
      <c r="AH33" s="418"/>
      <c r="AI33" s="418"/>
      <c r="AJ33" s="418"/>
      <c r="AK33" s="421"/>
      <c r="AL33" s="99"/>
    </row>
    <row r="34" spans="1:40" ht="26.25" customHeight="1" x14ac:dyDescent="0.2">
      <c r="A34" s="149"/>
      <c r="B34" s="342" t="s">
        <v>
173</v>
      </c>
      <c r="C34" s="340"/>
      <c r="D34" s="340"/>
      <c r="E34" s="340"/>
      <c r="F34" s="341"/>
      <c r="G34" s="215"/>
      <c r="H34" s="354" t="s">
        <v>
174</v>
      </c>
      <c r="I34" s="354"/>
      <c r="J34" s="354"/>
      <c r="K34" s="354"/>
      <c r="L34" s="222" t="s">
        <v>
175</v>
      </c>
      <c r="M34" s="168"/>
      <c r="N34" s="216"/>
      <c r="O34" s="422" t="s">
        <v>
30</v>
      </c>
      <c r="P34" s="422"/>
      <c r="Q34" s="422"/>
      <c r="R34" s="217" t="s">
        <v>
175</v>
      </c>
      <c r="S34" s="423" t="s">
        <v>
176</v>
      </c>
      <c r="T34" s="424"/>
      <c r="U34" s="424"/>
      <c r="V34" s="424"/>
      <c r="W34" s="424"/>
      <c r="X34" s="424"/>
      <c r="Y34" s="425"/>
      <c r="Z34" s="192"/>
      <c r="AA34" s="429">
        <v>
-4.2</v>
      </c>
      <c r="AB34" s="429"/>
      <c r="AC34" s="429"/>
      <c r="AD34" s="193"/>
      <c r="AE34" s="251" t="s">
        <v>
13</v>
      </c>
      <c r="AF34" s="193"/>
      <c r="AG34" s="429">
        <v>
-4.4000000000000004</v>
      </c>
      <c r="AH34" s="429"/>
      <c r="AI34" s="429"/>
      <c r="AJ34" s="218" t="s">
        <v>
175</v>
      </c>
      <c r="AK34" s="252"/>
      <c r="AL34" s="166"/>
    </row>
    <row r="35" spans="1:40" ht="26.25" customHeight="1" x14ac:dyDescent="0.2">
      <c r="A35" s="149"/>
      <c r="B35" s="307"/>
      <c r="C35" s="308"/>
      <c r="D35" s="308"/>
      <c r="E35" s="308"/>
      <c r="F35" s="322"/>
      <c r="G35" s="219" t="s">
        <v>
177</v>
      </c>
      <c r="H35" s="220"/>
      <c r="I35" s="430">
        <v>
11.25</v>
      </c>
      <c r="J35" s="430"/>
      <c r="K35" s="220"/>
      <c r="L35" s="172" t="s">
        <v>
178</v>
      </c>
      <c r="M35" s="173"/>
      <c r="N35" s="221" t="s">
        <v>
177</v>
      </c>
      <c r="O35" s="431">
        <v>
11.25</v>
      </c>
      <c r="P35" s="431"/>
      <c r="Q35" s="431"/>
      <c r="R35" s="223" t="s">
        <v>
178</v>
      </c>
      <c r="S35" s="426"/>
      <c r="T35" s="427"/>
      <c r="U35" s="427"/>
      <c r="V35" s="427"/>
      <c r="W35" s="427"/>
      <c r="X35" s="427"/>
      <c r="Y35" s="428"/>
      <c r="Z35" s="195" t="s">
        <v>
177</v>
      </c>
      <c r="AA35" s="432">
        <v>
25</v>
      </c>
      <c r="AB35" s="432"/>
      <c r="AC35" s="432"/>
      <c r="AD35" s="190"/>
      <c r="AE35" s="254" t="s">
        <v>
179</v>
      </c>
      <c r="AF35" s="195" t="s">
        <v>
177</v>
      </c>
      <c r="AG35" s="432">
        <v>
25</v>
      </c>
      <c r="AH35" s="432"/>
      <c r="AI35" s="432"/>
      <c r="AJ35" s="225" t="s">
        <v>
178</v>
      </c>
      <c r="AK35" s="255"/>
      <c r="AL35" s="1"/>
    </row>
    <row r="36" spans="1:40" ht="26.25" customHeight="1" x14ac:dyDescent="0.2">
      <c r="A36" s="149"/>
      <c r="B36" s="342" t="s">
        <v>
180</v>
      </c>
      <c r="C36" s="340"/>
      <c r="D36" s="340"/>
      <c r="E36" s="340"/>
      <c r="F36" s="341"/>
      <c r="G36" s="215"/>
      <c r="H36" s="354" t="s">
        <v>
30</v>
      </c>
      <c r="I36" s="354"/>
      <c r="J36" s="354"/>
      <c r="K36" s="354"/>
      <c r="L36" s="222" t="s">
        <v>
181</v>
      </c>
      <c r="M36" s="168"/>
      <c r="N36" s="216"/>
      <c r="O36" s="422" t="s">
        <v>
105</v>
      </c>
      <c r="P36" s="422"/>
      <c r="Q36" s="422"/>
      <c r="R36" s="217" t="s">
        <v>
175</v>
      </c>
      <c r="S36" s="423" t="s">
        <v>
182</v>
      </c>
      <c r="T36" s="424"/>
      <c r="U36" s="424"/>
      <c r="V36" s="424"/>
      <c r="W36" s="424"/>
      <c r="X36" s="424"/>
      <c r="Y36" s="425"/>
      <c r="Z36" s="192"/>
      <c r="AA36" s="429" t="s">
        <v>
183</v>
      </c>
      <c r="AB36" s="429"/>
      <c r="AC36" s="429"/>
      <c r="AD36" s="193"/>
      <c r="AE36" s="251" t="s">
        <v>
13</v>
      </c>
      <c r="AF36" s="259"/>
      <c r="AG36" s="422" t="s">
        <v>
105</v>
      </c>
      <c r="AH36" s="422"/>
      <c r="AI36" s="422"/>
      <c r="AJ36" s="226" t="s">
        <v>
184</v>
      </c>
      <c r="AK36" s="261"/>
      <c r="AL36" s="166"/>
    </row>
    <row r="37" spans="1:40" ht="26.25" customHeight="1" thickBot="1" x14ac:dyDescent="0.25">
      <c r="A37" s="149"/>
      <c r="B37" s="433"/>
      <c r="C37" s="434"/>
      <c r="D37" s="434"/>
      <c r="E37" s="434"/>
      <c r="F37" s="435"/>
      <c r="G37" s="227" t="s">
        <v>
177</v>
      </c>
      <c r="H37" s="228"/>
      <c r="I37" s="439">
        <v>
16.25</v>
      </c>
      <c r="J37" s="439"/>
      <c r="K37" s="228"/>
      <c r="L37" s="231" t="s">
        <v>
178</v>
      </c>
      <c r="M37" s="229"/>
      <c r="N37" s="230" t="s">
        <v>
185</v>
      </c>
      <c r="O37" s="440">
        <v>
16.25</v>
      </c>
      <c r="P37" s="440"/>
      <c r="Q37" s="440"/>
      <c r="R37" s="232" t="s">
        <v>
178</v>
      </c>
      <c r="S37" s="436"/>
      <c r="T37" s="437"/>
      <c r="U37" s="437"/>
      <c r="V37" s="437"/>
      <c r="W37" s="437"/>
      <c r="X37" s="437"/>
      <c r="Y37" s="438"/>
      <c r="Z37" s="233" t="s">
        <v>
185</v>
      </c>
      <c r="AA37" s="441">
        <v>
350</v>
      </c>
      <c r="AB37" s="441"/>
      <c r="AC37" s="441"/>
      <c r="AD37" s="268"/>
      <c r="AE37" s="269" t="s">
        <v>
178</v>
      </c>
      <c r="AF37" s="233" t="s">
        <v>
185</v>
      </c>
      <c r="AG37" s="441">
        <v>
350</v>
      </c>
      <c r="AH37" s="441"/>
      <c r="AI37" s="441"/>
      <c r="AJ37" s="234" t="s">
        <v>
186</v>
      </c>
      <c r="AK37" s="270"/>
      <c r="AL37" s="1"/>
    </row>
    <row r="38" spans="1:40" s="6" customFormat="1" ht="8.25" customHeight="1" thickBot="1" x14ac:dyDescent="0.25">
      <c r="A38" s="202"/>
      <c r="B38" s="235"/>
      <c r="C38" s="235"/>
      <c r="D38" s="235"/>
      <c r="E38" s="235"/>
      <c r="F38" s="235"/>
      <c r="G38" s="236"/>
      <c r="H38" s="236"/>
      <c r="I38" s="237"/>
      <c r="J38" s="237"/>
      <c r="K38" s="236"/>
      <c r="L38" s="222"/>
      <c r="M38" s="222"/>
      <c r="N38" s="238"/>
      <c r="O38" s="238"/>
      <c r="P38" s="238"/>
      <c r="Q38" s="238"/>
      <c r="R38" s="238"/>
      <c r="S38" s="239"/>
      <c r="T38" s="239"/>
      <c r="U38" s="239"/>
      <c r="V38" s="239"/>
      <c r="W38" s="239"/>
      <c r="X38" s="239"/>
      <c r="Y38" s="239"/>
      <c r="Z38" s="137"/>
      <c r="AA38" s="197"/>
      <c r="AB38" s="197"/>
      <c r="AC38" s="197"/>
      <c r="AD38" s="193"/>
      <c r="AE38" s="193"/>
      <c r="AF38" s="240"/>
      <c r="AG38" s="240"/>
      <c r="AH38" s="240"/>
      <c r="AI38" s="240"/>
      <c r="AJ38" s="240"/>
      <c r="AK38" s="240"/>
      <c r="AL38" s="1"/>
    </row>
    <row r="39" spans="1:40" ht="27" customHeight="1" x14ac:dyDescent="0.2">
      <c r="A39" s="149"/>
      <c r="B39" s="467" t="s">
        <v>
187</v>
      </c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9"/>
      <c r="T39" s="470" t="s">
        <v>
188</v>
      </c>
      <c r="U39" s="473" t="s">
        <v>
5</v>
      </c>
      <c r="V39" s="474"/>
      <c r="W39" s="475"/>
      <c r="X39" s="482" t="s">
        <v>
189</v>
      </c>
      <c r="Y39" s="483"/>
      <c r="Z39" s="484"/>
      <c r="AA39" s="482" t="s">
        <v>
190</v>
      </c>
      <c r="AB39" s="483"/>
      <c r="AC39" s="484"/>
      <c r="AD39" s="442" t="s">
        <v>
191</v>
      </c>
      <c r="AE39" s="443"/>
      <c r="AF39" s="443"/>
      <c r="AG39" s="491"/>
      <c r="AH39" s="442" t="s">
        <v>
72</v>
      </c>
      <c r="AI39" s="443"/>
      <c r="AJ39" s="443"/>
      <c r="AK39" s="444"/>
      <c r="AL39" s="241"/>
    </row>
    <row r="40" spans="1:40" ht="23.25" customHeight="1" x14ac:dyDescent="0.2">
      <c r="A40" s="149"/>
      <c r="B40" s="342" t="s">
        <v>
5</v>
      </c>
      <c r="C40" s="340"/>
      <c r="D40" s="341"/>
      <c r="E40" s="451" t="s">
        <v>
192</v>
      </c>
      <c r="F40" s="452"/>
      <c r="G40" s="452"/>
      <c r="H40" s="452"/>
      <c r="I40" s="452"/>
      <c r="J40" s="452"/>
      <c r="K40" s="452"/>
      <c r="L40" s="452"/>
      <c r="M40" s="452"/>
      <c r="N40" s="453"/>
      <c r="O40" s="451" t="s">
        <v>
130</v>
      </c>
      <c r="P40" s="452"/>
      <c r="Q40" s="452"/>
      <c r="R40" s="452"/>
      <c r="S40" s="454"/>
      <c r="T40" s="471"/>
      <c r="U40" s="476"/>
      <c r="V40" s="477"/>
      <c r="W40" s="478"/>
      <c r="X40" s="485"/>
      <c r="Y40" s="486"/>
      <c r="Z40" s="487"/>
      <c r="AA40" s="485"/>
      <c r="AB40" s="486"/>
      <c r="AC40" s="487"/>
      <c r="AD40" s="445"/>
      <c r="AE40" s="446"/>
      <c r="AF40" s="446"/>
      <c r="AG40" s="492"/>
      <c r="AH40" s="445"/>
      <c r="AI40" s="446"/>
      <c r="AJ40" s="446"/>
      <c r="AK40" s="447"/>
      <c r="AL40" s="241"/>
    </row>
    <row r="41" spans="1:40" ht="18" customHeight="1" x14ac:dyDescent="0.2">
      <c r="A41" s="149"/>
      <c r="B41" s="305"/>
      <c r="C41" s="306"/>
      <c r="D41" s="320"/>
      <c r="E41" s="455" t="s">
        <v>
193</v>
      </c>
      <c r="F41" s="340"/>
      <c r="G41" s="341"/>
      <c r="H41" s="457" t="s">
        <v>
194</v>
      </c>
      <c r="I41" s="458"/>
      <c r="J41" s="458"/>
      <c r="K41" s="334"/>
      <c r="L41" s="459" t="s">
        <v>
195</v>
      </c>
      <c r="M41" s="460"/>
      <c r="N41" s="461"/>
      <c r="O41" s="457" t="s">
        <v>
193</v>
      </c>
      <c r="P41" s="334"/>
      <c r="Q41" s="457" t="s">
        <v>
196</v>
      </c>
      <c r="R41" s="458"/>
      <c r="S41" s="463"/>
      <c r="T41" s="471"/>
      <c r="U41" s="479"/>
      <c r="V41" s="480"/>
      <c r="W41" s="481"/>
      <c r="X41" s="488"/>
      <c r="Y41" s="489"/>
      <c r="Z41" s="490"/>
      <c r="AA41" s="488"/>
      <c r="AB41" s="489"/>
      <c r="AC41" s="490"/>
      <c r="AD41" s="448"/>
      <c r="AE41" s="449"/>
      <c r="AF41" s="449"/>
      <c r="AG41" s="493"/>
      <c r="AH41" s="448"/>
      <c r="AI41" s="449"/>
      <c r="AJ41" s="449"/>
      <c r="AK41" s="450"/>
      <c r="AL41" s="241"/>
    </row>
    <row r="42" spans="1:40" ht="18" customHeight="1" x14ac:dyDescent="0.2">
      <c r="A42" s="149"/>
      <c r="B42" s="307"/>
      <c r="C42" s="308"/>
      <c r="D42" s="322"/>
      <c r="E42" s="456"/>
      <c r="F42" s="308"/>
      <c r="G42" s="322"/>
      <c r="H42" s="464" t="s">
        <v>
197</v>
      </c>
      <c r="I42" s="465"/>
      <c r="J42" s="465"/>
      <c r="K42" s="466"/>
      <c r="L42" s="494" t="s">
        <v>
193</v>
      </c>
      <c r="M42" s="495"/>
      <c r="N42" s="496"/>
      <c r="O42" s="462"/>
      <c r="P42" s="310"/>
      <c r="Q42" s="464" t="s">
        <v>
197</v>
      </c>
      <c r="R42" s="465"/>
      <c r="S42" s="497"/>
      <c r="T42" s="471"/>
      <c r="U42" s="498" t="s">
        <v>
198</v>
      </c>
      <c r="V42" s="499"/>
      <c r="W42" s="500"/>
      <c r="X42" s="242"/>
      <c r="Y42" s="243"/>
      <c r="Z42" s="244" t="s">
        <v>
14</v>
      </c>
      <c r="AA42" s="242"/>
      <c r="AB42" s="243"/>
      <c r="AC42" s="244" t="s">
        <v>
14</v>
      </c>
      <c r="AD42" s="260"/>
      <c r="AE42" s="260"/>
      <c r="AF42" s="260"/>
      <c r="AG42" s="243" t="s">
        <v>
14</v>
      </c>
      <c r="AH42" s="242"/>
      <c r="AI42" s="245"/>
      <c r="AJ42" s="245"/>
      <c r="AK42" s="243" t="s">
        <v>
14</v>
      </c>
      <c r="AL42" s="241"/>
    </row>
    <row r="43" spans="1:40" ht="12.6" customHeight="1" x14ac:dyDescent="0.2">
      <c r="A43" s="149"/>
      <c r="B43" s="507" t="s">
        <v>
199</v>
      </c>
      <c r="C43" s="246"/>
      <c r="D43" s="165"/>
      <c r="E43" s="247"/>
      <c r="F43" s="248"/>
      <c r="G43" s="249" t="s">
        <v>
126</v>
      </c>
      <c r="H43" s="250"/>
      <c r="I43" s="157"/>
      <c r="J43" s="157"/>
      <c r="K43" s="249" t="s">
        <v>
200</v>
      </c>
      <c r="L43" s="157"/>
      <c r="M43" s="157"/>
      <c r="N43" s="249" t="s">
        <v>
126</v>
      </c>
      <c r="O43" s="250"/>
      <c r="P43" s="249" t="s">
        <v>
126</v>
      </c>
      <c r="Q43" s="250"/>
      <c r="R43" s="157"/>
      <c r="S43" s="157" t="s">
        <v>
200</v>
      </c>
      <c r="T43" s="471"/>
      <c r="U43" s="501"/>
      <c r="V43" s="502"/>
      <c r="W43" s="503"/>
      <c r="X43" s="323">
        <v>
29668636</v>
      </c>
      <c r="Y43" s="324"/>
      <c r="Z43" s="510"/>
      <c r="AA43" s="323">
        <v>
3101262</v>
      </c>
      <c r="AB43" s="324"/>
      <c r="AC43" s="510"/>
      <c r="AD43" s="311">
        <v>
74350634</v>
      </c>
      <c r="AE43" s="312"/>
      <c r="AF43" s="312"/>
      <c r="AG43" s="512"/>
      <c r="AH43" s="311">
        <v>
107120532</v>
      </c>
      <c r="AI43" s="312"/>
      <c r="AJ43" s="312"/>
      <c r="AK43" s="514"/>
      <c r="AL43" s="241"/>
    </row>
    <row r="44" spans="1:40" ht="39" customHeight="1" x14ac:dyDescent="0.2">
      <c r="A44" s="149"/>
      <c r="B44" s="508"/>
      <c r="C44" s="456" t="s">
        <v>
201</v>
      </c>
      <c r="D44" s="322"/>
      <c r="E44" s="313">
        <v>
2493</v>
      </c>
      <c r="F44" s="314"/>
      <c r="G44" s="173"/>
      <c r="H44" s="355">
        <v>
303804</v>
      </c>
      <c r="I44" s="356"/>
      <c r="J44" s="356"/>
      <c r="K44" s="516"/>
      <c r="L44" s="313">
        <v>
81</v>
      </c>
      <c r="M44" s="314"/>
      <c r="N44" s="173"/>
      <c r="O44" s="253">
        <v>
2496</v>
      </c>
      <c r="P44" s="173"/>
      <c r="Q44" s="351">
        <v>
304491</v>
      </c>
      <c r="R44" s="352"/>
      <c r="S44" s="517"/>
      <c r="T44" s="471"/>
      <c r="U44" s="504"/>
      <c r="V44" s="505"/>
      <c r="W44" s="506"/>
      <c r="X44" s="325"/>
      <c r="Y44" s="326"/>
      <c r="Z44" s="511"/>
      <c r="AA44" s="325"/>
      <c r="AB44" s="326"/>
      <c r="AC44" s="511"/>
      <c r="AD44" s="313"/>
      <c r="AE44" s="314"/>
      <c r="AF44" s="314"/>
      <c r="AG44" s="513"/>
      <c r="AH44" s="313"/>
      <c r="AI44" s="314"/>
      <c r="AJ44" s="314"/>
      <c r="AK44" s="515"/>
      <c r="AL44" s="241"/>
      <c r="AM44" s="59"/>
      <c r="AN44" s="59"/>
    </row>
    <row r="45" spans="1:40" ht="39" customHeight="1" x14ac:dyDescent="0.2">
      <c r="A45" s="149"/>
      <c r="B45" s="508"/>
      <c r="C45" s="256"/>
      <c r="D45" s="263" t="s">
        <v>
202</v>
      </c>
      <c r="E45" s="529">
        <v>
293</v>
      </c>
      <c r="F45" s="530"/>
      <c r="G45" s="173"/>
      <c r="H45" s="531">
        <v>
295384</v>
      </c>
      <c r="I45" s="532"/>
      <c r="J45" s="532"/>
      <c r="K45" s="533"/>
      <c r="L45" s="529">
        <v>
0</v>
      </c>
      <c r="M45" s="530"/>
      <c r="N45" s="173"/>
      <c r="O45" s="257">
        <v>
315</v>
      </c>
      <c r="P45" s="258"/>
      <c r="Q45" s="534">
        <v>
294639</v>
      </c>
      <c r="R45" s="535"/>
      <c r="S45" s="536"/>
      <c r="T45" s="471"/>
      <c r="U45" s="537" t="s">
        <v>
203</v>
      </c>
      <c r="V45" s="540" t="s">
        <v>
204</v>
      </c>
      <c r="W45" s="541"/>
      <c r="X45" s="518">
        <v>
2419066</v>
      </c>
      <c r="Y45" s="519"/>
      <c r="Z45" s="520"/>
      <c r="AA45" s="518">
        <v>
5463</v>
      </c>
      <c r="AB45" s="519"/>
      <c r="AC45" s="520"/>
      <c r="AD45" s="337">
        <v>
19963130</v>
      </c>
      <c r="AE45" s="338"/>
      <c r="AF45" s="338"/>
      <c r="AG45" s="521"/>
      <c r="AH45" s="337">
        <f>
SUM(X45:AG46)</f>
        <v>
22387659</v>
      </c>
      <c r="AI45" s="338"/>
      <c r="AJ45" s="338"/>
      <c r="AK45" s="522"/>
      <c r="AL45" s="241"/>
    </row>
    <row r="46" spans="1:40" ht="18.75" customHeight="1" x14ac:dyDescent="0.2">
      <c r="A46" s="149"/>
      <c r="B46" s="508"/>
      <c r="C46" s="523" t="s">
        <v>
205</v>
      </c>
      <c r="D46" s="524"/>
      <c r="E46" s="337">
        <v>
108</v>
      </c>
      <c r="F46" s="338"/>
      <c r="G46" s="262"/>
      <c r="H46" s="353">
        <v>
316503</v>
      </c>
      <c r="I46" s="354"/>
      <c r="J46" s="354"/>
      <c r="K46" s="527"/>
      <c r="L46" s="337">
        <v>
6</v>
      </c>
      <c r="M46" s="338"/>
      <c r="N46" s="262"/>
      <c r="O46" s="337">
        <v>
111</v>
      </c>
      <c r="P46" s="262"/>
      <c r="Q46" s="349">
        <v>
315407</v>
      </c>
      <c r="R46" s="350"/>
      <c r="S46" s="528"/>
      <c r="T46" s="471"/>
      <c r="U46" s="538"/>
      <c r="V46" s="542"/>
      <c r="W46" s="543"/>
      <c r="X46" s="325"/>
      <c r="Y46" s="326"/>
      <c r="Z46" s="511"/>
      <c r="AA46" s="325"/>
      <c r="AB46" s="326"/>
      <c r="AC46" s="511"/>
      <c r="AD46" s="313"/>
      <c r="AE46" s="314"/>
      <c r="AF46" s="314"/>
      <c r="AG46" s="513"/>
      <c r="AH46" s="313"/>
      <c r="AI46" s="314"/>
      <c r="AJ46" s="314"/>
      <c r="AK46" s="515"/>
      <c r="AL46" s="241"/>
    </row>
    <row r="47" spans="1:40" ht="18.75" customHeight="1" x14ac:dyDescent="0.2">
      <c r="A47" s="149"/>
      <c r="B47" s="508"/>
      <c r="C47" s="525"/>
      <c r="D47" s="526"/>
      <c r="E47" s="313"/>
      <c r="F47" s="314"/>
      <c r="G47" s="173"/>
      <c r="H47" s="355"/>
      <c r="I47" s="356"/>
      <c r="J47" s="356"/>
      <c r="K47" s="516"/>
      <c r="L47" s="313"/>
      <c r="M47" s="314"/>
      <c r="N47" s="173"/>
      <c r="O47" s="313"/>
      <c r="P47" s="173"/>
      <c r="Q47" s="351"/>
      <c r="R47" s="352"/>
      <c r="S47" s="517"/>
      <c r="T47" s="471"/>
      <c r="U47" s="538"/>
      <c r="V47" s="540" t="s">
        <v>
206</v>
      </c>
      <c r="W47" s="541"/>
      <c r="X47" s="518">
        <v>
4300000</v>
      </c>
      <c r="Y47" s="519"/>
      <c r="Z47" s="520"/>
      <c r="AA47" s="518">
        <v>
0</v>
      </c>
      <c r="AB47" s="519"/>
      <c r="AC47" s="520"/>
      <c r="AD47" s="337">
        <v>
4675487</v>
      </c>
      <c r="AE47" s="338"/>
      <c r="AF47" s="338"/>
      <c r="AG47" s="521"/>
      <c r="AH47" s="337">
        <f>
SUM(X47:AG48)</f>
        <v>
8975487</v>
      </c>
      <c r="AI47" s="338"/>
      <c r="AJ47" s="338"/>
      <c r="AK47" s="522"/>
      <c r="AL47" s="241"/>
    </row>
    <row r="48" spans="1:40" ht="39" customHeight="1" x14ac:dyDescent="0.2">
      <c r="A48" s="149"/>
      <c r="B48" s="508"/>
      <c r="C48" s="544" t="s">
        <v>
207</v>
      </c>
      <c r="D48" s="545"/>
      <c r="E48" s="529">
        <v>
0</v>
      </c>
      <c r="F48" s="530"/>
      <c r="G48" s="173"/>
      <c r="H48" s="531" t="s">
        <v>
30</v>
      </c>
      <c r="I48" s="532"/>
      <c r="J48" s="532"/>
      <c r="K48" s="533"/>
      <c r="L48" s="529">
        <v>
0</v>
      </c>
      <c r="M48" s="530"/>
      <c r="N48" s="173"/>
      <c r="O48" s="257">
        <v>
0</v>
      </c>
      <c r="P48" s="258"/>
      <c r="Q48" s="534" t="s">
        <v>
105</v>
      </c>
      <c r="R48" s="535"/>
      <c r="S48" s="536"/>
      <c r="T48" s="471"/>
      <c r="U48" s="538"/>
      <c r="V48" s="542"/>
      <c r="W48" s="543"/>
      <c r="X48" s="325"/>
      <c r="Y48" s="326"/>
      <c r="Z48" s="511"/>
      <c r="AA48" s="325"/>
      <c r="AB48" s="326"/>
      <c r="AC48" s="511"/>
      <c r="AD48" s="313"/>
      <c r="AE48" s="314"/>
      <c r="AF48" s="314"/>
      <c r="AG48" s="513"/>
      <c r="AH48" s="313"/>
      <c r="AI48" s="314"/>
      <c r="AJ48" s="314"/>
      <c r="AK48" s="515"/>
      <c r="AL48" s="241"/>
    </row>
    <row r="49" spans="1:40" ht="39" customHeight="1" x14ac:dyDescent="0.2">
      <c r="A49" s="149"/>
      <c r="B49" s="509"/>
      <c r="C49" s="544" t="s">
        <v>
208</v>
      </c>
      <c r="D49" s="545"/>
      <c r="E49" s="529">
        <f>
E44+E46+E48</f>
        <v>
2601</v>
      </c>
      <c r="F49" s="530"/>
      <c r="G49" s="173"/>
      <c r="H49" s="531">
        <v>
304332</v>
      </c>
      <c r="I49" s="532"/>
      <c r="J49" s="532"/>
      <c r="K49" s="533"/>
      <c r="L49" s="529">
        <f>
L44+L46+L48</f>
        <v>
87</v>
      </c>
      <c r="M49" s="530"/>
      <c r="N49" s="173"/>
      <c r="O49" s="264">
        <v>
2607</v>
      </c>
      <c r="P49" s="265"/>
      <c r="Q49" s="534">
        <v>
304955</v>
      </c>
      <c r="R49" s="535"/>
      <c r="S49" s="536"/>
      <c r="T49" s="471"/>
      <c r="U49" s="538"/>
      <c r="V49" s="546" t="s">
        <v>
209</v>
      </c>
      <c r="W49" s="547"/>
      <c r="X49" s="518">
        <v>
-436</v>
      </c>
      <c r="Y49" s="519"/>
      <c r="Z49" s="520"/>
      <c r="AA49" s="518">
        <v>
-2511</v>
      </c>
      <c r="AB49" s="519"/>
      <c r="AC49" s="520"/>
      <c r="AD49" s="337">
        <v>
0</v>
      </c>
      <c r="AE49" s="338"/>
      <c r="AF49" s="338"/>
      <c r="AG49" s="521"/>
      <c r="AH49" s="337">
        <f>
SUM(X49:AG50)</f>
        <v>
-2947</v>
      </c>
      <c r="AI49" s="338"/>
      <c r="AJ49" s="338"/>
      <c r="AK49" s="522"/>
      <c r="AL49" s="241"/>
    </row>
    <row r="50" spans="1:40" ht="18.75" customHeight="1" x14ac:dyDescent="0.2">
      <c r="A50" s="149"/>
      <c r="B50" s="342" t="s">
        <v>
210</v>
      </c>
      <c r="C50" s="340"/>
      <c r="D50" s="341"/>
      <c r="E50" s="337">
        <v>
104</v>
      </c>
      <c r="F50" s="338"/>
      <c r="G50" s="262"/>
      <c r="H50" s="353">
        <v>
294754</v>
      </c>
      <c r="I50" s="354"/>
      <c r="J50" s="354"/>
      <c r="K50" s="527"/>
      <c r="L50" s="337">
        <v>
8</v>
      </c>
      <c r="M50" s="338"/>
      <c r="N50" s="262"/>
      <c r="O50" s="337">
        <v>
101</v>
      </c>
      <c r="P50" s="262"/>
      <c r="Q50" s="349">
        <v>
295226</v>
      </c>
      <c r="R50" s="350"/>
      <c r="S50" s="528"/>
      <c r="T50" s="471"/>
      <c r="U50" s="539"/>
      <c r="V50" s="548"/>
      <c r="W50" s="549"/>
      <c r="X50" s="325"/>
      <c r="Y50" s="326"/>
      <c r="Z50" s="511"/>
      <c r="AA50" s="325"/>
      <c r="AB50" s="326"/>
      <c r="AC50" s="511"/>
      <c r="AD50" s="313"/>
      <c r="AE50" s="314"/>
      <c r="AF50" s="314"/>
      <c r="AG50" s="513"/>
      <c r="AH50" s="313"/>
      <c r="AI50" s="314"/>
      <c r="AJ50" s="314"/>
      <c r="AK50" s="515"/>
      <c r="AL50" s="241"/>
    </row>
    <row r="51" spans="1:40" ht="18.75" customHeight="1" x14ac:dyDescent="0.2">
      <c r="A51" s="149"/>
      <c r="B51" s="307"/>
      <c r="C51" s="308"/>
      <c r="D51" s="322"/>
      <c r="E51" s="313"/>
      <c r="F51" s="314"/>
      <c r="G51" s="173"/>
      <c r="H51" s="355"/>
      <c r="I51" s="356"/>
      <c r="J51" s="356"/>
      <c r="K51" s="516"/>
      <c r="L51" s="313"/>
      <c r="M51" s="314"/>
      <c r="N51" s="173"/>
      <c r="O51" s="313"/>
      <c r="P51" s="173"/>
      <c r="Q51" s="351"/>
      <c r="R51" s="352"/>
      <c r="S51" s="517"/>
      <c r="T51" s="471"/>
      <c r="U51" s="550" t="s">
        <v>
211</v>
      </c>
      <c r="V51" s="551"/>
      <c r="W51" s="552"/>
      <c r="X51" s="518">
        <f>
X43+X45-X47+X49</f>
        <v>
27787266</v>
      </c>
      <c r="Y51" s="519"/>
      <c r="Z51" s="520"/>
      <c r="AA51" s="518">
        <f>
AA43+AA45-AA47+AA49</f>
        <v>
3104214</v>
      </c>
      <c r="AB51" s="519"/>
      <c r="AC51" s="520"/>
      <c r="AD51" s="559">
        <f>
AD43+AD45-AD47+AD49</f>
        <v>
89638277</v>
      </c>
      <c r="AE51" s="560"/>
      <c r="AF51" s="560"/>
      <c r="AG51" s="561"/>
      <c r="AH51" s="337">
        <f>
AH43+AH45-AH47+AH49</f>
        <v>
120529757</v>
      </c>
      <c r="AI51" s="338"/>
      <c r="AJ51" s="338"/>
      <c r="AK51" s="522"/>
      <c r="AL51" s="241"/>
      <c r="AM51" s="59"/>
      <c r="AN51" s="59"/>
    </row>
    <row r="52" spans="1:40" ht="39.75" customHeight="1" thickBot="1" x14ac:dyDescent="0.25">
      <c r="A52" s="149"/>
      <c r="B52" s="566" t="s">
        <v>
72</v>
      </c>
      <c r="C52" s="567"/>
      <c r="D52" s="568"/>
      <c r="E52" s="569">
        <f>
E49+E50</f>
        <v>
2705</v>
      </c>
      <c r="F52" s="570"/>
      <c r="G52" s="173"/>
      <c r="H52" s="571">
        <v>
303964</v>
      </c>
      <c r="I52" s="572"/>
      <c r="J52" s="572"/>
      <c r="K52" s="573"/>
      <c r="L52" s="569">
        <f>
L49+L50</f>
        <v>
95</v>
      </c>
      <c r="M52" s="570"/>
      <c r="N52" s="173"/>
      <c r="O52" s="266">
        <v>
2708</v>
      </c>
      <c r="P52" s="267"/>
      <c r="Q52" s="574">
        <v>
304592</v>
      </c>
      <c r="R52" s="575"/>
      <c r="S52" s="576"/>
      <c r="T52" s="472"/>
      <c r="U52" s="553"/>
      <c r="V52" s="554"/>
      <c r="W52" s="555"/>
      <c r="X52" s="556"/>
      <c r="Y52" s="557"/>
      <c r="Z52" s="558"/>
      <c r="AA52" s="556"/>
      <c r="AB52" s="557"/>
      <c r="AC52" s="558"/>
      <c r="AD52" s="562"/>
      <c r="AE52" s="563"/>
      <c r="AF52" s="563"/>
      <c r="AG52" s="564"/>
      <c r="AH52" s="380"/>
      <c r="AI52" s="381"/>
      <c r="AJ52" s="381"/>
      <c r="AK52" s="565"/>
      <c r="AL52" s="241"/>
    </row>
    <row r="53" spans="1:40" ht="14.4" x14ac:dyDescent="0.2"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1"/>
    </row>
    <row r="54" spans="1:40" ht="14.4" x14ac:dyDescent="0.2">
      <c r="A54" s="272"/>
      <c r="B54" s="273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</row>
    <row r="55" spans="1:40" ht="14.4" x14ac:dyDescent="0.2">
      <c r="A55" s="272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</row>
    <row r="56" spans="1:40" ht="14.4" x14ac:dyDescent="0.2">
      <c r="A56" s="272"/>
      <c r="B56" s="274"/>
      <c r="C56" s="274"/>
      <c r="D56" s="275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</row>
    <row r="57" spans="1:40" s="276" customFormat="1" x14ac:dyDescent="0.2">
      <c r="A57" s="272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</row>
    <row r="58" spans="1:40" ht="14.4" x14ac:dyDescent="0.2">
      <c r="A58" s="272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82"/>
  <sheetViews>
    <sheetView view="pageBreakPreview" zoomScale="55" zoomScaleNormal="90" zoomScaleSheetLayoutView="55" workbookViewId="0">
      <pane xSplit="3" ySplit="6" topLeftCell="E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Z17" sqref="Z17"/>
    </sheetView>
  </sheetViews>
  <sheetFormatPr defaultColWidth="8.09765625" defaultRowHeight="13.2" x14ac:dyDescent="0.2"/>
  <cols>
    <col min="1" max="1" width="0.8984375" style="2" customWidth="1"/>
    <col min="2" max="2" width="1.19921875" style="2" customWidth="1"/>
    <col min="3" max="3" width="13.296875" style="2" customWidth="1"/>
    <col min="4" max="4" width="12.09765625" style="2" customWidth="1"/>
    <col min="5" max="5" width="7.3984375" style="2" customWidth="1"/>
    <col min="6" max="6" width="6.3984375" style="2" customWidth="1"/>
    <col min="7" max="8" width="1.09765625" style="3" customWidth="1"/>
    <col min="9" max="9" width="10.8984375" style="2" customWidth="1"/>
    <col min="10" max="10" width="6.8984375" style="2" customWidth="1"/>
    <col min="11" max="11" width="5.69921875" style="2" customWidth="1"/>
    <col min="12" max="12" width="7.09765625" style="2" customWidth="1"/>
    <col min="13" max="14" width="4.19921875" style="2" customWidth="1"/>
    <col min="15" max="15" width="12" style="2" customWidth="1"/>
    <col min="16" max="16" width="8.796875" style="2" customWidth="1"/>
    <col min="17" max="17" width="3.796875" style="2" customWidth="1"/>
    <col min="18" max="18" width="7.296875" style="2" customWidth="1"/>
    <col min="19" max="19" width="0.8984375" style="2" customWidth="1"/>
    <col min="20" max="20" width="5.3984375" style="2" customWidth="1"/>
    <col min="21" max="16384" width="8.09765625" style="2"/>
  </cols>
  <sheetData>
    <row r="1" spans="1:20" ht="24" customHeight="1" thickBot="1" x14ac:dyDescent="0.3">
      <c r="A1" s="1" t="s">
        <v>
0</v>
      </c>
      <c r="N1" s="4" t="s">
        <v>
1</v>
      </c>
      <c r="O1" s="5"/>
      <c r="P1" s="589" t="s">
        <v>
2</v>
      </c>
      <c r="Q1" s="590"/>
      <c r="R1" s="590"/>
      <c r="S1" s="6"/>
      <c r="T1" s="6"/>
    </row>
    <row r="2" spans="1:20" ht="6" customHeight="1" thickBot="1" x14ac:dyDescent="0.25">
      <c r="B2" s="5"/>
      <c r="C2" s="5"/>
      <c r="D2" s="5"/>
      <c r="E2" s="5"/>
      <c r="F2" s="5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20" s="10" customFormat="1" ht="27" customHeight="1" x14ac:dyDescent="0.45">
      <c r="A3" s="8"/>
      <c r="B3" s="591" t="s">
        <v>
3</v>
      </c>
      <c r="C3" s="592"/>
      <c r="D3" s="592"/>
      <c r="E3" s="592"/>
      <c r="F3" s="593"/>
      <c r="G3" s="594" t="s">
        <v>
4</v>
      </c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6"/>
      <c r="S3" s="9"/>
      <c r="T3" s="9"/>
    </row>
    <row r="4" spans="1:20" ht="26.25" customHeight="1" x14ac:dyDescent="0.2">
      <c r="A4" s="11"/>
      <c r="B4" s="597" t="s">
        <v>
5</v>
      </c>
      <c r="C4" s="598"/>
      <c r="D4" s="12" t="s">
        <v>
6</v>
      </c>
      <c r="E4" s="12" t="s">
        <v>
7</v>
      </c>
      <c r="F4" s="13" t="s">
        <v>
8</v>
      </c>
      <c r="G4" s="599" t="s">
        <v>
5</v>
      </c>
      <c r="H4" s="600"/>
      <c r="I4" s="598"/>
      <c r="J4" s="601" t="s">
        <v>
6</v>
      </c>
      <c r="K4" s="602"/>
      <c r="L4" s="12" t="s">
        <v>
7</v>
      </c>
      <c r="M4" s="601" t="s">
        <v>
8</v>
      </c>
      <c r="N4" s="602"/>
      <c r="O4" s="12" t="s">
        <v>
9</v>
      </c>
      <c r="P4" s="603" t="s">
        <v>
10</v>
      </c>
      <c r="Q4" s="598"/>
      <c r="R4" s="14" t="s">
        <v>
11</v>
      </c>
      <c r="S4" s="15"/>
      <c r="T4" s="15"/>
    </row>
    <row r="5" spans="1:20" s="25" customFormat="1" ht="12" customHeight="1" x14ac:dyDescent="0.2">
      <c r="A5" s="16"/>
      <c r="B5" s="17"/>
      <c r="C5" s="18"/>
      <c r="D5" s="19" t="s">
        <v>
12</v>
      </c>
      <c r="E5" s="19" t="s">
        <v>
13</v>
      </c>
      <c r="F5" s="20" t="s">
        <v>
13</v>
      </c>
      <c r="G5" s="21"/>
      <c r="H5" s="18"/>
      <c r="I5" s="22"/>
      <c r="J5" s="577" t="s">
        <v>
14</v>
      </c>
      <c r="K5" s="578"/>
      <c r="L5" s="19" t="s">
        <v>
13</v>
      </c>
      <c r="M5" s="577" t="s">
        <v>
13</v>
      </c>
      <c r="N5" s="579"/>
      <c r="O5" s="19" t="s">
        <v>
12</v>
      </c>
      <c r="P5" s="577" t="s">
        <v>
14</v>
      </c>
      <c r="Q5" s="579"/>
      <c r="R5" s="23" t="s">
        <v>
13</v>
      </c>
      <c r="S5" s="24"/>
      <c r="T5" s="24"/>
    </row>
    <row r="6" spans="1:20" ht="21" customHeight="1" x14ac:dyDescent="0.2">
      <c r="A6" s="11"/>
      <c r="B6" s="580" t="s">
        <v>
15</v>
      </c>
      <c r="C6" s="581"/>
      <c r="D6" s="26">
        <v>
52174058</v>
      </c>
      <c r="E6" s="27">
        <f t="shared" ref="E6:E32" si="0">
ROUND(D6/$D$32*100,1)</f>
        <v>
26.9</v>
      </c>
      <c r="F6" s="28">
        <v>
3.6</v>
      </c>
      <c r="G6" s="582" t="s">
        <v>
16</v>
      </c>
      <c r="H6" s="583"/>
      <c r="I6" s="584"/>
      <c r="J6" s="585">
        <v>
25267604</v>
      </c>
      <c r="K6" s="586"/>
      <c r="L6" s="29">
        <f>
ROUND(J6/$J$32*100,1)</f>
        <v>
13.4</v>
      </c>
      <c r="M6" s="587">
        <v>
0.2</v>
      </c>
      <c r="N6" s="588"/>
      <c r="O6" s="26">
        <v>
23332222</v>
      </c>
      <c r="P6" s="585">
        <v>
23051082</v>
      </c>
      <c r="Q6" s="586"/>
      <c r="R6" s="30">
        <f>
ROUND(P6/$P$27*100,1)</f>
        <v>
18.399999999999999</v>
      </c>
      <c r="S6" s="1"/>
      <c r="T6" s="1"/>
    </row>
    <row r="7" spans="1:20" ht="21.9" customHeight="1" x14ac:dyDescent="0.2">
      <c r="A7" s="11"/>
      <c r="B7" s="604" t="s">
        <v>
17</v>
      </c>
      <c r="C7" s="605"/>
      <c r="D7" s="26">
        <v>
675361</v>
      </c>
      <c r="E7" s="31">
        <f t="shared" si="0"/>
        <v>
0.3</v>
      </c>
      <c r="F7" s="28">
        <v>
1.2</v>
      </c>
      <c r="G7" s="32" t="s">
        <v>
18</v>
      </c>
      <c r="H7" s="606" t="s">
        <v>
19</v>
      </c>
      <c r="I7" s="607"/>
      <c r="J7" s="608">
        <v>
17508894</v>
      </c>
      <c r="K7" s="609"/>
      <c r="L7" s="29">
        <f t="shared" ref="L7:L29" si="1">
ROUND(J7/$J$32*100,1)</f>
        <v>
9.3000000000000007</v>
      </c>
      <c r="M7" s="610">
        <v>
-0.3</v>
      </c>
      <c r="N7" s="611"/>
      <c r="O7" s="26">
        <v>
16513281</v>
      </c>
      <c r="P7" s="608">
        <v>
16510334</v>
      </c>
      <c r="Q7" s="609"/>
      <c r="R7" s="33">
        <f t="shared" ref="R7:R16" si="2">
ROUND(P7/$P$27*100,1)</f>
        <v>
13.2</v>
      </c>
      <c r="S7" s="1"/>
      <c r="T7" s="1"/>
    </row>
    <row r="8" spans="1:20" ht="21.9" customHeight="1" x14ac:dyDescent="0.2">
      <c r="A8" s="11"/>
      <c r="B8" s="604" t="s">
        <v>
20</v>
      </c>
      <c r="C8" s="605"/>
      <c r="D8" s="26">
        <v>
203105</v>
      </c>
      <c r="E8" s="31">
        <f t="shared" si="0"/>
        <v>
0.1</v>
      </c>
      <c r="F8" s="28">
        <v>
7.8</v>
      </c>
      <c r="G8" s="34"/>
      <c r="H8" s="606" t="s">
        <v>
21</v>
      </c>
      <c r="I8" s="612"/>
      <c r="J8" s="608">
        <v>
1785721</v>
      </c>
      <c r="K8" s="609"/>
      <c r="L8" s="29">
        <f t="shared" si="1"/>
        <v>
0.9</v>
      </c>
      <c r="M8" s="610">
        <v>
16.600000000000001</v>
      </c>
      <c r="N8" s="611"/>
      <c r="O8" s="26">
        <v>
1785721</v>
      </c>
      <c r="P8" s="608">
        <v>
1545967</v>
      </c>
      <c r="Q8" s="609"/>
      <c r="R8" s="33">
        <f t="shared" si="2"/>
        <v>
1.2</v>
      </c>
      <c r="S8" s="1"/>
      <c r="T8" s="1"/>
    </row>
    <row r="9" spans="1:20" ht="21.9" customHeight="1" x14ac:dyDescent="0.2">
      <c r="A9" s="11"/>
      <c r="B9" s="604" t="s">
        <v>
22</v>
      </c>
      <c r="C9" s="605"/>
      <c r="D9" s="26">
        <v>
677676</v>
      </c>
      <c r="E9" s="31">
        <f t="shared" si="0"/>
        <v>
0.3</v>
      </c>
      <c r="F9" s="28">
        <v>
-12.9</v>
      </c>
      <c r="G9" s="599" t="s">
        <v>
23</v>
      </c>
      <c r="H9" s="600"/>
      <c r="I9" s="598"/>
      <c r="J9" s="608">
        <v>
63578105</v>
      </c>
      <c r="K9" s="609"/>
      <c r="L9" s="29">
        <f t="shared" si="1"/>
        <v>
33.700000000000003</v>
      </c>
      <c r="M9" s="610">
        <v>
2</v>
      </c>
      <c r="N9" s="611"/>
      <c r="O9" s="26">
        <v>
27120519</v>
      </c>
      <c r="P9" s="608">
        <v>
26667250</v>
      </c>
      <c r="Q9" s="609"/>
      <c r="R9" s="33">
        <f t="shared" si="2"/>
        <v>
21.3</v>
      </c>
      <c r="S9" s="1"/>
      <c r="T9" s="1"/>
    </row>
    <row r="10" spans="1:20" ht="28.5" customHeight="1" x14ac:dyDescent="0.2">
      <c r="A10" s="11"/>
      <c r="B10" s="604" t="s">
        <v>
24</v>
      </c>
      <c r="C10" s="605"/>
      <c r="D10" s="26">
        <v>
555141</v>
      </c>
      <c r="E10" s="31">
        <f t="shared" si="0"/>
        <v>
0.3</v>
      </c>
      <c r="F10" s="28">
        <v>
-29.1</v>
      </c>
      <c r="G10" s="599" t="s">
        <v>
25</v>
      </c>
      <c r="H10" s="600"/>
      <c r="I10" s="598"/>
      <c r="J10" s="608">
        <v>
2079348</v>
      </c>
      <c r="K10" s="609"/>
      <c r="L10" s="29">
        <f t="shared" si="1"/>
        <v>
1.1000000000000001</v>
      </c>
      <c r="M10" s="610">
        <v>
-2.7</v>
      </c>
      <c r="N10" s="611"/>
      <c r="O10" s="26">
        <v>
2078929</v>
      </c>
      <c r="P10" s="608">
        <v>
2078929</v>
      </c>
      <c r="Q10" s="609"/>
      <c r="R10" s="33">
        <f t="shared" si="2"/>
        <v>
1.7</v>
      </c>
      <c r="S10" s="1"/>
      <c r="T10" s="1"/>
    </row>
    <row r="11" spans="1:20" ht="21.9" customHeight="1" x14ac:dyDescent="0.2">
      <c r="A11" s="11"/>
      <c r="B11" s="613" t="s">
        <v>
26</v>
      </c>
      <c r="C11" s="614"/>
      <c r="D11" s="26">
        <v>
10348770</v>
      </c>
      <c r="E11" s="31">
        <f t="shared" si="0"/>
        <v>
5.3</v>
      </c>
      <c r="F11" s="28">
        <v>
-14.7</v>
      </c>
      <c r="G11" s="35"/>
      <c r="H11" s="615" t="s">
        <v>
27</v>
      </c>
      <c r="I11" s="612"/>
      <c r="J11" s="608">
        <v>
2079348</v>
      </c>
      <c r="K11" s="609"/>
      <c r="L11" s="29">
        <f t="shared" si="1"/>
        <v>
1.1000000000000001</v>
      </c>
      <c r="M11" s="610">
        <v>
-2.7</v>
      </c>
      <c r="N11" s="611"/>
      <c r="O11" s="26">
        <v>
2078929</v>
      </c>
      <c r="P11" s="608">
        <v>
2078929</v>
      </c>
      <c r="Q11" s="609"/>
      <c r="R11" s="33">
        <f t="shared" si="2"/>
        <v>
1.7</v>
      </c>
      <c r="S11" s="1"/>
      <c r="T11" s="1"/>
    </row>
    <row r="12" spans="1:20" ht="21.9" customHeight="1" x14ac:dyDescent="0.2">
      <c r="A12" s="11"/>
      <c r="B12" s="616" t="s">
        <v>
28</v>
      </c>
      <c r="C12" s="617"/>
      <c r="D12" s="26">
        <v>
22764</v>
      </c>
      <c r="E12" s="36">
        <f t="shared" si="0"/>
        <v>
0</v>
      </c>
      <c r="F12" s="28">
        <v>
-0.2</v>
      </c>
      <c r="G12" s="34" t="s">
        <v>
18</v>
      </c>
      <c r="H12" s="615" t="s">
        <v>
29</v>
      </c>
      <c r="I12" s="612"/>
      <c r="J12" s="608">
        <v>
0</v>
      </c>
      <c r="K12" s="609"/>
      <c r="L12" s="29">
        <f t="shared" si="1"/>
        <v>
0</v>
      </c>
      <c r="M12" s="610" t="s">
        <v>
30</v>
      </c>
      <c r="N12" s="611"/>
      <c r="O12" s="26">
        <v>
0</v>
      </c>
      <c r="P12" s="608">
        <v>
0</v>
      </c>
      <c r="Q12" s="609"/>
      <c r="R12" s="33">
        <f t="shared" si="2"/>
        <v>
0</v>
      </c>
      <c r="S12" s="1"/>
      <c r="T12" s="1"/>
    </row>
    <row r="13" spans="1:20" ht="21.9" customHeight="1" x14ac:dyDescent="0.2">
      <c r="A13" s="11"/>
      <c r="B13" s="616" t="s">
        <v>
31</v>
      </c>
      <c r="C13" s="617"/>
      <c r="D13" s="26">
        <v>
406241</v>
      </c>
      <c r="E13" s="37">
        <f t="shared" si="0"/>
        <v>
0.2</v>
      </c>
      <c r="F13" s="28">
        <v>
5.2</v>
      </c>
      <c r="G13" s="599" t="s">
        <v>
32</v>
      </c>
      <c r="H13" s="600"/>
      <c r="I13" s="598"/>
      <c r="J13" s="608">
        <f>
J6+J9+J10</f>
        <v>
90925057</v>
      </c>
      <c r="K13" s="609"/>
      <c r="L13" s="29">
        <f t="shared" si="1"/>
        <v>
48.2</v>
      </c>
      <c r="M13" s="610">
        <v>
1.4</v>
      </c>
      <c r="N13" s="611"/>
      <c r="O13" s="38">
        <f>
O6+O9+O10</f>
        <v>
52531670</v>
      </c>
      <c r="P13" s="608">
        <f>
P6+P9+P10</f>
        <v>
51797261</v>
      </c>
      <c r="Q13" s="609"/>
      <c r="R13" s="33">
        <f t="shared" si="2"/>
        <v>
41.3</v>
      </c>
      <c r="S13" s="1"/>
      <c r="T13" s="1"/>
    </row>
    <row r="14" spans="1:20" ht="21.9" customHeight="1" x14ac:dyDescent="0.2">
      <c r="A14" s="11"/>
      <c r="B14" s="618" t="s">
        <v>
33</v>
      </c>
      <c r="C14" s="619"/>
      <c r="D14" s="26">
        <v>
367305</v>
      </c>
      <c r="E14" s="36">
        <f t="shared" si="0"/>
        <v>
0.2</v>
      </c>
      <c r="F14" s="28">
        <v>
13.6</v>
      </c>
      <c r="G14" s="599" t="s">
        <v>
34</v>
      </c>
      <c r="H14" s="620"/>
      <c r="I14" s="602"/>
      <c r="J14" s="608">
        <v>
33308836</v>
      </c>
      <c r="K14" s="609"/>
      <c r="L14" s="29">
        <f t="shared" si="1"/>
        <v>
17.600000000000001</v>
      </c>
      <c r="M14" s="610">
        <v>
3.3</v>
      </c>
      <c r="N14" s="611"/>
      <c r="O14" s="26">
        <v>
29725314</v>
      </c>
      <c r="P14" s="608">
        <v>
28012208</v>
      </c>
      <c r="Q14" s="609"/>
      <c r="R14" s="39">
        <f t="shared" si="2"/>
        <v>
22.4</v>
      </c>
      <c r="S14" s="1"/>
      <c r="T14" s="1"/>
    </row>
    <row r="15" spans="1:20" ht="21.9" customHeight="1" x14ac:dyDescent="0.2">
      <c r="A15" s="11"/>
      <c r="B15" s="604" t="s">
        <v>
35</v>
      </c>
      <c r="C15" s="605"/>
      <c r="D15" s="26">
        <v>
59602752</v>
      </c>
      <c r="E15" s="31">
        <f t="shared" si="0"/>
        <v>
30.7</v>
      </c>
      <c r="F15" s="28">
        <v>
0.4</v>
      </c>
      <c r="G15" s="599" t="s">
        <v>
36</v>
      </c>
      <c r="H15" s="620"/>
      <c r="I15" s="602"/>
      <c r="J15" s="608">
        <v>
2121729</v>
      </c>
      <c r="K15" s="609"/>
      <c r="L15" s="29">
        <f t="shared" si="1"/>
        <v>
1.1000000000000001</v>
      </c>
      <c r="M15" s="610">
        <v>
1.7</v>
      </c>
      <c r="N15" s="611"/>
      <c r="O15" s="26">
        <v>
1974708</v>
      </c>
      <c r="P15" s="608">
        <v>
1974708</v>
      </c>
      <c r="Q15" s="609"/>
      <c r="R15" s="33">
        <f t="shared" si="2"/>
        <v>
1.6</v>
      </c>
      <c r="S15" s="1"/>
      <c r="T15" s="1"/>
    </row>
    <row r="16" spans="1:20" ht="21.9" customHeight="1" x14ac:dyDescent="0.2">
      <c r="A16" s="11"/>
      <c r="B16" s="40"/>
      <c r="C16" s="41" t="s">
        <v>
37</v>
      </c>
      <c r="D16" s="26">
        <v>
58235562</v>
      </c>
      <c r="E16" s="31">
        <f t="shared" si="0"/>
        <v>
30</v>
      </c>
      <c r="F16" s="28">
        <v>
0.6</v>
      </c>
      <c r="G16" s="599" t="s">
        <v>
38</v>
      </c>
      <c r="H16" s="620"/>
      <c r="I16" s="602"/>
      <c r="J16" s="608">
        <v>
10234733</v>
      </c>
      <c r="K16" s="609"/>
      <c r="L16" s="29">
        <f t="shared" si="1"/>
        <v>
5.4</v>
      </c>
      <c r="M16" s="610">
        <v>
-1.2</v>
      </c>
      <c r="N16" s="611"/>
      <c r="O16" s="26">
        <v>
7914518</v>
      </c>
      <c r="P16" s="608">
        <v>
5647994</v>
      </c>
      <c r="Q16" s="609"/>
      <c r="R16" s="33">
        <f t="shared" si="2"/>
        <v>
4.5</v>
      </c>
      <c r="S16" s="1"/>
      <c r="T16" s="1"/>
    </row>
    <row r="17" spans="1:21" ht="21.9" customHeight="1" x14ac:dyDescent="0.2">
      <c r="A17" s="11"/>
      <c r="B17" s="42"/>
      <c r="C17" s="41" t="s">
        <v>
39</v>
      </c>
      <c r="D17" s="26">
        <v>
1367190</v>
      </c>
      <c r="E17" s="31">
        <f t="shared" si="0"/>
        <v>
0.7</v>
      </c>
      <c r="F17" s="28">
        <v>
-9.4</v>
      </c>
      <c r="G17" s="599" t="s">
        <v>
40</v>
      </c>
      <c r="H17" s="620"/>
      <c r="I17" s="602"/>
      <c r="J17" s="608">
        <v>
22387659</v>
      </c>
      <c r="K17" s="609"/>
      <c r="L17" s="29">
        <f t="shared" si="1"/>
        <v>
11.9</v>
      </c>
      <c r="M17" s="610">
        <v>
-1.4</v>
      </c>
      <c r="N17" s="611"/>
      <c r="O17" s="26">
        <v>
22068532</v>
      </c>
      <c r="P17" s="621"/>
      <c r="Q17" s="622"/>
      <c r="R17" s="623"/>
      <c r="S17" s="1"/>
      <c r="T17" s="1"/>
    </row>
    <row r="18" spans="1:21" ht="28.5" customHeight="1" x14ac:dyDescent="0.2">
      <c r="A18" s="11"/>
      <c r="B18" s="627" t="s">
        <v>
41</v>
      </c>
      <c r="C18" s="628"/>
      <c r="D18" s="26">
        <v>
42741</v>
      </c>
      <c r="E18" s="31">
        <f t="shared" si="0"/>
        <v>
0</v>
      </c>
      <c r="F18" s="28">
        <v>
-9.4</v>
      </c>
      <c r="G18" s="599" t="s">
        <v>
42</v>
      </c>
      <c r="H18" s="620"/>
      <c r="I18" s="602"/>
      <c r="J18" s="608">
        <v>
0</v>
      </c>
      <c r="K18" s="609"/>
      <c r="L18" s="29">
        <f t="shared" si="1"/>
        <v>
0</v>
      </c>
      <c r="M18" s="610" t="s">
        <v>
30</v>
      </c>
      <c r="N18" s="611"/>
      <c r="O18" s="26">
        <v>
0</v>
      </c>
      <c r="P18" s="624"/>
      <c r="Q18" s="625"/>
      <c r="R18" s="626"/>
      <c r="S18" s="1"/>
      <c r="T18" s="1"/>
    </row>
    <row r="19" spans="1:21" ht="21.9" customHeight="1" x14ac:dyDescent="0.2">
      <c r="A19" s="43" t="s">
        <v>
43</v>
      </c>
      <c r="B19" s="604" t="s">
        <v>
44</v>
      </c>
      <c r="C19" s="605"/>
      <c r="D19" s="38">
        <f>
SUM(D6:D15)+D18</f>
        <v>
125075914</v>
      </c>
      <c r="E19" s="31">
        <f t="shared" si="0"/>
        <v>
64.5</v>
      </c>
      <c r="F19" s="28">
        <v>
0</v>
      </c>
      <c r="G19" s="599" t="s">
        <v>
45</v>
      </c>
      <c r="H19" s="620"/>
      <c r="I19" s="602"/>
      <c r="J19" s="608">
        <v>
468196</v>
      </c>
      <c r="K19" s="609"/>
      <c r="L19" s="29">
        <f t="shared" si="1"/>
        <v>
0.2</v>
      </c>
      <c r="M19" s="610">
        <v>
-3.8</v>
      </c>
      <c r="N19" s="611"/>
      <c r="O19" s="26">
        <v>
0</v>
      </c>
      <c r="P19" s="608">
        <v>
0</v>
      </c>
      <c r="Q19" s="609"/>
      <c r="R19" s="33">
        <f>
ROUND(P19/$P$27*100,1)</f>
        <v>
0</v>
      </c>
      <c r="S19" s="1"/>
      <c r="T19" s="1"/>
    </row>
    <row r="20" spans="1:21" ht="21.9" customHeight="1" x14ac:dyDescent="0.2">
      <c r="A20" s="11"/>
      <c r="B20" s="604" t="s">
        <v>
46</v>
      </c>
      <c r="C20" s="605"/>
      <c r="D20" s="26">
        <v>
3658437</v>
      </c>
      <c r="E20" s="36">
        <f t="shared" si="0"/>
        <v>
1.9</v>
      </c>
      <c r="F20" s="28">
        <v>
5.0999999999999996</v>
      </c>
      <c r="G20" s="599" t="s">
        <v>
47</v>
      </c>
      <c r="H20" s="620"/>
      <c r="I20" s="602"/>
      <c r="J20" s="608">
        <v>
12614163</v>
      </c>
      <c r="K20" s="609"/>
      <c r="L20" s="29">
        <f t="shared" si="1"/>
        <v>
6.7</v>
      </c>
      <c r="M20" s="610">
        <v>
-9.6999999999999993</v>
      </c>
      <c r="N20" s="611"/>
      <c r="O20" s="26">
        <v>
10198735</v>
      </c>
      <c r="P20" s="608">
        <v>
9674653</v>
      </c>
      <c r="Q20" s="609"/>
      <c r="R20" s="33">
        <f>
ROUND(P20/$P$27*100,1)</f>
        <v>
7.7</v>
      </c>
      <c r="S20" s="1"/>
      <c r="T20" s="1"/>
    </row>
    <row r="21" spans="1:21" ht="21.9" customHeight="1" x14ac:dyDescent="0.2">
      <c r="A21" s="11"/>
      <c r="B21" s="604" t="s">
        <v>
48</v>
      </c>
      <c r="C21" s="605"/>
      <c r="D21" s="26">
        <v>
3061902</v>
      </c>
      <c r="E21" s="31">
        <f t="shared" si="0"/>
        <v>
1.6</v>
      </c>
      <c r="F21" s="28">
        <v>
-1.5</v>
      </c>
      <c r="G21" s="599" t="s">
        <v>
49</v>
      </c>
      <c r="H21" s="620"/>
      <c r="I21" s="602"/>
      <c r="J21" s="608">
        <v>
0</v>
      </c>
      <c r="K21" s="609"/>
      <c r="L21" s="29">
        <f>
ROUND(J21/$J$32*100,1)</f>
        <v>
0</v>
      </c>
      <c r="M21" s="610" t="s">
        <v>
30</v>
      </c>
      <c r="N21" s="611"/>
      <c r="O21" s="26">
        <v>
0</v>
      </c>
      <c r="P21" s="608">
        <v>
0</v>
      </c>
      <c r="Q21" s="609"/>
      <c r="R21" s="33">
        <f>
ROUND(P21/$P$27*100,1)</f>
        <v>
0</v>
      </c>
      <c r="S21" s="1"/>
      <c r="T21" s="1"/>
    </row>
    <row r="22" spans="1:21" ht="21.9" customHeight="1" x14ac:dyDescent="0.2">
      <c r="A22" s="11"/>
      <c r="B22" s="604" t="s">
        <v>
50</v>
      </c>
      <c r="C22" s="605"/>
      <c r="D22" s="26">
        <v>
815838</v>
      </c>
      <c r="E22" s="31">
        <f t="shared" si="0"/>
        <v>
0.4</v>
      </c>
      <c r="F22" s="28">
        <v>
2.7</v>
      </c>
      <c r="G22" s="599" t="s">
        <v>
51</v>
      </c>
      <c r="H22" s="620"/>
      <c r="I22" s="602"/>
      <c r="J22" s="608">
        <f>
SUM(J14:K21)</f>
        <v>
81135316</v>
      </c>
      <c r="K22" s="609"/>
      <c r="L22" s="29">
        <f t="shared" si="1"/>
        <v>
43</v>
      </c>
      <c r="M22" s="610">
        <v>
-0.9</v>
      </c>
      <c r="N22" s="611"/>
      <c r="O22" s="44">
        <f>
SUM(O14:O21)</f>
        <v>
71881807</v>
      </c>
      <c r="P22" s="608">
        <f>
SUM(P14:Q21)</f>
        <v>
45309563</v>
      </c>
      <c r="Q22" s="609"/>
      <c r="R22" s="33">
        <f>
ROUND(P22/$P$27*100,1)</f>
        <v>
36.200000000000003</v>
      </c>
      <c r="S22" s="1"/>
      <c r="T22" s="1"/>
    </row>
    <row r="23" spans="1:21" ht="21.9" customHeight="1" x14ac:dyDescent="0.2">
      <c r="A23" s="11"/>
      <c r="B23" s="604" t="s">
        <v>
52</v>
      </c>
      <c r="C23" s="605"/>
      <c r="D23" s="26">
        <v>
30593529</v>
      </c>
      <c r="E23" s="31">
        <f t="shared" si="0"/>
        <v>
15.8</v>
      </c>
      <c r="F23" s="28">
        <v>
-4.4000000000000004</v>
      </c>
      <c r="G23" s="599" t="s">
        <v>
53</v>
      </c>
      <c r="H23" s="620"/>
      <c r="I23" s="602"/>
      <c r="J23" s="608">
        <v>
16768552</v>
      </c>
      <c r="K23" s="609"/>
      <c r="L23" s="29">
        <f t="shared" si="1"/>
        <v>
8.9</v>
      </c>
      <c r="M23" s="610">
        <v>
-33.9</v>
      </c>
      <c r="N23" s="611"/>
      <c r="O23" s="26">
        <v>
7967691</v>
      </c>
      <c r="P23" s="45" t="s">
        <v>
54</v>
      </c>
      <c r="Q23" s="46"/>
      <c r="R23" s="47"/>
      <c r="S23" s="1"/>
      <c r="T23" s="1"/>
    </row>
    <row r="24" spans="1:21" ht="21.9" customHeight="1" x14ac:dyDescent="0.2">
      <c r="A24" s="11"/>
      <c r="B24" s="604" t="s">
        <v>
55</v>
      </c>
      <c r="C24" s="605"/>
      <c r="D24" s="26">
        <v>
13315646</v>
      </c>
      <c r="E24" s="31">
        <f t="shared" si="0"/>
        <v>
6.9</v>
      </c>
      <c r="F24" s="28">
        <v>
9.8000000000000007</v>
      </c>
      <c r="G24" s="32"/>
      <c r="H24" s="48"/>
      <c r="I24" s="49" t="s">
        <v>
56</v>
      </c>
      <c r="J24" s="608">
        <v>
3515758</v>
      </c>
      <c r="K24" s="609"/>
      <c r="L24" s="29">
        <f t="shared" si="1"/>
        <v>
1.9</v>
      </c>
      <c r="M24" s="610">
        <v>
-23.7</v>
      </c>
      <c r="N24" s="611"/>
      <c r="O24" s="26">
        <v>
887277</v>
      </c>
      <c r="P24" s="50" t="s">
        <v>
57</v>
      </c>
      <c r="Q24" s="51"/>
      <c r="R24" s="11"/>
      <c r="S24" s="1"/>
      <c r="T24" s="1"/>
    </row>
    <row r="25" spans="1:21" ht="21.9" customHeight="1" x14ac:dyDescent="0.2">
      <c r="A25" s="11"/>
      <c r="B25" s="604" t="s">
        <v>
58</v>
      </c>
      <c r="C25" s="605"/>
      <c r="D25" s="26">
        <v>
236006</v>
      </c>
      <c r="E25" s="31">
        <f t="shared" si="0"/>
        <v>
0.1</v>
      </c>
      <c r="F25" s="28">
        <v>
22.1</v>
      </c>
      <c r="G25" s="52"/>
      <c r="H25" s="53"/>
      <c r="I25" s="54" t="s">
        <v>
59</v>
      </c>
      <c r="J25" s="608">
        <v>
13252794</v>
      </c>
      <c r="K25" s="609"/>
      <c r="L25" s="29">
        <f t="shared" si="1"/>
        <v>
7</v>
      </c>
      <c r="M25" s="610">
        <v>
-36.200000000000003</v>
      </c>
      <c r="N25" s="611"/>
      <c r="O25" s="26">
        <v>
7080414</v>
      </c>
      <c r="P25" s="629">
        <v>
97106824</v>
      </c>
      <c r="Q25" s="630"/>
      <c r="R25" s="11" t="s">
        <v>
12</v>
      </c>
      <c r="S25" s="1"/>
      <c r="T25" s="1"/>
    </row>
    <row r="26" spans="1:21" ht="21.9" customHeight="1" x14ac:dyDescent="0.2">
      <c r="A26" s="11"/>
      <c r="B26" s="604" t="s">
        <v>
60</v>
      </c>
      <c r="C26" s="605"/>
      <c r="D26" s="26">
        <v>
532778</v>
      </c>
      <c r="E26" s="31">
        <f t="shared" si="0"/>
        <v>
0.3</v>
      </c>
      <c r="F26" s="28">
        <v>
-20</v>
      </c>
      <c r="G26" s="55"/>
      <c r="H26" s="56" t="s">
        <v>
61</v>
      </c>
      <c r="I26" s="57"/>
      <c r="J26" s="608">
        <v>
240996</v>
      </c>
      <c r="K26" s="609"/>
      <c r="L26" s="29">
        <f t="shared" si="1"/>
        <v>
0.1</v>
      </c>
      <c r="M26" s="610">
        <v>
-37.1</v>
      </c>
      <c r="N26" s="611"/>
      <c r="O26" s="26">
        <v>
206435</v>
      </c>
      <c r="P26" s="58" t="s">
        <v>
62</v>
      </c>
      <c r="Q26" s="6"/>
      <c r="R26" s="11"/>
      <c r="S26" s="1"/>
      <c r="T26" s="1"/>
      <c r="U26" s="59"/>
    </row>
    <row r="27" spans="1:21" ht="21.9" customHeight="1" x14ac:dyDescent="0.2">
      <c r="A27" s="11"/>
      <c r="B27" s="604" t="s">
        <v>
63</v>
      </c>
      <c r="C27" s="605"/>
      <c r="D27" s="26">
        <v>
8975487</v>
      </c>
      <c r="E27" s="37">
        <f t="shared" si="0"/>
        <v>
4.5999999999999996</v>
      </c>
      <c r="F27" s="28">
        <v>
-42.9</v>
      </c>
      <c r="G27" s="599" t="s">
        <v>
64</v>
      </c>
      <c r="H27" s="620"/>
      <c r="I27" s="602"/>
      <c r="J27" s="608">
        <v>
0</v>
      </c>
      <c r="K27" s="609"/>
      <c r="L27" s="29">
        <f t="shared" si="1"/>
        <v>
0</v>
      </c>
      <c r="M27" s="610" t="s">
        <v>
65</v>
      </c>
      <c r="N27" s="611"/>
      <c r="O27" s="26">
        <v>
0</v>
      </c>
      <c r="P27" s="629">
        <v>
125303342</v>
      </c>
      <c r="Q27" s="630"/>
      <c r="R27" s="11" t="s">
        <v>
12</v>
      </c>
      <c r="S27" s="1"/>
      <c r="T27" s="1"/>
      <c r="U27" s="60"/>
    </row>
    <row r="28" spans="1:21" ht="21.9" customHeight="1" x14ac:dyDescent="0.2">
      <c r="A28" s="11"/>
      <c r="B28" s="604" t="s">
        <v>
66</v>
      </c>
      <c r="C28" s="605"/>
      <c r="D28" s="26">
        <v>
4830288</v>
      </c>
      <c r="E28" s="31">
        <f t="shared" si="0"/>
        <v>
2.5</v>
      </c>
      <c r="F28" s="28">
        <v>
4.0999999999999996</v>
      </c>
      <c r="G28" s="599" t="s">
        <v>
67</v>
      </c>
      <c r="H28" s="600"/>
      <c r="I28" s="598"/>
      <c r="J28" s="608">
        <v>
0</v>
      </c>
      <c r="K28" s="609"/>
      <c r="L28" s="29">
        <f t="shared" si="1"/>
        <v>
0</v>
      </c>
      <c r="M28" s="610" t="s">
        <v>
65</v>
      </c>
      <c r="N28" s="611"/>
      <c r="O28" s="26">
        <v>
0</v>
      </c>
      <c r="P28" s="61"/>
      <c r="Q28" s="6"/>
      <c r="R28" s="62"/>
      <c r="S28" s="1"/>
      <c r="T28" s="1"/>
      <c r="U28" s="51"/>
    </row>
    <row r="29" spans="1:21" ht="21.9" customHeight="1" x14ac:dyDescent="0.2">
      <c r="A29" s="11"/>
      <c r="B29" s="604" t="s">
        <v>
68</v>
      </c>
      <c r="C29" s="605"/>
      <c r="D29" s="26">
        <v>
2332288</v>
      </c>
      <c r="E29" s="31">
        <f t="shared" si="0"/>
        <v>
1.2</v>
      </c>
      <c r="F29" s="28">
        <v>
8.6999999999999993</v>
      </c>
      <c r="G29" s="599" t="s">
        <v>
69</v>
      </c>
      <c r="H29" s="600"/>
      <c r="I29" s="598"/>
      <c r="J29" s="608">
        <f>
J23+J27+J28</f>
        <v>
16768552</v>
      </c>
      <c r="K29" s="609"/>
      <c r="L29" s="29">
        <f t="shared" si="1"/>
        <v>
8.9</v>
      </c>
      <c r="M29" s="610">
        <v>
-33.9</v>
      </c>
      <c r="N29" s="611"/>
      <c r="O29" s="44">
        <f>
O23+O27+O28</f>
        <v>
7967691</v>
      </c>
      <c r="P29" s="629"/>
      <c r="Q29" s="630"/>
      <c r="R29" s="11"/>
      <c r="S29" s="1"/>
      <c r="T29" s="1"/>
      <c r="U29" s="51"/>
    </row>
    <row r="30" spans="1:21" ht="21.9" customHeight="1" x14ac:dyDescent="0.2">
      <c r="A30" s="11"/>
      <c r="B30" s="604" t="s">
        <v>
70</v>
      </c>
      <c r="C30" s="605"/>
      <c r="D30" s="26">
        <v>
563600</v>
      </c>
      <c r="E30" s="31">
        <f t="shared" si="0"/>
        <v>
0.3</v>
      </c>
      <c r="F30" s="28">
        <v>
-68.599999999999994</v>
      </c>
      <c r="G30" s="2"/>
      <c r="H30" s="2"/>
      <c r="M30" s="63"/>
      <c r="N30" s="63"/>
      <c r="O30" s="64"/>
      <c r="P30" s="65"/>
      <c r="R30" s="11"/>
      <c r="S30" s="1"/>
      <c r="T30" s="1"/>
      <c r="U30" s="66"/>
    </row>
    <row r="31" spans="1:21" ht="21.9" customHeight="1" x14ac:dyDescent="0.2">
      <c r="A31" s="11"/>
      <c r="B31" s="604" t="s">
        <v>
71</v>
      </c>
      <c r="C31" s="619"/>
      <c r="D31" s="26">
        <f>
SUM(D20:D30)</f>
        <v>
68915799</v>
      </c>
      <c r="E31" s="37">
        <f t="shared" si="0"/>
        <v>
35.5</v>
      </c>
      <c r="F31" s="28">
        <v>
-10.1</v>
      </c>
      <c r="G31" s="2"/>
      <c r="H31" s="2"/>
      <c r="M31" s="63"/>
      <c r="N31" s="63"/>
      <c r="O31" s="67"/>
      <c r="P31" s="629"/>
      <c r="Q31" s="631"/>
      <c r="R31" s="11"/>
      <c r="S31" s="1"/>
      <c r="T31" s="1"/>
    </row>
    <row r="32" spans="1:21" ht="21.9" customHeight="1" thickBot="1" x14ac:dyDescent="0.25">
      <c r="A32" s="11"/>
      <c r="B32" s="632" t="s">
        <v>
72</v>
      </c>
      <c r="C32" s="633"/>
      <c r="D32" s="68">
        <f>
D19+D31</f>
        <v>
193991713</v>
      </c>
      <c r="E32" s="69">
        <f t="shared" si="0"/>
        <v>
100</v>
      </c>
      <c r="F32" s="28">
        <v>
-3.9</v>
      </c>
      <c r="G32" s="634" t="s">
        <v>
72</v>
      </c>
      <c r="H32" s="635"/>
      <c r="I32" s="636"/>
      <c r="J32" s="637">
        <f>
J13+J22+J29</f>
        <v>
188828925</v>
      </c>
      <c r="K32" s="638"/>
      <c r="L32" s="70">
        <f>
ROUND(J32/$J$32*100,1)</f>
        <v>
100</v>
      </c>
      <c r="M32" s="639">
        <v>
-4.0999999999999996</v>
      </c>
      <c r="N32" s="640"/>
      <c r="O32" s="71">
        <f>
O13+O22+O29</f>
        <v>
132381168</v>
      </c>
      <c r="P32" s="641"/>
      <c r="Q32" s="642"/>
      <c r="R32" s="72"/>
      <c r="S32" s="73"/>
      <c r="T32" s="1"/>
    </row>
    <row r="33" spans="1:20" ht="12.75" customHeight="1" thickBot="1" x14ac:dyDescent="0.25">
      <c r="A33" s="74"/>
      <c r="B33" s="75"/>
      <c r="C33" s="76"/>
      <c r="D33" s="77"/>
      <c r="E33" s="78"/>
      <c r="F33" s="78"/>
      <c r="G33" s="79"/>
      <c r="H33" s="79"/>
      <c r="I33" s="79"/>
      <c r="J33" s="80"/>
      <c r="K33" s="81"/>
      <c r="L33" s="82"/>
      <c r="M33" s="24"/>
      <c r="N33" s="83"/>
      <c r="O33" s="82"/>
      <c r="P33" s="84"/>
      <c r="Q33" s="84"/>
      <c r="R33" s="82"/>
      <c r="S33" s="1"/>
      <c r="T33" s="1"/>
    </row>
    <row r="34" spans="1:20" s="85" customFormat="1" ht="22.95" customHeight="1" x14ac:dyDescent="0.2">
      <c r="A34" s="82"/>
      <c r="B34" s="591" t="s">
        <v>
73</v>
      </c>
      <c r="C34" s="595"/>
      <c r="D34" s="595"/>
      <c r="E34" s="595"/>
      <c r="F34" s="595"/>
      <c r="G34" s="595"/>
      <c r="H34" s="595"/>
      <c r="I34" s="595"/>
      <c r="J34" s="650"/>
      <c r="K34" s="594" t="s">
        <v>
74</v>
      </c>
      <c r="L34" s="592"/>
      <c r="M34" s="592"/>
      <c r="N34" s="592"/>
      <c r="O34" s="592"/>
      <c r="P34" s="592"/>
      <c r="Q34" s="592"/>
      <c r="R34" s="651"/>
      <c r="S34" s="82"/>
      <c r="T34" s="82"/>
    </row>
    <row r="35" spans="1:20" s="85" customFormat="1" ht="20.100000000000001" customHeight="1" x14ac:dyDescent="0.2">
      <c r="A35" s="82"/>
      <c r="B35" s="597" t="s">
        <v>
5</v>
      </c>
      <c r="C35" s="602"/>
      <c r="D35" s="12" t="s">
        <v>
6</v>
      </c>
      <c r="E35" s="12" t="s">
        <v>
7</v>
      </c>
      <c r="F35" s="12" t="s">
        <v>
8</v>
      </c>
      <c r="G35" s="603" t="s">
        <v>
9</v>
      </c>
      <c r="H35" s="600"/>
      <c r="I35" s="598"/>
      <c r="J35" s="86" t="s">
        <v>
7</v>
      </c>
      <c r="K35" s="599" t="s">
        <v>
5</v>
      </c>
      <c r="L35" s="600"/>
      <c r="M35" s="598"/>
      <c r="N35" s="603" t="s">
        <v>
75</v>
      </c>
      <c r="O35" s="598"/>
      <c r="P35" s="87" t="s">
        <v>
76</v>
      </c>
      <c r="Q35" s="652" t="s">
        <v>
77</v>
      </c>
      <c r="R35" s="653"/>
      <c r="S35" s="82"/>
      <c r="T35" s="82"/>
    </row>
    <row r="36" spans="1:20" s="96" customFormat="1" ht="20.100000000000001" customHeight="1" x14ac:dyDescent="0.2">
      <c r="A36" s="88"/>
      <c r="B36" s="89"/>
      <c r="C36" s="90"/>
      <c r="D36" s="19" t="s">
        <v>
12</v>
      </c>
      <c r="E36" s="91" t="s">
        <v>
13</v>
      </c>
      <c r="F36" s="91" t="s">
        <v>
13</v>
      </c>
      <c r="G36" s="3"/>
      <c r="H36" s="3"/>
      <c r="I36" s="92" t="s">
        <v>
12</v>
      </c>
      <c r="J36" s="93" t="s">
        <v>
13</v>
      </c>
      <c r="K36" s="599" t="s">
        <v>
78</v>
      </c>
      <c r="L36" s="600"/>
      <c r="M36" s="598"/>
      <c r="N36" s="643">
        <v>
48253732</v>
      </c>
      <c r="O36" s="644"/>
      <c r="P36" s="94">
        <f t="shared" ref="P36:P42" si="3">
ROUND(N36/$N$42*100,1)</f>
        <v>
92.5</v>
      </c>
      <c r="Q36" s="610">
        <v>
3.9</v>
      </c>
      <c r="R36" s="645"/>
      <c r="S36" s="95"/>
      <c r="T36" s="95"/>
    </row>
    <row r="37" spans="1:20" ht="20.100000000000001" customHeight="1" x14ac:dyDescent="0.2">
      <c r="A37" s="11"/>
      <c r="B37" s="646" t="s">
        <v>
79</v>
      </c>
      <c r="C37" s="584"/>
      <c r="D37" s="68">
        <v>
875500</v>
      </c>
      <c r="E37" s="27">
        <f>
ROUND(D37/$D$50*100,1)</f>
        <v>
0.5</v>
      </c>
      <c r="F37" s="97">
        <v>
1.1000000000000001</v>
      </c>
      <c r="G37" s="647">
        <v>
865569</v>
      </c>
      <c r="H37" s="648"/>
      <c r="I37" s="649"/>
      <c r="J37" s="98">
        <f>
ROUND(G37/$G$50*100,1)</f>
        <v>
0.7</v>
      </c>
      <c r="K37" s="599" t="s">
        <v>
80</v>
      </c>
      <c r="L37" s="600"/>
      <c r="M37" s="598"/>
      <c r="N37" s="643">
        <v>
172772</v>
      </c>
      <c r="O37" s="644"/>
      <c r="P37" s="94">
        <f t="shared" si="3"/>
        <v>
0.3</v>
      </c>
      <c r="Q37" s="610">
        <v>
1.3</v>
      </c>
      <c r="R37" s="645"/>
      <c r="S37" s="99"/>
      <c r="T37" s="99"/>
    </row>
    <row r="38" spans="1:20" ht="20.100000000000001" customHeight="1" x14ac:dyDescent="0.2">
      <c r="A38" s="11"/>
      <c r="B38" s="597" t="s">
        <v>
81</v>
      </c>
      <c r="C38" s="602"/>
      <c r="D38" s="38">
        <v>
32774503</v>
      </c>
      <c r="E38" s="27">
        <f t="shared" ref="E38:E51" si="4">
ROUND(D38/$D$50*100,1)</f>
        <v>
17.399999999999999</v>
      </c>
      <c r="F38" s="100">
        <v>
0.4</v>
      </c>
      <c r="G38" s="643">
        <v>
31059307</v>
      </c>
      <c r="H38" s="654"/>
      <c r="I38" s="612"/>
      <c r="J38" s="101">
        <f t="shared" ref="J38:J51" si="5">
ROUND(G38/$G$50*100,1)</f>
        <v>
23.5</v>
      </c>
      <c r="K38" s="599" t="s">
        <v>
82</v>
      </c>
      <c r="L38" s="600"/>
      <c r="M38" s="598"/>
      <c r="N38" s="643">
        <v>
3668687</v>
      </c>
      <c r="O38" s="644"/>
      <c r="P38" s="94">
        <f t="shared" si="3"/>
        <v>
7</v>
      </c>
      <c r="Q38" s="610">
        <v>
-0.6</v>
      </c>
      <c r="R38" s="645"/>
      <c r="S38" s="102"/>
      <c r="T38" s="102"/>
    </row>
    <row r="39" spans="1:20" ht="20.100000000000001" customHeight="1" x14ac:dyDescent="0.2">
      <c r="A39" s="11"/>
      <c r="B39" s="597" t="s">
        <v>
83</v>
      </c>
      <c r="C39" s="602"/>
      <c r="D39" s="38">
        <v>
98815370</v>
      </c>
      <c r="E39" s="27">
        <f t="shared" si="4"/>
        <v>
52.3</v>
      </c>
      <c r="F39" s="100">
        <v>
1.7</v>
      </c>
      <c r="G39" s="643">
        <v>
54284788</v>
      </c>
      <c r="H39" s="654"/>
      <c r="I39" s="612"/>
      <c r="J39" s="101">
        <f t="shared" si="5"/>
        <v>
41</v>
      </c>
      <c r="K39" s="599" t="s">
        <v>
84</v>
      </c>
      <c r="L39" s="600"/>
      <c r="M39" s="598"/>
      <c r="N39" s="643">
        <v>
0</v>
      </c>
      <c r="O39" s="644"/>
      <c r="P39" s="94">
        <f t="shared" si="3"/>
        <v>
0</v>
      </c>
      <c r="Q39" s="655" t="s">
        <v>
65</v>
      </c>
      <c r="R39" s="645"/>
      <c r="S39" s="102"/>
      <c r="T39" s="102"/>
    </row>
    <row r="40" spans="1:20" ht="20.100000000000001" customHeight="1" x14ac:dyDescent="0.2">
      <c r="A40" s="11"/>
      <c r="B40" s="597" t="s">
        <v>
85</v>
      </c>
      <c r="C40" s="602"/>
      <c r="D40" s="68">
        <v>
13844205</v>
      </c>
      <c r="E40" s="27">
        <f t="shared" si="4"/>
        <v>
7.3</v>
      </c>
      <c r="F40" s="100">
        <v>
-0.7</v>
      </c>
      <c r="G40" s="643">
        <v>
11342623</v>
      </c>
      <c r="H40" s="654"/>
      <c r="I40" s="612"/>
      <c r="J40" s="101">
        <f t="shared" si="5"/>
        <v>
8.6</v>
      </c>
      <c r="K40" s="599" t="s">
        <v>
86</v>
      </c>
      <c r="L40" s="600"/>
      <c r="M40" s="598"/>
      <c r="N40" s="643">
        <v>
78867</v>
      </c>
      <c r="O40" s="644"/>
      <c r="P40" s="94">
        <f t="shared" si="3"/>
        <v>
0.2</v>
      </c>
      <c r="Q40" s="610">
        <v>
-3.1</v>
      </c>
      <c r="R40" s="645"/>
      <c r="S40" s="102"/>
      <c r="T40" s="102"/>
    </row>
    <row r="41" spans="1:20" ht="20.100000000000001" customHeight="1" x14ac:dyDescent="0.2">
      <c r="A41" s="11"/>
      <c r="B41" s="597" t="s">
        <v>
87</v>
      </c>
      <c r="C41" s="602"/>
      <c r="D41" s="38">
        <v>
185296</v>
      </c>
      <c r="E41" s="27">
        <f t="shared" si="4"/>
        <v>
0.1</v>
      </c>
      <c r="F41" s="100">
        <v>
5.7</v>
      </c>
      <c r="G41" s="643">
        <v>
34925</v>
      </c>
      <c r="H41" s="654"/>
      <c r="I41" s="612"/>
      <c r="J41" s="101">
        <f t="shared" si="5"/>
        <v>
0</v>
      </c>
      <c r="K41" s="599" t="s">
        <v>
88</v>
      </c>
      <c r="L41" s="600"/>
      <c r="M41" s="598"/>
      <c r="N41" s="643">
        <v>
0</v>
      </c>
      <c r="O41" s="644"/>
      <c r="P41" s="37">
        <f t="shared" si="3"/>
        <v>
0</v>
      </c>
      <c r="Q41" s="655" t="s">
        <v>
65</v>
      </c>
      <c r="R41" s="645"/>
      <c r="S41" s="102"/>
      <c r="T41" s="102"/>
    </row>
    <row r="42" spans="1:20" ht="20.100000000000001" customHeight="1" x14ac:dyDescent="0.2">
      <c r="A42" s="11"/>
      <c r="B42" s="597" t="s">
        <v>
89</v>
      </c>
      <c r="C42" s="602"/>
      <c r="D42" s="38">
        <v>
0</v>
      </c>
      <c r="E42" s="27">
        <f t="shared" si="4"/>
        <v>
0</v>
      </c>
      <c r="F42" s="100" t="s">
        <v>
65</v>
      </c>
      <c r="G42" s="643">
        <v>
0</v>
      </c>
      <c r="H42" s="654"/>
      <c r="I42" s="612"/>
      <c r="J42" s="101">
        <f t="shared" si="5"/>
        <v>
0</v>
      </c>
      <c r="K42" s="599" t="s">
        <v>
72</v>
      </c>
      <c r="L42" s="600"/>
      <c r="M42" s="598"/>
      <c r="N42" s="643">
        <f>
SUM(N36:O41)</f>
        <v>
52174058</v>
      </c>
      <c r="O42" s="644"/>
      <c r="P42" s="37">
        <f t="shared" si="3"/>
        <v>
100</v>
      </c>
      <c r="Q42" s="610">
        <v>
3.6</v>
      </c>
      <c r="R42" s="645"/>
      <c r="S42" s="102"/>
      <c r="T42" s="102"/>
    </row>
    <row r="43" spans="1:20" ht="20.100000000000001" customHeight="1" x14ac:dyDescent="0.2">
      <c r="A43" s="11"/>
      <c r="B43" s="597" t="s">
        <v>
90</v>
      </c>
      <c r="C43" s="602"/>
      <c r="D43" s="68">
        <v>
1035210</v>
      </c>
      <c r="E43" s="27">
        <f t="shared" si="4"/>
        <v>
0.5</v>
      </c>
      <c r="F43" s="100">
        <v>
11.8</v>
      </c>
      <c r="G43" s="643">
        <v>
973718</v>
      </c>
      <c r="H43" s="654"/>
      <c r="I43" s="612"/>
      <c r="J43" s="101">
        <f t="shared" si="5"/>
        <v>
0.7</v>
      </c>
      <c r="K43" s="656" t="s">
        <v>
91</v>
      </c>
      <c r="L43" s="657"/>
      <c r="M43" s="657"/>
      <c r="N43" s="657"/>
      <c r="O43" s="657"/>
      <c r="P43" s="657"/>
      <c r="Q43" s="657"/>
      <c r="R43" s="658"/>
      <c r="S43" s="102"/>
      <c r="T43" s="102"/>
    </row>
    <row r="44" spans="1:20" ht="20.100000000000001" customHeight="1" x14ac:dyDescent="0.2">
      <c r="A44" s="11"/>
      <c r="B44" s="597" t="s">
        <v>
92</v>
      </c>
      <c r="C44" s="602"/>
      <c r="D44" s="38">
        <v>
8970311</v>
      </c>
      <c r="E44" s="27">
        <f t="shared" si="4"/>
        <v>
4.8</v>
      </c>
      <c r="F44" s="100">
        <v>
10.3</v>
      </c>
      <c r="G44" s="643">
        <v>
7005788</v>
      </c>
      <c r="H44" s="654"/>
      <c r="I44" s="612"/>
      <c r="J44" s="101">
        <f t="shared" si="5"/>
        <v>
5.3</v>
      </c>
      <c r="K44" s="599" t="s">
        <v>
93</v>
      </c>
      <c r="L44" s="600"/>
      <c r="M44" s="598"/>
      <c r="N44" s="601" t="s">
        <v>
94</v>
      </c>
      <c r="O44" s="598"/>
      <c r="P44" s="659" t="s">
        <v>
95</v>
      </c>
      <c r="Q44" s="660"/>
      <c r="R44" s="661"/>
      <c r="S44" s="103"/>
      <c r="T44" s="103"/>
    </row>
    <row r="45" spans="1:20" ht="20.100000000000001" customHeight="1" thickBot="1" x14ac:dyDescent="0.25">
      <c r="A45" s="11"/>
      <c r="B45" s="597" t="s">
        <v>
96</v>
      </c>
      <c r="C45" s="602"/>
      <c r="D45" s="38">
        <v>
1193995</v>
      </c>
      <c r="E45" s="27">
        <f t="shared" si="4"/>
        <v>
0.6</v>
      </c>
      <c r="F45" s="100">
        <v>
-6.8</v>
      </c>
      <c r="G45" s="643">
        <v>
995111</v>
      </c>
      <c r="H45" s="654"/>
      <c r="I45" s="612"/>
      <c r="J45" s="101">
        <f t="shared" si="5"/>
        <v>
0.8</v>
      </c>
      <c r="K45" s="662">
        <v>
99.2</v>
      </c>
      <c r="L45" s="663"/>
      <c r="M45" s="664"/>
      <c r="N45" s="665">
        <v>
46.6</v>
      </c>
      <c r="O45" s="664"/>
      <c r="P45" s="665">
        <v>
98.5</v>
      </c>
      <c r="Q45" s="663"/>
      <c r="R45" s="666"/>
      <c r="S45" s="104"/>
      <c r="T45" s="104"/>
    </row>
    <row r="46" spans="1:20" ht="20.100000000000001" customHeight="1" thickTop="1" x14ac:dyDescent="0.2">
      <c r="A46" s="11"/>
      <c r="B46" s="597" t="s">
        <v>
97</v>
      </c>
      <c r="C46" s="602"/>
      <c r="D46" s="68">
        <v>
29055158</v>
      </c>
      <c r="E46" s="27">
        <f t="shared" si="4"/>
        <v>
15.4</v>
      </c>
      <c r="F46" s="100">
        <v>
-26.8</v>
      </c>
      <c r="G46" s="643">
        <v>
23740381</v>
      </c>
      <c r="H46" s="654"/>
      <c r="I46" s="612"/>
      <c r="J46" s="101">
        <f t="shared" si="5"/>
        <v>
17.899999999999999</v>
      </c>
      <c r="K46" s="667" t="s">
        <v>
98</v>
      </c>
      <c r="L46" s="668"/>
      <c r="M46" s="668"/>
      <c r="N46" s="668"/>
      <c r="O46" s="668"/>
      <c r="P46" s="668"/>
      <c r="Q46" s="668"/>
      <c r="R46" s="669"/>
      <c r="S46" s="102"/>
      <c r="T46" s="102"/>
    </row>
    <row r="47" spans="1:20" ht="20.100000000000001" customHeight="1" x14ac:dyDescent="0.2">
      <c r="A47" s="11"/>
      <c r="B47" s="597" t="s">
        <v>
99</v>
      </c>
      <c r="C47" s="602"/>
      <c r="D47" s="38">
        <v>
0</v>
      </c>
      <c r="E47" s="27">
        <f t="shared" si="4"/>
        <v>
0</v>
      </c>
      <c r="F47" s="100" t="s">
        <v>
100</v>
      </c>
      <c r="G47" s="643">
        <v>
0</v>
      </c>
      <c r="H47" s="654"/>
      <c r="I47" s="612"/>
      <c r="J47" s="101">
        <f t="shared" si="5"/>
        <v>
0</v>
      </c>
      <c r="K47" s="670" t="s">
        <v>
5</v>
      </c>
      <c r="L47" s="671"/>
      <c r="M47" s="672"/>
      <c r="N47" s="676" t="s">
        <v>
101</v>
      </c>
      <c r="O47" s="677"/>
      <c r="P47" s="680" t="s">
        <v>
77</v>
      </c>
      <c r="Q47" s="682" t="s">
        <v>
102</v>
      </c>
      <c r="R47" s="683"/>
      <c r="S47" s="105"/>
      <c r="T47" s="105"/>
    </row>
    <row r="48" spans="1:20" ht="20.100000000000001" customHeight="1" x14ac:dyDescent="0.2">
      <c r="A48" s="11"/>
      <c r="B48" s="597" t="s">
        <v>
25</v>
      </c>
      <c r="C48" s="602"/>
      <c r="D48" s="38">
        <v>
2079377</v>
      </c>
      <c r="E48" s="27">
        <f>
ROUND(D48/$D$50*100,1)</f>
        <v>
1.1000000000000001</v>
      </c>
      <c r="F48" s="100">
        <v>
-2.7</v>
      </c>
      <c r="G48" s="643">
        <v>
2078958</v>
      </c>
      <c r="H48" s="654"/>
      <c r="I48" s="612"/>
      <c r="J48" s="101">
        <f>
ROUND(G48/$G$50*100,1)</f>
        <v>
1.6</v>
      </c>
      <c r="K48" s="673"/>
      <c r="L48" s="674"/>
      <c r="M48" s="675"/>
      <c r="N48" s="678"/>
      <c r="O48" s="679"/>
      <c r="P48" s="681"/>
      <c r="Q48" s="701" t="s">
        <v>
103</v>
      </c>
      <c r="R48" s="702"/>
      <c r="S48" s="99"/>
      <c r="T48" s="99"/>
    </row>
    <row r="49" spans="1:20" ht="20.100000000000001" customHeight="1" x14ac:dyDescent="0.2">
      <c r="A49" s="11"/>
      <c r="B49" s="597" t="s">
        <v>
104</v>
      </c>
      <c r="C49" s="602"/>
      <c r="D49" s="68">
        <v>
0</v>
      </c>
      <c r="E49" s="27">
        <f t="shared" si="4"/>
        <v>
0</v>
      </c>
      <c r="F49" s="100" t="s">
        <v>
30</v>
      </c>
      <c r="G49" s="643">
        <v>
0</v>
      </c>
      <c r="H49" s="654"/>
      <c r="I49" s="612"/>
      <c r="J49" s="106" t="s">
        <v>
105</v>
      </c>
      <c r="K49" s="670" t="s">
        <v>
106</v>
      </c>
      <c r="L49" s="672"/>
      <c r="M49" s="107" t="s">
        <v>
107</v>
      </c>
      <c r="N49" s="703">
        <v>
50325754</v>
      </c>
      <c r="O49" s="704"/>
      <c r="P49" s="108">
        <v>
-15.6</v>
      </c>
      <c r="Q49" s="703">
        <v>
3053288</v>
      </c>
      <c r="R49" s="705"/>
      <c r="S49" s="109"/>
      <c r="T49" s="109"/>
    </row>
    <row r="50" spans="1:20" ht="20.100000000000001" customHeight="1" x14ac:dyDescent="0.2">
      <c r="A50" s="11"/>
      <c r="B50" s="684" t="s">
        <v>
72</v>
      </c>
      <c r="C50" s="685"/>
      <c r="D50" s="688">
        <f>
SUM(D37:D49)</f>
        <v>
188828925</v>
      </c>
      <c r="E50" s="690">
        <f t="shared" si="4"/>
        <v>
100</v>
      </c>
      <c r="F50" s="691">
        <v>
-4.0999999999999996</v>
      </c>
      <c r="G50" s="693">
        <f>
SUM(G37:I49)</f>
        <v>
132381168</v>
      </c>
      <c r="H50" s="694"/>
      <c r="I50" s="695"/>
      <c r="J50" s="699">
        <f>
ROUND(G50/$G$50*100,1)</f>
        <v>
100</v>
      </c>
      <c r="K50" s="582" t="s">
        <v>
108</v>
      </c>
      <c r="L50" s="675"/>
      <c r="M50" s="54" t="s">
        <v>
109</v>
      </c>
      <c r="N50" s="706">
        <v>
48978330</v>
      </c>
      <c r="O50" s="707"/>
      <c r="P50" s="110">
        <v>
-12</v>
      </c>
      <c r="Q50" s="706">
        <v>
0</v>
      </c>
      <c r="R50" s="708"/>
      <c r="S50" s="109"/>
      <c r="T50" s="109"/>
    </row>
    <row r="51" spans="1:20" ht="20.100000000000001" customHeight="1" thickBot="1" x14ac:dyDescent="0.25">
      <c r="A51" s="11"/>
      <c r="B51" s="686"/>
      <c r="C51" s="687"/>
      <c r="D51" s="689"/>
      <c r="E51" s="689">
        <f t="shared" si="4"/>
        <v>
0</v>
      </c>
      <c r="F51" s="692"/>
      <c r="G51" s="696"/>
      <c r="H51" s="697"/>
      <c r="I51" s="698"/>
      <c r="J51" s="700">
        <f t="shared" si="5"/>
        <v>
0</v>
      </c>
      <c r="K51" s="670" t="s">
        <v>
110</v>
      </c>
      <c r="L51" s="672"/>
      <c r="M51" s="107" t="s">
        <v>
107</v>
      </c>
      <c r="N51" s="703">
        <v>
5654460</v>
      </c>
      <c r="O51" s="704"/>
      <c r="P51" s="108">
        <v>
6.9</v>
      </c>
      <c r="Q51" s="703">
        <v>
1094678</v>
      </c>
      <c r="R51" s="705"/>
      <c r="S51" s="109"/>
      <c r="T51" s="109"/>
    </row>
    <row r="52" spans="1:20" ht="20.100000000000001" customHeight="1" x14ac:dyDescent="0.2">
      <c r="A52" s="1"/>
      <c r="B52" s="111" t="s">
        <v>
111</v>
      </c>
      <c r="J52" s="112"/>
      <c r="K52" s="646" t="s">
        <v>
108</v>
      </c>
      <c r="L52" s="675"/>
      <c r="M52" s="113" t="s">
        <v>
109</v>
      </c>
      <c r="N52" s="706">
        <v>
5556535</v>
      </c>
      <c r="O52" s="707"/>
      <c r="P52" s="110">
        <v>
7.1</v>
      </c>
      <c r="Q52" s="706">
        <v>
0</v>
      </c>
      <c r="R52" s="708"/>
      <c r="S52" s="109"/>
      <c r="T52" s="109"/>
    </row>
    <row r="53" spans="1:20" ht="20.100000000000001" customHeight="1" x14ac:dyDescent="0.2">
      <c r="A53" s="1"/>
      <c r="B53" s="2" t="s">
        <v>
112</v>
      </c>
      <c r="J53" s="6"/>
      <c r="K53" s="709" t="s">
        <v>
113</v>
      </c>
      <c r="L53" s="672"/>
      <c r="M53" s="107" t="s">
        <v>
107</v>
      </c>
      <c r="N53" s="703">
        <v>
32436732</v>
      </c>
      <c r="O53" s="704"/>
      <c r="P53" s="108">
        <v>
3.6</v>
      </c>
      <c r="Q53" s="703">
        <v>
4538858</v>
      </c>
      <c r="R53" s="705"/>
      <c r="S53" s="109"/>
      <c r="T53" s="109"/>
    </row>
    <row r="54" spans="1:20" ht="20.100000000000001" customHeight="1" x14ac:dyDescent="0.2">
      <c r="A54" s="1"/>
      <c r="B54" s="6"/>
      <c r="J54" s="6"/>
      <c r="K54" s="646" t="s">
        <v>
114</v>
      </c>
      <c r="L54" s="675"/>
      <c r="M54" s="54" t="s">
        <v>
109</v>
      </c>
      <c r="N54" s="706">
        <v>
31331503</v>
      </c>
      <c r="O54" s="707"/>
      <c r="P54" s="114">
        <v>
3.4</v>
      </c>
      <c r="Q54" s="706">
        <v>
0</v>
      </c>
      <c r="R54" s="708"/>
      <c r="S54" s="109"/>
      <c r="T54" s="109"/>
    </row>
    <row r="55" spans="1:20" ht="20.100000000000001" customHeight="1" x14ac:dyDescent="0.2">
      <c r="A55" s="1"/>
      <c r="K55" s="709" t="s">
        <v>
113</v>
      </c>
      <c r="L55" s="672"/>
      <c r="M55" s="115" t="s">
        <v>
107</v>
      </c>
      <c r="N55" s="703">
        <v>
115764</v>
      </c>
      <c r="O55" s="704"/>
      <c r="P55" s="116">
        <v>
4.5999999999999996</v>
      </c>
      <c r="Q55" s="703">
        <v>
6411</v>
      </c>
      <c r="R55" s="705"/>
      <c r="S55" s="1"/>
      <c r="T55" s="1"/>
    </row>
    <row r="56" spans="1:20" ht="20.100000000000001" customHeight="1" x14ac:dyDescent="0.2">
      <c r="K56" s="710" t="s">
        <v>
115</v>
      </c>
      <c r="L56" s="711"/>
      <c r="M56" s="54" t="s">
        <v>
109</v>
      </c>
      <c r="N56" s="706">
        <v>
115764</v>
      </c>
      <c r="O56" s="707"/>
      <c r="P56" s="110">
        <v>
4.5999999999999996</v>
      </c>
      <c r="Q56" s="706">
        <v>
0</v>
      </c>
      <c r="R56" s="708"/>
      <c r="S56" s="1"/>
      <c r="T56" s="1"/>
    </row>
    <row r="57" spans="1:20" ht="20.100000000000001" customHeight="1" x14ac:dyDescent="0.2">
      <c r="K57" s="709" t="s">
        <v>
116</v>
      </c>
      <c r="L57" s="672"/>
      <c r="M57" s="115" t="s">
        <v>
107</v>
      </c>
      <c r="N57" s="703">
        <v>
85168</v>
      </c>
      <c r="O57" s="704"/>
      <c r="P57" s="108">
        <v>
-5.0999999999999996</v>
      </c>
      <c r="Q57" s="703">
        <v>
639</v>
      </c>
      <c r="R57" s="705"/>
      <c r="S57" s="1"/>
      <c r="T57" s="1"/>
    </row>
    <row r="58" spans="1:20" ht="20.100000000000001" customHeight="1" x14ac:dyDescent="0.2">
      <c r="K58" s="710" t="s">
        <v>
115</v>
      </c>
      <c r="L58" s="711"/>
      <c r="M58" s="54" t="s">
        <v>
109</v>
      </c>
      <c r="N58" s="706">
        <v>
85168</v>
      </c>
      <c r="O58" s="707"/>
      <c r="P58" s="114">
        <v>
-5.0999999999999996</v>
      </c>
      <c r="Q58" s="706">
        <v>
0</v>
      </c>
      <c r="R58" s="708"/>
      <c r="S58" s="6"/>
    </row>
    <row r="59" spans="1:20" ht="20.100000000000001" customHeight="1" x14ac:dyDescent="0.2">
      <c r="K59" s="709" t="s">
        <v>
116</v>
      </c>
      <c r="L59" s="672"/>
      <c r="M59" s="107" t="s">
        <v>
107</v>
      </c>
      <c r="N59" s="717" t="s">
        <v>
117</v>
      </c>
      <c r="O59" s="718"/>
      <c r="P59" s="117" t="s">
        <v>
30</v>
      </c>
      <c r="Q59" s="717" t="s">
        <v>
30</v>
      </c>
      <c r="R59" s="719"/>
    </row>
    <row r="60" spans="1:20" ht="20.100000000000001" customHeight="1" thickBot="1" x14ac:dyDescent="0.25">
      <c r="K60" s="712" t="s">
        <v>
118</v>
      </c>
      <c r="L60" s="713"/>
      <c r="M60" s="118" t="s">
        <v>
109</v>
      </c>
      <c r="N60" s="714" t="s">
        <v>
117</v>
      </c>
      <c r="O60" s="715"/>
      <c r="P60" s="119" t="s">
        <v>
30</v>
      </c>
      <c r="Q60" s="714" t="s">
        <v>
30</v>
      </c>
      <c r="R60" s="716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6"/>
      <c r="B82" s="6"/>
      <c r="C82" s="6"/>
      <c r="D82" s="6"/>
      <c r="E82" s="6"/>
      <c r="F82" s="6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11" priority="12" stopIfTrue="1">
      <formula>
"IF(AND(D6=0,F6=0,【参考】24右!F6=0））"</formula>
    </cfRule>
  </conditionalFormatting>
  <conditionalFormatting sqref="M6:N6">
    <cfRule type="expression" dxfId="10" priority="11" stopIfTrue="1">
      <formula>
"IF（F6=0,【参考】24右!F6＝0,'25年度右'!D6＝0）"</formula>
    </cfRule>
  </conditionalFormatting>
  <conditionalFormatting sqref="M7:N11 M13:N17 M19:N20 M22:N26 M29:N29">
    <cfRule type="expression" dxfId="9" priority="10" stopIfTrue="1">
      <formula>
"IF（F6=0,【参考】24右!F6＝0,'25年度右'!D6＝0）"</formula>
    </cfRule>
  </conditionalFormatting>
  <conditionalFormatting sqref="M32:N32">
    <cfRule type="expression" dxfId="8" priority="9" stopIfTrue="1">
      <formula>
"IF（F6=0,【参考】24右!F6＝0,'25年度右'!D6＝0）"</formula>
    </cfRule>
  </conditionalFormatting>
  <conditionalFormatting sqref="F38:F41 F43:F48">
    <cfRule type="expression" dxfId="7" priority="8" stopIfTrue="1">
      <formula>
"IF(AND(D6=0,F6=0,【参考】24右!F6=0））"</formula>
    </cfRule>
  </conditionalFormatting>
  <conditionalFormatting sqref="M12:N12">
    <cfRule type="expression" dxfId="6" priority="7" stopIfTrue="1">
      <formula>
"IF（F6=0,【参考】24右!F6＝0,'25年度右'!D6＝0）"</formula>
    </cfRule>
  </conditionalFormatting>
  <conditionalFormatting sqref="M18:N18">
    <cfRule type="expression" dxfId="5" priority="6" stopIfTrue="1">
      <formula>
"IF（F6=0,【参考】24右!F6＝0,'25年度右'!D6＝0）"</formula>
    </cfRule>
  </conditionalFormatting>
  <conditionalFormatting sqref="M21:N21">
    <cfRule type="expression" dxfId="4" priority="5" stopIfTrue="1">
      <formula>
"IF（F6=0,【参考】24右!F6＝0,'25年度右'!D6＝0）"</formula>
    </cfRule>
  </conditionalFormatting>
  <conditionalFormatting sqref="M27:N27">
    <cfRule type="expression" dxfId="3" priority="4" stopIfTrue="1">
      <formula>
"IF（F6=0,【参考】24右!F6＝0,'25年度右'!D6＝0）"</formula>
    </cfRule>
  </conditionalFormatting>
  <conditionalFormatting sqref="M28:N28">
    <cfRule type="expression" dxfId="2" priority="3" stopIfTrue="1">
      <formula>
"IF（F6=0,【参考】24右!F6＝0,'25年度右'!D6＝0）"</formula>
    </cfRule>
  </conditionalFormatting>
  <conditionalFormatting sqref="F42">
    <cfRule type="expression" dxfId="1" priority="2" stopIfTrue="1">
      <formula>
"IF(AND(D6=0,F6=0,【参考】24右!F6=0））"</formula>
    </cfRule>
  </conditionalFormatting>
  <conditionalFormatting sqref="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江東・左</vt:lpstr>
      <vt:lpstr>江東・右</vt:lpstr>
      <vt:lpstr>江東・右!Print_Area</vt:lpstr>
      <vt:lpstr>江東・左!Print_Area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2019-12-26T02:15:57Z</dcterms:created>
  <dcterms:modified xsi:type="dcterms:W3CDTF">2020-01-07T07:18:07Z</dcterms:modified>
</cp:coreProperties>
</file>