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0.160.9\zaisei\☆03-　決算統計担当\01-決算統計\29年度\34_Ｈ29決財政状況資料集★塩見さんへ\08_作成依頼（2回目）\1219HP修正更新（新島・神津島・青ヶ島）\"/>
    </mc:Choice>
  </mc:AlternateContent>
  <bookViews>
    <workbookView xWindow="28680" yWindow="-120" windowWidth="20616" windowHeight="11640"/>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43" i="21" l="1"/>
  <c r="CQ43" i="21"/>
  <c r="CO43" i="21" s="1"/>
  <c r="BY43" i="21"/>
  <c r="BW43" i="21" s="1"/>
  <c r="BE43" i="21"/>
  <c r="AM43" i="21"/>
  <c r="U43" i="21"/>
  <c r="E43" i="21"/>
  <c r="C43" i="21"/>
  <c r="DG42" i="21"/>
  <c r="CQ42" i="21"/>
  <c r="CO42" i="21" s="1"/>
  <c r="BY42" i="21"/>
  <c r="BW42" i="21" s="1"/>
  <c r="BE42" i="21"/>
  <c r="AM42" i="21"/>
  <c r="U42" i="21"/>
  <c r="E42" i="21"/>
  <c r="C42" i="21"/>
  <c r="DG41" i="21"/>
  <c r="CQ41" i="21"/>
  <c r="CO41" i="21" s="1"/>
  <c r="BY41" i="21"/>
  <c r="BW41" i="21" s="1"/>
  <c r="BE41" i="21"/>
  <c r="AM41" i="21"/>
  <c r="U41" i="21"/>
  <c r="E41" i="21"/>
  <c r="C41" i="21"/>
  <c r="DG40" i="21"/>
  <c r="CQ40" i="21"/>
  <c r="CO40" i="21" s="1"/>
  <c r="BY40" i="21"/>
  <c r="BE40" i="21"/>
  <c r="AM40" i="21"/>
  <c r="U40" i="21"/>
  <c r="E40" i="21"/>
  <c r="C40" i="21"/>
  <c r="DG39" i="21"/>
  <c r="CQ39" i="21"/>
  <c r="CO39" i="21" s="1"/>
  <c r="BY39" i="21"/>
  <c r="BE39" i="21"/>
  <c r="AM39" i="21"/>
  <c r="U39" i="21"/>
  <c r="E39" i="21"/>
  <c r="C39" i="21"/>
  <c r="DG38" i="21"/>
  <c r="CQ38" i="21"/>
  <c r="CO38" i="21" s="1"/>
  <c r="BY38" i="21"/>
  <c r="BE38" i="21"/>
  <c r="AM38" i="21"/>
  <c r="U38" i="21"/>
  <c r="E38" i="21"/>
  <c r="C38" i="21"/>
  <c r="DG37" i="21"/>
  <c r="CQ37" i="21"/>
  <c r="CO37" i="21" s="1"/>
  <c r="BY37" i="21"/>
  <c r="BE37" i="21"/>
  <c r="AM37" i="21"/>
  <c r="U37" i="21"/>
  <c r="E37" i="21"/>
  <c r="C37" i="21"/>
  <c r="DG36" i="21"/>
  <c r="CQ36" i="21"/>
  <c r="CO36" i="21" s="1"/>
  <c r="BY36" i="21"/>
  <c r="BE36" i="21"/>
  <c r="AM36" i="21"/>
  <c r="W36" i="21"/>
  <c r="E36" i="21"/>
  <c r="C36" i="21" s="1"/>
  <c r="DG35" i="21"/>
  <c r="CQ35" i="21"/>
  <c r="CO35" i="21"/>
  <c r="BY35" i="21"/>
  <c r="BG35" i="21"/>
  <c r="AM35" i="21"/>
  <c r="W35" i="21"/>
  <c r="E35" i="21"/>
  <c r="C35" i="21" s="1"/>
  <c r="DG34" i="21"/>
  <c r="CQ34" i="21"/>
  <c r="CO34" i="21"/>
  <c r="BY34" i="21"/>
  <c r="BG34" i="21"/>
  <c r="AM34" i="21"/>
  <c r="W34" i="21"/>
  <c r="U34" i="21" s="1"/>
  <c r="E34" i="21"/>
  <c r="C34" i="21" s="1"/>
  <c r="U35" i="21" l="1"/>
  <c r="U36" i="21"/>
  <c r="BW34" i="21" s="1"/>
  <c r="BW35" i="21" s="1"/>
  <c r="BW36" i="21" s="1"/>
  <c r="BW37" i="21" s="1"/>
  <c r="BW38" i="21" s="1"/>
  <c r="BW39" i="21" s="1"/>
  <c r="BW40" i="21" s="1"/>
  <c r="BE34" i="21"/>
  <c r="BE35"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<sst xmlns="http://schemas.openxmlformats.org/spreadsheetml/2006/main" count="1151" uniqueCount="574">
  <si>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</si>
  <si>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</si>
  <si>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</si>
  <si>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</si>
  <si>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</si>
  <si>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</si>
  <si>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</si>
  <si>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</si>
  <si>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</si>
  <si>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</si>
  <si>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</si>
  <si>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</si>
  <si>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</si>
  <si>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</si>
  <si>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</si>
  <si>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</si>
  <si>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</si>
  <si>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</si>
  <si>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</si>
  <si>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</si>
  <si>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</si>
  <si>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</si>
  <si>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</si>
  <si>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</si>
  <si>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</si>
  <si>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</si>
  <si>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</si>
  <si>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</si>
  <si>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</si>
  <si>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</si>
  <si>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</si>
  <si>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</si>
  <si>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</si>
  <si>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</si>
  <si>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</si>
  <si>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</si>
  <si>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</si>
  <si>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</si>
  <si>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</si>
  <si>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</si>
  <si>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</si>
  <si>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</si>
  <si>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</si>
  <si>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</si>
  <si>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</si>
  <si>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</si>
  <si>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</si>
  <si>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</si>
  <si>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</si>
  <si>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</si>
  <si>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</si>
  <si>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</si>
  <si>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</si>
  <si>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</si>
  <si>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</si>
  <si>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</si>
  <si>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</si>
  <si>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</si>
  <si>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</si>
  <si>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</si>
  <si>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</si>
  <si>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</si>
  <si>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</si>
  <si>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</si>
  <si>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</si>
  <si>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</si>
  <si>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</si>
  <si>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</si>
  <si>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</si>
  <si>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Ⅰ－２</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</si>
  <si>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</si>
  <si>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</si>
  <si>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</si>
  <si>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</si>
  <si>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</si>
  <si>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</si>
  <si>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</si>
  <si>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</si>
  <si>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</si>
  <si>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</si>
  <si>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</si>
  <si>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</si>
  <si>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</si>
  <si>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</si>
  <si>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</si>
  <si>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</si>
  <si>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</si>
  <si>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</si>
  <si>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</si>
  <si>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</si>
  <si>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</si>
  <si>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</si>
  <si>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</si>
  <si>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</si>
  <si>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</si>
  <si>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</si>
  <si>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</si>
  <si>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</si>
  <si>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</si>
  <si>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</si>
  <si>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</si>
  <si>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</si>
  <si>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</si>
  <si>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</si>
  <si>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</si>
  <si>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</si>
  <si>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</si>
  <si>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</si>
  <si>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</si>
  <si>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</si>
  <si>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</si>
  <si>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</si>
  <si>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</si>
  <si>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</si>
  <si>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</si>
  <si>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</si>
  <si>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</si>
  <si>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</si>
  <si>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</si>
  <si>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</si>
  <si>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</si>
  <si>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</si>
  <si>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</si>
  <si>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</si>
  <si>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</si>
  <si>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</si>
  <si>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</si>
  <si>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</si>
  <si>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</si>
  <si>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</si>
  <si>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</si>
  <si>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</si>
  <si>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</si>
  <si>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</si>
  <si>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</si>
  <si>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</si>
  <si>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</si>
  <si>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</si>
  <si>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</si>
  <si>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</si>
  <si>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</si>
  <si>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</si>
  <si>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</si>
  <si>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</si>
  <si>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</si>
  <si>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</si>
  <si>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</si>
  <si>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</si>
  <si>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</si>
  <si>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</si>
  <si>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</si>
  <si>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</si>
  <si>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</si>
  <si>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</si>
  <si>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</si>
  <si>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</si>
  <si>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東京都神津島村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</si>
  <si>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</si>
  <si>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</si>
  <si>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</si>
  <si>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</si>
  <si>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</si>
  <si>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</si>
  <si>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</si>
  <si>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</si>
  <si>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</si>
  <si>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</si>
  <si>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</si>
  <si>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</si>
  <si>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</si>
  <si>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</si>
  <si>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</si>
  <si>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</si>
  <si>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</si>
  <si>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</si>
  <si>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</si>
  <si>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</si>
  <si>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</si>
  <si>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</si>
  <si>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</si>
  <si>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</si>
  <si>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</si>
  <si>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</si>
  <si>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</si>
  <si>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</si>
  <si>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</si>
  <si>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</si>
  <si>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</si>
  <si>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</si>
  <si>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</si>
  <si>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</si>
  <si>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</si>
  <si>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土木費</t>
  </si>
  <si>
    <t>特別地方消費税交付金</t>
  </si>
  <si>
    <t>消防費</t>
  </si>
  <si>
    <t>自動車取得税交付金</t>
  </si>
  <si>
    <t>　　市町村たばこ税</t>
    <phoneticPr fontId="5"/>
  </si>
  <si>
    <t>教育費</t>
  </si>
  <si>
    <t>軽油引取税交付金</t>
  </si>
  <si>
    <t>災害復旧費</t>
  </si>
  <si>
    <t>公債費</t>
  </si>
  <si>
    <t>地方交付税</t>
  </si>
  <si>
    <t>　法定外普通税</t>
    <phoneticPr fontId="5"/>
  </si>
  <si>
    <t>諸支出金</t>
    <rPh sb="3" eb="4">
      <t>キン</t>
    </rPh>
    <phoneticPr fontId="20"/>
  </si>
  <si>
    <t>目的税</t>
  </si>
  <si>
    <t>　特別交付税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</si>
  <si>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</si>
  <si>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</si>
  <si>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</si>
  <si>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</si>
  <si>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</si>
  <si>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</si>
  <si>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</si>
  <si>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</si>
  <si>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</si>
  <si>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</si>
  <si>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</si>
  <si>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</si>
  <si>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</si>
  <si>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</si>
  <si>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</si>
  <si>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</si>
  <si>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</si>
  <si>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</si>
  <si>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</si>
  <si>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</si>
  <si>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</si>
  <si>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</si>
  <si>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</si>
  <si>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</si>
  <si>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</si>
  <si>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</si>
  <si>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</si>
  <si>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</si>
  <si>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</si>
  <si>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</si>
  <si>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</si>
  <si>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</si>
  <si>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</si>
  <si>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</si>
  <si>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</si>
  <si>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</si>
  <si>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</si>
  <si>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</si>
  <si>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</si>
  <si>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</si>
  <si>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</si>
  <si>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</si>
  <si>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</si>
  <si>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</si>
  <si>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</si>
  <si>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</si>
  <si>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歳入合計</t>
    <phoneticPr fontId="5"/>
  </si>
  <si>
    <t>被保険者数(人)</t>
  </si>
  <si>
    <t>被保険者
1人当り</t>
    <phoneticPr fontId="5"/>
  </si>
  <si>
    <t>　投資・出資金・貸付金</t>
    <phoneticPr fontId="5"/>
  </si>
  <si>
    <t>その他</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</si>
  <si>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</si>
  <si>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</si>
  <si>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</si>
  <si>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</si>
  <si>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</si>
  <si>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</si>
  <si>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</si>
  <si>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</si>
  <si>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</si>
  <si>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</si>
  <si>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</si>
  <si>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</si>
  <si>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東京都神津島村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</si>
  <si>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</si>
  <si>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</si>
  <si>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</si>
  <si>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</si>
  <si>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</si>
  <si>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</si>
  <si>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</si>
  <si>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</si>
  <si>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</si>
  <si>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</si>
  <si>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</si>
  <si>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</si>
  <si>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</si>
  <si>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当該団体からの債務保証に係る債務残高</t>
    <rPh sb="9" eb="11">
      <t>ホショウ</t>
    </rPh>
    <phoneticPr fontId="5"/>
  </si>
  <si>
    <t>当該団体からの損失補償に係る債務残高</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</si>
  <si>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</si>
  <si>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</si>
  <si>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</si>
  <si>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</si>
  <si>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phoneticPr fontId="5"/>
  </si>
  <si>
    <t>資金不足
比率</t>
    <rPh sb="0" eb="2">
      <t>シキン</t>
    </rPh>
    <rPh sb="2" eb="4">
      <t>フソク</t>
    </rPh>
    <rPh sb="5" eb="7">
      <t>ヒリツ</t>
    </rPh>
    <phoneticPr fontId="5"/>
  </si>
  <si>
    <t>国民健康保険特別会計</t>
    <phoneticPr fontId="5"/>
  </si>
  <si>
    <t>介護保険事業特別会計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</si>
  <si>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</si>
  <si>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</si>
  <si>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</si>
  <si>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</si>
  <si>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</si>
  <si>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</si>
  <si>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</si>
  <si>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</si>
  <si>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</si>
  <si>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</si>
  <si>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</si>
  <si>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</si>
  <si>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</si>
  <si>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</si>
  <si>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</si>
  <si>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</si>
  <si>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</si>
  <si>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</si>
  <si>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</si>
  <si>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</si>
  <si>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</si>
  <si>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</si>
  <si>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</si>
  <si>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</si>
  <si>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</si>
  <si>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</si>
  <si>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</si>
  <si>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</si>
  <si>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</si>
  <si>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</si>
  <si>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</si>
  <si>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</si>
  <si>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</si>
  <si>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</si>
  <si>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</si>
  <si>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</si>
  <si>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</si>
  <si>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</si>
  <si>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</si>
  <si>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</si>
  <si>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</si>
  <si>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</si>
  <si>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</si>
  <si>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</si>
  <si>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</si>
  <si>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</si>
  <si>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</si>
  <si>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</si>
  <si>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</si>
  <si>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</si>
  <si>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</si>
  <si>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</si>
  <si>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</si>
  <si>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</si>
  <si>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</si>
  <si>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</si>
  <si>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</si>
  <si>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</si>
  <si>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</si>
  <si>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</si>
  <si>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</si>
  <si>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</si>
  <si>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</si>
  <si>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</si>
  <si>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</si>
  <si>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</si>
  <si>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</si>
  <si>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</si>
  <si>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</si>
  <si>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</si>
  <si>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</si>
  <si>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</si>
  <si>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</si>
  <si>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</si>
  <si>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</si>
  <si>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</si>
  <si>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</si>
  <si>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</si>
  <si>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</si>
  <si>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</si>
  <si>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</si>
  <si>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</si>
  <si>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</si>
  <si>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</si>
  <si>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</si>
  <si>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</si>
  <si>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</si>
  <si>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</si>
  <si>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</si>
  <si>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</si>
  <si>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</si>
  <si>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</si>
  <si>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</si>
  <si>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</si>
  <si>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</si>
  <si>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</si>
  <si>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</si>
  <si>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</si>
  <si>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</si>
  <si>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</si>
  <si>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</si>
  <si>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</si>
  <si>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</si>
  <si>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</si>
  <si>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</si>
  <si>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</si>
  <si>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</si>
  <si>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</si>
  <si>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</si>
  <si>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</si>
  <si>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</si>
  <si>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</si>
  <si>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</si>
  <si>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</si>
  <si>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</si>
  <si>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</si>
  <si>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</si>
  <si>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</si>
  <si>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</si>
  <si>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3.78</t>
  </si>
  <si>
    <t>一般会計</t>
  </si>
  <si>
    <t>国民健康保険特別会計</t>
  </si>
  <si>
    <t>後期高齢者医療事業特別会計</t>
  </si>
  <si>
    <t>農業集落排水特別会計</t>
  </si>
  <si>
    <t>簡易水道特別会計</t>
  </si>
  <si>
    <t>介護保険事業特別会計</t>
  </si>
  <si>
    <t>その他会計（赤字）</t>
  </si>
  <si>
    <t>その他会計（黒字）</t>
  </si>
  <si>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</si>
  <si>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</si>
  <si>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</si>
  <si>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</si>
  <si>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</si>
  <si>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</si>
  <si>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東京都市町村総合事務組合（交通災害）</t>
    <rPh sb="0" eb="3">
      <t>トウキョウト</t>
    </rPh>
    <rPh sb="3" eb="6">
      <t>シチョウソン</t>
    </rPh>
    <rPh sb="6" eb="8">
      <t>ソウゴウ</t>
    </rPh>
    <rPh sb="8" eb="10">
      <t>ジム</t>
    </rPh>
    <rPh sb="10" eb="12">
      <t>クミアイ</t>
    </rPh>
    <rPh sb="13" eb="15">
      <t>コウツウ</t>
    </rPh>
    <rPh sb="15" eb="17">
      <t>サイガイ</t>
    </rPh>
    <phoneticPr fontId="2"/>
  </si>
  <si>
    <t>公共施設整備基金</t>
    <rPh sb="0" eb="2">
      <t>コウキョウ</t>
    </rPh>
    <rPh sb="2" eb="4">
      <t>シセツ</t>
    </rPh>
    <rPh sb="4" eb="6">
      <t>セイビ</t>
    </rPh>
    <rPh sb="6" eb="8">
      <t>キキン</t>
    </rPh>
    <phoneticPr fontId="11"/>
  </si>
  <si>
    <t>ふるさとづくり基金</t>
    <rPh sb="7" eb="9">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</si>
  <si>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</si>
  <si>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</si>
  <si>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</si>
  <si>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</si>
  <si>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の将来負担比率は、充当財源が将来負担額を上回っており、将来負担比率は△72.4％となっているため健全の範囲内となっている。有形固定資産売却率もについてはH29年度では類似団体内平均以下となっているが前年度（H28年度）では平均以上の比率であった。今後も健全財政を維持できるよう、公共施設等総合管理計画に基づく個別施設計画を早急に策定し、整備計画に沿った施設の更新、維持管理を適切に進める必要がある。</t>
    <rPh sb="1" eb="2">
      <t>ソン</t>
    </rPh>
    <rPh sb="11" eb="13">
      <t>ジュウトウ</t>
    </rPh>
    <rPh sb="13" eb="15">
      <t>ザイゲン</t>
    </rPh>
    <rPh sb="16" eb="18">
      <t>ショウライ</t>
    </rPh>
    <rPh sb="18" eb="20">
      <t>フタン</t>
    </rPh>
    <rPh sb="20" eb="21">
      <t>ガク</t>
    </rPh>
    <rPh sb="22" eb="24">
      <t>ウワマワ</t>
    </rPh>
    <rPh sb="29" eb="31">
      <t>ショウライ</t>
    </rPh>
    <rPh sb="31" eb="33">
      <t>フタン</t>
    </rPh>
    <rPh sb="33" eb="35">
      <t>ヒリツ</t>
    </rPh>
    <rPh sb="50" eb="52">
      <t>ケンゼン</t>
    </rPh>
    <rPh sb="53" eb="56">
      <t>ハンイナイ</t>
    </rPh>
    <rPh sb="63" eb="65">
      <t>ユウケイ</t>
    </rPh>
    <rPh sb="65" eb="67">
      <t>コテイ</t>
    </rPh>
    <rPh sb="67" eb="69">
      <t>シサン</t>
    </rPh>
    <rPh sb="69" eb="71">
      <t>バイキャク</t>
    </rPh>
    <rPh sb="71" eb="72">
      <t>リツ</t>
    </rPh>
    <rPh sb="81" eb="83">
      <t>ネンド</t>
    </rPh>
    <rPh sb="85" eb="87">
      <t>ルイジ</t>
    </rPh>
    <rPh sb="87" eb="89">
      <t>ダンタイ</t>
    </rPh>
    <rPh sb="89" eb="90">
      <t>ナイ</t>
    </rPh>
    <rPh sb="90" eb="92">
      <t>ヘイキン</t>
    </rPh>
    <rPh sb="92" eb="94">
      <t>イカ</t>
    </rPh>
    <rPh sb="101" eb="104">
      <t>ゼンネンド</t>
    </rPh>
    <rPh sb="108" eb="110">
      <t>ネンド</t>
    </rPh>
    <rPh sb="113" eb="115">
      <t>ヘイキン</t>
    </rPh>
    <rPh sb="115" eb="117">
      <t>イジョウ</t>
    </rPh>
    <rPh sb="118" eb="120">
      <t>ヒリツ</t>
    </rPh>
    <rPh sb="125" eb="127">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</si>
  <si>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</si>
  <si>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</si>
  <si>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</si>
  <si>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</si>
  <si>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</si>
  <si>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</si>
  <si>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将来負担比率は△72.4％と早期健全化基準内に収まっている。
実質交際費率は前年比0.1％増となっているがこれは単年度実質公債比率が1.47％と特に低かった平成26年度の比率が直近3か年から除外されたことによるものとなっている。
なお、平成29年度の単年度実質公債比率は1.62％となっている。</t>
    <rPh sb="0" eb="2">
      <t>ショウライ</t>
    </rPh>
    <rPh sb="2" eb="4">
      <t>フタン</t>
    </rPh>
    <rPh sb="4" eb="6">
      <t>ヒリツ</t>
    </rPh>
    <rPh sb="14" eb="16">
      <t>ソウキ</t>
    </rPh>
    <rPh sb="16" eb="19">
      <t>ケンゼンカ</t>
    </rPh>
    <rPh sb="19" eb="22">
      <t>キジュンナイ</t>
    </rPh>
    <rPh sb="23" eb="24">
      <t>オサ</t>
    </rPh>
    <rPh sb="31" eb="33">
      <t>ジッシツ</t>
    </rPh>
    <rPh sb="33" eb="35">
      <t>コウサイ</t>
    </rPh>
    <rPh sb="35" eb="36">
      <t>ヒ</t>
    </rPh>
    <rPh sb="36" eb="37">
      <t>リツ</t>
    </rPh>
    <rPh sb="38" eb="41">
      <t>ゼンネンヒ</t>
    </rPh>
    <rPh sb="45" eb="46">
      <t>ゾウ</t>
    </rPh>
    <rPh sb="56" eb="59">
      <t>タンネンド</t>
    </rPh>
    <rPh sb="59" eb="61">
      <t>ジッシツ</t>
    </rPh>
    <rPh sb="61" eb="63">
      <t>コウサイ</t>
    </rPh>
    <rPh sb="63" eb="65">
      <t>ヒリツ</t>
    </rPh>
    <rPh sb="72" eb="73">
      <t>トク</t>
    </rPh>
    <rPh sb="74" eb="75">
      <t>ヒク</t>
    </rPh>
    <rPh sb="78" eb="80">
      <t>ヘイセイ</t>
    </rPh>
    <rPh sb="82" eb="84">
      <t>ネンド</t>
    </rPh>
    <rPh sb="85" eb="87">
      <t>ヒリツ</t>
    </rPh>
    <rPh sb="88" eb="90">
      <t>チョッキン</t>
    </rPh>
    <rPh sb="92" eb="93">
      <t>ネン</t>
    </rPh>
    <rPh sb="95" eb="97">
      <t>ジョガイ</t>
    </rPh>
    <rPh sb="118" eb="120">
      <t>ヘイセイ</t>
    </rPh>
    <rPh sb="122" eb="124">
      <t>ネンド</t>
    </rPh>
    <rPh sb="125" eb="128">
      <t>タンネンド</t>
    </rPh>
    <rPh sb="128" eb="130">
      <t>ジッシツ</t>
    </rPh>
    <rPh sb="130" eb="132">
      <t>コウサイ</t>
    </rPh>
    <rPh sb="132" eb="134">
      <t>ヒリツ</t>
    </rPh>
    <phoneticPr fontId="5"/>
  </si>
  <si>
    <t>実質公債費比率</t>
    <phoneticPr fontId="5"/>
  </si>
  <si>
    <t>平成29年度　財政状況資料集</t>
    <phoneticPr fontId="5"/>
  </si>
  <si>
    <t>都道府県名</t>
    <phoneticPr fontId="5"/>
  </si>
  <si>
    <t>東京都</t>
    <phoneticPr fontId="5"/>
  </si>
  <si>
    <t>市町村類型</t>
    <phoneticPr fontId="5"/>
  </si>
  <si>
    <t>指定団体等の指定状況</t>
    <phoneticPr fontId="5"/>
  </si>
  <si>
    <t>歳入総額</t>
    <phoneticPr fontId="20"/>
  </si>
  <si>
    <t>×</t>
    <phoneticPr fontId="5"/>
  </si>
  <si>
    <t>歳出総額</t>
    <phoneticPr fontId="20"/>
  </si>
  <si>
    <t>神津島村</t>
    <phoneticPr fontId="5"/>
  </si>
  <si>
    <t>2-1</t>
    <phoneticPr fontId="5"/>
  </si>
  <si>
    <t>×</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</si>
  <si>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</si>
  <si>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</si>
  <si>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</si>
  <si>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</si>
  <si>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</si>
  <si>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</si>
  <si>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</si>
  <si>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積立金</t>
    <phoneticPr fontId="20"/>
  </si>
  <si>
    <t>健全化判断比率</t>
    <phoneticPr fontId="5"/>
  </si>
  <si>
    <t>0.1</t>
    <phoneticPr fontId="5"/>
  </si>
  <si>
    <t>繰上償還金</t>
    <phoneticPr fontId="20"/>
  </si>
  <si>
    <t>-</t>
    <phoneticPr fontId="5"/>
  </si>
  <si>
    <t>-</t>
    <phoneticPr fontId="5"/>
  </si>
  <si>
    <t>30.01.01(人)</t>
    <phoneticPr fontId="5"/>
  </si>
  <si>
    <t>×</t>
    <phoneticPr fontId="5"/>
  </si>
  <si>
    <t>積立金取崩し額</t>
    <phoneticPr fontId="20"/>
  </si>
  <si>
    <t>-</t>
    <phoneticPr fontId="5"/>
  </si>
  <si>
    <t>うち日本人(人)</t>
    <phoneticPr fontId="5"/>
  </si>
  <si>
    <t>○</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</si>
  <si>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</si>
  <si>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</si>
  <si>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</si>
  <si>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</si>
  <si>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0.9</t>
    <phoneticPr fontId="5"/>
  </si>
  <si>
    <t>基準財政需要額</t>
    <phoneticPr fontId="20"/>
  </si>
  <si>
    <t>うち日本人(％)</t>
    <phoneticPr fontId="5"/>
  </si>
  <si>
    <t>0.9</t>
    <phoneticPr fontId="5"/>
  </si>
  <si>
    <t>標準税収入額等</t>
    <phoneticPr fontId="20"/>
  </si>
  <si>
    <t>教育長</t>
    <phoneticPr fontId="5"/>
  </si>
  <si>
    <t>*</t>
    <phoneticPr fontId="5"/>
  </si>
  <si>
    <t>一般会計等の一覧</t>
    <phoneticPr fontId="5"/>
  </si>
  <si>
    <t>項番</t>
    <phoneticPr fontId="5"/>
  </si>
  <si>
    <t>会計名</t>
    <phoneticPr fontId="5"/>
  </si>
  <si>
    <t>項番</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</si>
  <si>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</si>
  <si>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</si>
  <si>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目的別歳出の状況（単位 千円・％）</t>
    <phoneticPr fontId="5"/>
  </si>
  <si>
    <t>　　　個人均等割</t>
    <phoneticPr fontId="5"/>
  </si>
  <si>
    <t>分離課税所得割交付金</t>
    <phoneticPr fontId="20"/>
  </si>
  <si>
    <t>-</t>
    <phoneticPr fontId="5"/>
  </si>
  <si>
    <t>　　　うち純固定資産税</t>
    <phoneticPr fontId="5"/>
  </si>
  <si>
    <t>　　軽自動車税</t>
    <phoneticPr fontId="5"/>
  </si>
  <si>
    <t>　　鉱産税</t>
    <phoneticPr fontId="5"/>
  </si>
  <si>
    <t>地方特例交付金</t>
    <phoneticPr fontId="12"/>
  </si>
  <si>
    <t>　　特別土地保有税</t>
    <phoneticPr fontId="5"/>
  </si>
  <si>
    <t>　普通交付税</t>
    <phoneticPr fontId="5"/>
  </si>
  <si>
    <t>前年度繰上充用金</t>
    <phoneticPr fontId="5"/>
  </si>
  <si>
    <t>　法定目的税</t>
    <phoneticPr fontId="5"/>
  </si>
  <si>
    <t>構成比</t>
    <phoneticPr fontId="5"/>
  </si>
  <si>
    <t>　法定外目的税</t>
    <phoneticPr fontId="5"/>
  </si>
  <si>
    <t>　人件費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</si>
  <si>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</si>
  <si>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</si>
  <si>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</si>
  <si>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</si>
  <si>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</si>
  <si>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</si>
  <si>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</si>
  <si>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</si>
  <si>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下水道</t>
    <phoneticPr fontId="5"/>
  </si>
  <si>
    <t>　うち臨時財政対策債</t>
    <phoneticPr fontId="5"/>
  </si>
  <si>
    <t>簡易水道</t>
    <phoneticPr fontId="5"/>
  </si>
  <si>
    <t>　　うち一部事務組合負担金</t>
    <phoneticPr fontId="5"/>
  </si>
  <si>
    <t>上水道</t>
    <phoneticPr fontId="5"/>
  </si>
  <si>
    <t>　繰出金</t>
    <phoneticPr fontId="5"/>
  </si>
  <si>
    <t>工業用水道</t>
    <phoneticPr fontId="5"/>
  </si>
  <si>
    <t>保険税(料)収入額</t>
    <phoneticPr fontId="5"/>
  </si>
  <si>
    <t>　積立金</t>
    <phoneticPr fontId="5"/>
  </si>
  <si>
    <t>国民健康保険</t>
    <phoneticPr fontId="5"/>
  </si>
  <si>
    <t>国庫支出金</t>
    <phoneticPr fontId="5"/>
  </si>
  <si>
    <t>保険給付費</t>
    <phoneticPr fontId="5"/>
  </si>
  <si>
    <t>　　うち人件費</t>
    <phoneticPr fontId="5"/>
  </si>
  <si>
    <t>普通建設事業費</t>
    <phoneticPr fontId="5"/>
  </si>
  <si>
    <t>実質収支</t>
    <phoneticPr fontId="26"/>
  </si>
  <si>
    <t>当該団体
からの
補助金</t>
    <phoneticPr fontId="5"/>
  </si>
  <si>
    <t>当該団体
からの
貸付金</t>
    <phoneticPr fontId="5"/>
  </si>
  <si>
    <t>一般会計等
負担見込額</t>
    <phoneticPr fontId="5"/>
  </si>
  <si>
    <t>一般会計</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</si>
  <si>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</si>
  <si>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</si>
  <si>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</si>
  <si>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</si>
  <si>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</si>
  <si>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</si>
  <si>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</si>
  <si>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　　　</t>
  </si>
  <si>
    <t>後期高齢者医療事業特別会計</t>
    <phoneticPr fontId="5"/>
  </si>
  <si>
    <t>農業集落排水特別会計</t>
    <phoneticPr fontId="5"/>
  </si>
  <si>
    <t>法非適用企業</t>
    <phoneticPr fontId="5"/>
  </si>
  <si>
    <t>簡易水道特別会計</t>
    <phoneticPr fontId="5"/>
  </si>
  <si>
    <t>-</t>
    <phoneticPr fontId="5"/>
  </si>
  <si>
    <t>資金剰余額
/不足額
（実質収支）</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</si>
  <si>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</si>
  <si>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</si>
  <si>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</si>
  <si>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</si>
  <si>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</si>
  <si>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</si>
  <si>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</si>
  <si>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</si>
  <si>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</si>
  <si>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農業集落排水特別会計</t>
    <phoneticPr fontId="5"/>
  </si>
  <si>
    <t>簡易水道特別会計</t>
    <phoneticPr fontId="5"/>
  </si>
  <si>
    <t>国保直診勘定事業会計</t>
    <rPh sb="0" eb="2">
      <t>コクホ</t>
    </rPh>
    <rPh sb="2" eb="4">
      <t>チョクシン</t>
    </rPh>
    <rPh sb="4" eb="6">
      <t>カンジョウ</t>
    </rPh>
    <rPh sb="6" eb="8">
      <t>ジギョウ</t>
    </rPh>
    <rPh sb="8" eb="10">
      <t>カイケイ</t>
    </rPh>
    <phoneticPr fontId="2"/>
  </si>
  <si>
    <t>-</t>
    <phoneticPr fontId="2"/>
  </si>
  <si>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</si>
  <si>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</si>
  <si>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</si>
  <si>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</si>
  <si>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</si>
  <si>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</si>
  <si>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</si>
  <si>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</si>
  <si>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</si>
  <si>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標準財政規模比（％）</t>
    <phoneticPr fontId="5"/>
  </si>
  <si>
    <t>元利償還金等(A)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</si>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</sst>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3" xfId="12" applyFont="1" applyFill="1" applyBorder="1" applyAlignment="1" applyProtection="1">
      <alignment horizontal="center"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187" fontId="29" fillId="0" borderId="137" xfId="12" applyNumberFormat="1" applyFont="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848E-492B-B583-120750113EC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294307</c:v>
                </c:pt>
                <c:pt idx="1">
                  <c:v>291709</c:v>
                </c:pt>
                <c:pt idx="2">
                  <c:v>402995</c:v>
                </c:pt>
                <c:pt idx="3">
                  <c:v>445167</c:v>
                </c:pt>
                <c:pt idx="4">
                  <c:v>464225</c:v>
                </c:pt>
              </c:numCache>
            </c:numRef>
          </c:val>
          <c:smooth val="0"/>
          <c:extLst>
            <c:ext xmlns:c16="http://schemas.microsoft.com/office/drawing/2014/chart" uri="{C3380CC4-5D6E-409C-BE32-E72D297353CC}">
              <c16:uniqueId val="{00000001-848E-492B-B583-120750113ECB}"/>
            </c:ext>
          </c:extLst>
        </c:ser>
        <c:dLbls>
          <c:showLegendKey val="0"/>
          <c:showVal val="0"/>
          <c:showCatName val="0"/>
          <c:showSerName val="0"/>
          <c:showPercent val="0"/>
          <c:showBubbleSize val="0"/>
        </c:dLbls>
        <c:marker val="1"/>
        <c:smooth val="0"/>
        <c:axId val="86724608"/>
        <c:axId val="86726144"/>
      </c:lineChart>
      <c:catAx>
        <c:axId val="8672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726144"/>
        <c:crosses val="autoZero"/>
        <c:auto val="1"/>
        <c:lblAlgn val="ctr"/>
        <c:lblOffset val="100"/>
        <c:tickLblSkip val="1"/>
        <c:tickMarkSkip val="1"/>
        <c:noMultiLvlLbl val="0"/>
      </c:catAx>
      <c:valAx>
        <c:axId val="8672614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72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6.05</c:v>
                </c:pt>
                <c:pt idx="1">
                  <c:v>4.75</c:v>
                </c:pt>
                <c:pt idx="2">
                  <c:v>4.67</c:v>
                </c:pt>
                <c:pt idx="3">
                  <c:v>6.25</c:v>
                </c:pt>
                <c:pt idx="4">
                  <c:v>7.3</c:v>
                </c:pt>
              </c:numCache>
            </c:numRef>
          </c:val>
          <c:extLst>
            <c:ext xmlns:c16="http://schemas.microsoft.com/office/drawing/2014/chart" uri="{C3380CC4-5D6E-409C-BE32-E72D297353CC}">
              <c16:uniqueId val="{00000000-287A-4756-ABB0-9D02E04E736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59.95</c:v>
                </c:pt>
                <c:pt idx="1">
                  <c:v>62.06</c:v>
                </c:pt>
                <c:pt idx="2">
                  <c:v>57.37</c:v>
                </c:pt>
                <c:pt idx="3">
                  <c:v>51.44</c:v>
                </c:pt>
                <c:pt idx="4">
                  <c:v>51.16</c:v>
                </c:pt>
              </c:numCache>
            </c:numRef>
          </c:val>
          <c:extLst>
            <c:ext xmlns:c16="http://schemas.microsoft.com/office/drawing/2014/chart" uri="{C3380CC4-5D6E-409C-BE32-E72D297353CC}">
              <c16:uniqueId val="{00000001-287A-4756-ABB0-9D02E04E736C}"/>
            </c:ext>
          </c:extLst>
        </c:ser>
        <c:dLbls>
          <c:showLegendKey val="0"/>
          <c:showVal val="0"/>
          <c:showCatName val="0"/>
          <c:showSerName val="0"/>
          <c:showPercent val="0"/>
          <c:showBubbleSize val="0"/>
        </c:dLbls>
        <c:gapWidth val="250"/>
        <c:overlap val="100"/>
        <c:axId val="116501120"/>
        <c:axId val="1165032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1.68</c:v>
                </c:pt>
                <c:pt idx="1">
                  <c:v>1.1499999999999999</c:v>
                </c:pt>
                <c:pt idx="2">
                  <c:v>0.3</c:v>
                </c:pt>
                <c:pt idx="3">
                  <c:v>-3.78</c:v>
                </c:pt>
                <c:pt idx="4">
                  <c:v>1.1100000000000001</c:v>
                </c:pt>
              </c:numCache>
            </c:numRef>
          </c:val>
          <c:smooth val="0"/>
          <c:extLst>
            <c:ext xmlns:c16="http://schemas.microsoft.com/office/drawing/2014/chart" uri="{C3380CC4-5D6E-409C-BE32-E72D297353CC}">
              <c16:uniqueId val="{00000002-287A-4756-ABB0-9D02E04E736C}"/>
            </c:ext>
          </c:extLst>
        </c:ser>
        <c:dLbls>
          <c:showLegendKey val="0"/>
          <c:showVal val="0"/>
          <c:showCatName val="0"/>
          <c:showSerName val="0"/>
          <c:showPercent val="0"/>
          <c:showBubbleSize val="0"/>
        </c:dLbls>
        <c:marker val="1"/>
        <c:smooth val="0"/>
        <c:axId val="116501120"/>
        <c:axId val="116503296"/>
      </c:lineChart>
      <c:catAx>
        <c:axId val="1165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03296"/>
        <c:crosses val="autoZero"/>
        <c:auto val="1"/>
        <c:lblAlgn val="ctr"/>
        <c:lblOffset val="100"/>
        <c:tickLblSkip val="1"/>
        <c:tickMarkSkip val="1"/>
        <c:noMultiLvlLbl val="0"/>
      </c:catAx>
      <c:valAx>
        <c:axId val="11650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B4-4C73-9D2C-D8643AD4A2F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B4-4C73-9D2C-D8643AD4A2F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B4-4C73-9D2C-D8643AD4A2FE}"/>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B4-4C73-9D2C-D8643AD4A2FE}"/>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0.38</c:v>
                </c:pt>
                <c:pt idx="2">
                  <c:v>#N/A</c:v>
                </c:pt>
                <c:pt idx="3">
                  <c:v>1.54</c:v>
                </c:pt>
                <c:pt idx="4">
                  <c:v>#N/A</c:v>
                </c:pt>
                <c:pt idx="5">
                  <c:v>0.37</c:v>
                </c:pt>
                <c:pt idx="6">
                  <c:v>#N/A</c:v>
                </c:pt>
                <c:pt idx="7">
                  <c:v>0.06</c:v>
                </c:pt>
                <c:pt idx="8">
                  <c:v>#N/A</c:v>
                </c:pt>
                <c:pt idx="9">
                  <c:v>0</c:v>
                </c:pt>
              </c:numCache>
            </c:numRef>
          </c:val>
          <c:extLst>
            <c:ext xmlns:c16="http://schemas.microsoft.com/office/drawing/2014/chart" uri="{C3380CC4-5D6E-409C-BE32-E72D297353CC}">
              <c16:uniqueId val="{00000004-85B4-4C73-9D2C-D8643AD4A2FE}"/>
            </c:ext>
          </c:extLst>
        </c:ser>
        <c:ser>
          <c:idx val="5"/>
          <c:order val="5"/>
          <c:tx>
            <c:strRef>
              <c:f>[1]データシート!$A$32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0.09</c:v>
                </c:pt>
                <c:pt idx="2">
                  <c:v>#N/A</c:v>
                </c:pt>
                <c:pt idx="3">
                  <c:v>0.3</c:v>
                </c:pt>
                <c:pt idx="4">
                  <c:v>#N/A</c:v>
                </c:pt>
                <c:pt idx="5">
                  <c:v>0.33</c:v>
                </c:pt>
                <c:pt idx="6">
                  <c:v>#N/A</c:v>
                </c:pt>
                <c:pt idx="7">
                  <c:v>0.23</c:v>
                </c:pt>
                <c:pt idx="8">
                  <c:v>#N/A</c:v>
                </c:pt>
                <c:pt idx="9">
                  <c:v>0.11</c:v>
                </c:pt>
              </c:numCache>
            </c:numRef>
          </c:val>
          <c:extLst>
            <c:ext xmlns:c16="http://schemas.microsoft.com/office/drawing/2014/chart" uri="{C3380CC4-5D6E-409C-BE32-E72D297353CC}">
              <c16:uniqueId val="{00000005-85B4-4C73-9D2C-D8643AD4A2FE}"/>
            </c:ext>
          </c:extLst>
        </c:ser>
        <c:ser>
          <c:idx val="6"/>
          <c:order val="6"/>
          <c:tx>
            <c:strRef>
              <c:f>[1]データシート!$A$33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0.88</c:v>
                </c:pt>
                <c:pt idx="2">
                  <c:v>#N/A</c:v>
                </c:pt>
                <c:pt idx="3">
                  <c:v>0.64</c:v>
                </c:pt>
                <c:pt idx="4">
                  <c:v>#N/A</c:v>
                </c:pt>
                <c:pt idx="5">
                  <c:v>0.46</c:v>
                </c:pt>
                <c:pt idx="6">
                  <c:v>#N/A</c:v>
                </c:pt>
                <c:pt idx="7">
                  <c:v>0.26</c:v>
                </c:pt>
                <c:pt idx="8">
                  <c:v>#N/A</c:v>
                </c:pt>
                <c:pt idx="9">
                  <c:v>0.23</c:v>
                </c:pt>
              </c:numCache>
            </c:numRef>
          </c:val>
          <c:extLst>
            <c:ext xmlns:c16="http://schemas.microsoft.com/office/drawing/2014/chart" uri="{C3380CC4-5D6E-409C-BE32-E72D297353CC}">
              <c16:uniqueId val="{00000006-85B4-4C73-9D2C-D8643AD4A2FE}"/>
            </c:ext>
          </c:extLst>
        </c:ser>
        <c:ser>
          <c:idx val="7"/>
          <c:order val="7"/>
          <c:tx>
            <c:strRef>
              <c:f>[1]データシート!$A$34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0.16</c:v>
                </c:pt>
                <c:pt idx="2">
                  <c:v>#N/A</c:v>
                </c:pt>
                <c:pt idx="3">
                  <c:v>0.71</c:v>
                </c:pt>
                <c:pt idx="4">
                  <c:v>#N/A</c:v>
                </c:pt>
                <c:pt idx="5">
                  <c:v>0.23</c:v>
                </c:pt>
                <c:pt idx="6">
                  <c:v>#N/A</c:v>
                </c:pt>
                <c:pt idx="7">
                  <c:v>0.33</c:v>
                </c:pt>
                <c:pt idx="8">
                  <c:v>#N/A</c:v>
                </c:pt>
                <c:pt idx="9">
                  <c:v>0.32</c:v>
                </c:pt>
              </c:numCache>
            </c:numRef>
          </c:val>
          <c:extLst>
            <c:ext xmlns:c16="http://schemas.microsoft.com/office/drawing/2014/chart" uri="{C3380CC4-5D6E-409C-BE32-E72D297353CC}">
              <c16:uniqueId val="{00000007-85B4-4C73-9D2C-D8643AD4A2FE}"/>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4.57</c:v>
                </c:pt>
                <c:pt idx="2">
                  <c:v>#N/A</c:v>
                </c:pt>
                <c:pt idx="3">
                  <c:v>3.05</c:v>
                </c:pt>
                <c:pt idx="4">
                  <c:v>#N/A</c:v>
                </c:pt>
                <c:pt idx="5">
                  <c:v>2.73</c:v>
                </c:pt>
                <c:pt idx="6">
                  <c:v>#N/A</c:v>
                </c:pt>
                <c:pt idx="7">
                  <c:v>2.3199999999999998</c:v>
                </c:pt>
                <c:pt idx="8">
                  <c:v>#N/A</c:v>
                </c:pt>
                <c:pt idx="9">
                  <c:v>0.55000000000000004</c:v>
                </c:pt>
              </c:numCache>
            </c:numRef>
          </c:val>
          <c:extLst>
            <c:ext xmlns:c16="http://schemas.microsoft.com/office/drawing/2014/chart" uri="{C3380CC4-5D6E-409C-BE32-E72D297353CC}">
              <c16:uniqueId val="{00000008-85B4-4C73-9D2C-D8643AD4A2F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6.05</c:v>
                </c:pt>
                <c:pt idx="2">
                  <c:v>#N/A</c:v>
                </c:pt>
                <c:pt idx="3">
                  <c:v>4.74</c:v>
                </c:pt>
                <c:pt idx="4">
                  <c:v>#N/A</c:v>
                </c:pt>
                <c:pt idx="5">
                  <c:v>4.66</c:v>
                </c:pt>
                <c:pt idx="6">
                  <c:v>#N/A</c:v>
                </c:pt>
                <c:pt idx="7">
                  <c:v>6.25</c:v>
                </c:pt>
                <c:pt idx="8">
                  <c:v>#N/A</c:v>
                </c:pt>
                <c:pt idx="9">
                  <c:v>7.3</c:v>
                </c:pt>
              </c:numCache>
            </c:numRef>
          </c:val>
          <c:extLst>
            <c:ext xmlns:c16="http://schemas.microsoft.com/office/drawing/2014/chart" uri="{C3380CC4-5D6E-409C-BE32-E72D297353CC}">
              <c16:uniqueId val="{00000009-85B4-4C73-9D2C-D8643AD4A2FE}"/>
            </c:ext>
          </c:extLst>
        </c:ser>
        <c:dLbls>
          <c:showLegendKey val="0"/>
          <c:showVal val="0"/>
          <c:showCatName val="0"/>
          <c:showSerName val="0"/>
          <c:showPercent val="0"/>
          <c:showBubbleSize val="0"/>
        </c:dLbls>
        <c:gapWidth val="150"/>
        <c:overlap val="100"/>
        <c:axId val="116556160"/>
        <c:axId val="116557696"/>
      </c:barChart>
      <c:catAx>
        <c:axId val="1165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57696"/>
        <c:crosses val="autoZero"/>
        <c:auto val="1"/>
        <c:lblAlgn val="ctr"/>
        <c:lblOffset val="100"/>
        <c:tickLblSkip val="1"/>
        <c:tickMarkSkip val="1"/>
        <c:noMultiLvlLbl val="0"/>
      </c:catAx>
      <c:valAx>
        <c:axId val="11655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5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105</c:v>
                </c:pt>
                <c:pt idx="5">
                  <c:v>106</c:v>
                </c:pt>
                <c:pt idx="8">
                  <c:v>106</c:v>
                </c:pt>
                <c:pt idx="11">
                  <c:v>109</c:v>
                </c:pt>
                <c:pt idx="14">
                  <c:v>109</c:v>
                </c:pt>
              </c:numCache>
            </c:numRef>
          </c:val>
          <c:extLst>
            <c:ext xmlns:c16="http://schemas.microsoft.com/office/drawing/2014/chart" uri="{C3380CC4-5D6E-409C-BE32-E72D297353CC}">
              <c16:uniqueId val="{00000000-B546-4BC1-AFBA-43C902AAD17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46-4BC1-AFBA-43C902AAD17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46-4BC1-AFBA-43C902AAD17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8</c:v>
                </c:pt>
                <c:pt idx="3">
                  <c:v>9</c:v>
                </c:pt>
                <c:pt idx="6">
                  <c:v>14</c:v>
                </c:pt>
                <c:pt idx="9">
                  <c:v>17</c:v>
                </c:pt>
                <c:pt idx="12">
                  <c:v>17</c:v>
                </c:pt>
              </c:numCache>
            </c:numRef>
          </c:val>
          <c:extLst>
            <c:ext xmlns:c16="http://schemas.microsoft.com/office/drawing/2014/chart" uri="{C3380CC4-5D6E-409C-BE32-E72D297353CC}">
              <c16:uniqueId val="{00000003-B546-4BC1-AFBA-43C902AAD17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29</c:v>
                </c:pt>
                <c:pt idx="3">
                  <c:v>20</c:v>
                </c:pt>
                <c:pt idx="6">
                  <c:v>15</c:v>
                </c:pt>
                <c:pt idx="9">
                  <c:v>14</c:v>
                </c:pt>
                <c:pt idx="12">
                  <c:v>11</c:v>
                </c:pt>
              </c:numCache>
            </c:numRef>
          </c:val>
          <c:extLst>
            <c:ext xmlns:c16="http://schemas.microsoft.com/office/drawing/2014/chart" uri="{C3380CC4-5D6E-409C-BE32-E72D297353CC}">
              <c16:uniqueId val="{00000004-B546-4BC1-AFBA-43C902AAD17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46-4BC1-AFBA-43C902AAD17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46-4BC1-AFBA-43C902AAD17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84</c:v>
                </c:pt>
                <c:pt idx="3">
                  <c:v>90</c:v>
                </c:pt>
                <c:pt idx="6">
                  <c:v>92</c:v>
                </c:pt>
                <c:pt idx="9">
                  <c:v>94</c:v>
                </c:pt>
                <c:pt idx="12">
                  <c:v>96</c:v>
                </c:pt>
              </c:numCache>
            </c:numRef>
          </c:val>
          <c:extLst>
            <c:ext xmlns:c16="http://schemas.microsoft.com/office/drawing/2014/chart" uri="{C3380CC4-5D6E-409C-BE32-E72D297353CC}">
              <c16:uniqueId val="{00000007-B546-4BC1-AFBA-43C902AAD173}"/>
            </c:ext>
          </c:extLst>
        </c:ser>
        <c:dLbls>
          <c:showLegendKey val="0"/>
          <c:showVal val="0"/>
          <c:showCatName val="0"/>
          <c:showSerName val="0"/>
          <c:showPercent val="0"/>
          <c:showBubbleSize val="0"/>
        </c:dLbls>
        <c:gapWidth val="100"/>
        <c:overlap val="100"/>
        <c:axId val="110238336"/>
        <c:axId val="11026508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16</c:v>
                </c:pt>
                <c:pt idx="2">
                  <c:v>#N/A</c:v>
                </c:pt>
                <c:pt idx="3">
                  <c:v>#N/A</c:v>
                </c:pt>
                <c:pt idx="4">
                  <c:v>13</c:v>
                </c:pt>
                <c:pt idx="5">
                  <c:v>#N/A</c:v>
                </c:pt>
                <c:pt idx="6">
                  <c:v>#N/A</c:v>
                </c:pt>
                <c:pt idx="7">
                  <c:v>15</c:v>
                </c:pt>
                <c:pt idx="8">
                  <c:v>#N/A</c:v>
                </c:pt>
                <c:pt idx="9">
                  <c:v>#N/A</c:v>
                </c:pt>
                <c:pt idx="10">
                  <c:v>16</c:v>
                </c:pt>
                <c:pt idx="11">
                  <c:v>#N/A</c:v>
                </c:pt>
                <c:pt idx="12">
                  <c:v>#N/A</c:v>
                </c:pt>
                <c:pt idx="13">
                  <c:v>15</c:v>
                </c:pt>
                <c:pt idx="14">
                  <c:v>#N/A</c:v>
                </c:pt>
              </c:numCache>
            </c:numRef>
          </c:val>
          <c:smooth val="0"/>
          <c:extLst>
            <c:ext xmlns:c16="http://schemas.microsoft.com/office/drawing/2014/chart" uri="{C3380CC4-5D6E-409C-BE32-E72D297353CC}">
              <c16:uniqueId val="{00000008-B546-4BC1-AFBA-43C902AAD173}"/>
            </c:ext>
          </c:extLst>
        </c:ser>
        <c:dLbls>
          <c:showLegendKey val="0"/>
          <c:showVal val="0"/>
          <c:showCatName val="0"/>
          <c:showSerName val="0"/>
          <c:showPercent val="0"/>
          <c:showBubbleSize val="0"/>
        </c:dLbls>
        <c:marker val="1"/>
        <c:smooth val="0"/>
        <c:axId val="110238336"/>
        <c:axId val="110265088"/>
      </c:lineChart>
      <c:catAx>
        <c:axId val="1102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65088"/>
        <c:crosses val="autoZero"/>
        <c:auto val="1"/>
        <c:lblAlgn val="ctr"/>
        <c:lblOffset val="100"/>
        <c:tickLblSkip val="1"/>
        <c:tickMarkSkip val="1"/>
        <c:noMultiLvlLbl val="0"/>
      </c:catAx>
      <c:valAx>
        <c:axId val="1102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1120</c:v>
                </c:pt>
                <c:pt idx="5">
                  <c:v>1092</c:v>
                </c:pt>
                <c:pt idx="8">
                  <c:v>1079</c:v>
                </c:pt>
                <c:pt idx="11">
                  <c:v>1181</c:v>
                </c:pt>
                <c:pt idx="14">
                  <c:v>1284</c:v>
                </c:pt>
              </c:numCache>
            </c:numRef>
          </c:val>
          <c:extLst>
            <c:ext xmlns:c16="http://schemas.microsoft.com/office/drawing/2014/chart" uri="{C3380CC4-5D6E-409C-BE32-E72D297353CC}">
              <c16:uniqueId val="{00000000-3221-4BD2-AC01-3FD63B9E76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221-4BD2-AC01-3FD63B9E76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963</c:v>
                </c:pt>
                <c:pt idx="5">
                  <c:v>1057</c:v>
                </c:pt>
                <c:pt idx="8">
                  <c:v>1088</c:v>
                </c:pt>
                <c:pt idx="11">
                  <c:v>1140</c:v>
                </c:pt>
                <c:pt idx="14">
                  <c:v>1186</c:v>
                </c:pt>
              </c:numCache>
            </c:numRef>
          </c:val>
          <c:extLst>
            <c:ext xmlns:c16="http://schemas.microsoft.com/office/drawing/2014/chart" uri="{C3380CC4-5D6E-409C-BE32-E72D297353CC}">
              <c16:uniqueId val="{00000002-3221-4BD2-AC01-3FD63B9E76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21-4BD2-AC01-3FD63B9E76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21-4BD2-AC01-3FD63B9E76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1-4BD2-AC01-3FD63B9E76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240</c:v>
                </c:pt>
                <c:pt idx="3">
                  <c:v>254</c:v>
                </c:pt>
                <c:pt idx="6">
                  <c:v>239</c:v>
                </c:pt>
                <c:pt idx="9">
                  <c:v>232</c:v>
                </c:pt>
                <c:pt idx="12">
                  <c:v>283</c:v>
                </c:pt>
              </c:numCache>
            </c:numRef>
          </c:val>
          <c:extLst>
            <c:ext xmlns:c16="http://schemas.microsoft.com/office/drawing/2014/chart" uri="{C3380CC4-5D6E-409C-BE32-E72D297353CC}">
              <c16:uniqueId val="{00000006-3221-4BD2-AC01-3FD63B9E76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152</c:v>
                </c:pt>
                <c:pt idx="3">
                  <c:v>145</c:v>
                </c:pt>
                <c:pt idx="6">
                  <c:v>132</c:v>
                </c:pt>
                <c:pt idx="9">
                  <c:v>119</c:v>
                </c:pt>
                <c:pt idx="12">
                  <c:v>105</c:v>
                </c:pt>
              </c:numCache>
            </c:numRef>
          </c:val>
          <c:extLst>
            <c:ext xmlns:c16="http://schemas.microsoft.com/office/drawing/2014/chart" uri="{C3380CC4-5D6E-409C-BE32-E72D297353CC}">
              <c16:uniqueId val="{00000007-3221-4BD2-AC01-3FD63B9E76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227</c:v>
                </c:pt>
                <c:pt idx="3">
                  <c:v>225</c:v>
                </c:pt>
                <c:pt idx="6">
                  <c:v>190</c:v>
                </c:pt>
                <c:pt idx="9">
                  <c:v>162</c:v>
                </c:pt>
                <c:pt idx="12">
                  <c:v>124</c:v>
                </c:pt>
              </c:numCache>
            </c:numRef>
          </c:val>
          <c:extLst>
            <c:ext xmlns:c16="http://schemas.microsoft.com/office/drawing/2014/chart" uri="{C3380CC4-5D6E-409C-BE32-E72D297353CC}">
              <c16:uniqueId val="{00000008-3221-4BD2-AC01-3FD63B9E76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21-4BD2-AC01-3FD63B9E76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954</c:v>
                </c:pt>
                <c:pt idx="3">
                  <c:v>941</c:v>
                </c:pt>
                <c:pt idx="6">
                  <c:v>941</c:v>
                </c:pt>
                <c:pt idx="9">
                  <c:v>1117</c:v>
                </c:pt>
                <c:pt idx="12">
                  <c:v>1256</c:v>
                </c:pt>
              </c:numCache>
            </c:numRef>
          </c:val>
          <c:extLst>
            <c:ext xmlns:c16="http://schemas.microsoft.com/office/drawing/2014/chart" uri="{C3380CC4-5D6E-409C-BE32-E72D297353CC}">
              <c16:uniqueId val="{0000000A-3221-4BD2-AC01-3FD63B9E76D9}"/>
            </c:ext>
          </c:extLst>
        </c:ser>
        <c:dLbls>
          <c:showLegendKey val="0"/>
          <c:showVal val="0"/>
          <c:showCatName val="0"/>
          <c:showSerName val="0"/>
          <c:showPercent val="0"/>
          <c:showBubbleSize val="0"/>
        </c:dLbls>
        <c:gapWidth val="100"/>
        <c:overlap val="100"/>
        <c:axId val="110304256"/>
        <c:axId val="110322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21-4BD2-AC01-3FD63B9E76D9}"/>
            </c:ext>
          </c:extLst>
        </c:ser>
        <c:dLbls>
          <c:showLegendKey val="0"/>
          <c:showVal val="0"/>
          <c:showCatName val="0"/>
          <c:showSerName val="0"/>
          <c:showPercent val="0"/>
          <c:showBubbleSize val="0"/>
        </c:dLbls>
        <c:marker val="1"/>
        <c:smooth val="0"/>
        <c:axId val="110304256"/>
        <c:axId val="110322816"/>
      </c:lineChart>
      <c:catAx>
        <c:axId val="1103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22816"/>
        <c:crosses val="autoZero"/>
        <c:auto val="1"/>
        <c:lblAlgn val="ctr"/>
        <c:lblOffset val="100"/>
        <c:tickLblSkip val="1"/>
        <c:tickMarkSkip val="1"/>
        <c:noMultiLvlLbl val="0"/>
      </c:catAx>
      <c:valAx>
        <c:axId val="11032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609</c:v>
                </c:pt>
                <c:pt idx="1">
                  <c:v>551</c:v>
                </c:pt>
                <c:pt idx="2">
                  <c:v>551</c:v>
                </c:pt>
              </c:numCache>
            </c:numRef>
          </c:val>
          <c:extLst>
            <c:ext xmlns:c16="http://schemas.microsoft.com/office/drawing/2014/chart" uri="{C3380CC4-5D6E-409C-BE32-E72D297353CC}">
              <c16:uniqueId val="{00000000-5DCD-42F9-A49B-E86BFAFA702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166</c:v>
                </c:pt>
                <c:pt idx="1">
                  <c:v>216</c:v>
                </c:pt>
                <c:pt idx="2">
                  <c:v>231</c:v>
                </c:pt>
              </c:numCache>
            </c:numRef>
          </c:val>
          <c:extLst>
            <c:ext xmlns:c16="http://schemas.microsoft.com/office/drawing/2014/chart" uri="{C3380CC4-5D6E-409C-BE32-E72D297353CC}">
              <c16:uniqueId val="{00000001-5DCD-42F9-A49B-E86BFAFA702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243</c:v>
                </c:pt>
                <c:pt idx="1">
                  <c:v>311</c:v>
                </c:pt>
                <c:pt idx="2">
                  <c:v>322</c:v>
                </c:pt>
              </c:numCache>
            </c:numRef>
          </c:val>
          <c:extLst>
            <c:ext xmlns:c16="http://schemas.microsoft.com/office/drawing/2014/chart" uri="{C3380CC4-5D6E-409C-BE32-E72D297353CC}">
              <c16:uniqueId val="{00000002-5DCD-42F9-A49B-E86BFAFA7029}"/>
            </c:ext>
          </c:extLst>
        </c:ser>
        <c:dLbls>
          <c:showLegendKey val="0"/>
          <c:showVal val="0"/>
          <c:showCatName val="0"/>
          <c:showSerName val="0"/>
          <c:showPercent val="0"/>
          <c:showBubbleSize val="0"/>
        </c:dLbls>
        <c:gapWidth val="120"/>
        <c:overlap val="100"/>
        <c:axId val="110203648"/>
        <c:axId val="110205184"/>
      </c:barChart>
      <c:catAx>
        <c:axId val="1102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205184"/>
        <c:crosses val="autoZero"/>
        <c:auto val="1"/>
        <c:lblAlgn val="ctr"/>
        <c:lblOffset val="100"/>
        <c:tickLblSkip val="1"/>
        <c:tickMarkSkip val="1"/>
        <c:noMultiLvlLbl val="0"/>
      </c:catAx>
      <c:valAx>
        <c:axId val="110205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2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{2BE7A267-A118-4AC5-A780-4B8CD8B47DAA}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D76-4568-BCCA-2C5FF4F0B4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{DCB55088-25E5-4275-A2F9-23A8534BF55C}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76-4568-BCCA-2C5FF4F0B4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{9F143776-E96C-4A2D-AC24-C29397282A87}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76-4568-BCCA-2C5FF4F0B4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{F5E7ECA5-7ED6-4109-A9D7-C1E1C4E9C89C}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76-4568-BCCA-2C5FF4F0B4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{6FCB566A-796C-423B-84BC-8D983B8D83FF}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76-4568-BCCA-2C5FF4F0B4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{F9D61ED1-67AB-4449-8723-ADDDB26650ED}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D76-4568-BCCA-2C5FF4F0B4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{4A768CAC-FD71-4B1E-AB0E-D953EDB56572}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D76-4568-BCCA-2C5FF4F0B43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{27B57F17-6D48-4E2E-8209-4F8606606291}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D76-4568-BCCA-2C5FF4F0B4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{4774ED9E-75D5-44EE-98E7-73052426988B}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D76-4568-BCCA-2C5FF4F0B4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58.6</c:v>
                </c:pt>
                <c:pt idx="32">
                  <c:v>58.1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76-4568-BCCA-2C5FF4F0B4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{41DDF4C9-B05A-42B3-B079-09DDD487CCA2}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D76-4568-BCCA-2C5FF4F0B4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{8A260A32-CE6B-423E-BB3E-4A7CED906ADC}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76-4568-BCCA-2C5FF4F0B4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{F573694D-C0DB-49C0-B439-F670A50ED4B6}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76-4568-BCCA-2C5FF4F0B4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{E337A789-A10F-4E75-9BF6-C7B22ED772EE}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76-4568-BCCA-2C5FF4F0B4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{5AA58D7C-40F5-4DD3-BBC6-8FE70F48629D}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76-4568-BCCA-2C5FF4F0B4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{4CC8C427-CA33-4841-ACF4-EA041AAFD16D}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D76-4568-BCCA-2C5FF4F0B4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{11BA8781-E0AA-44FF-8FFF-4C3FD477F6A5}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D76-4568-BCCA-2C5FF4F0B43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{E8373B1B-2027-49E5-BFB8-DEF774C1B1D7}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D76-4568-BCCA-2C5FF4F0B4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{F06E4F15-5347-4E5D-9810-405BE7A87C67}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D76-4568-BCCA-2C5FF4F0B4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D76-4568-BCCA-2C5FF4F0B435}"/>
            </c:ext>
          </c:extLst>
        </c:ser>
        <c:dLbls>
          <c:showLegendKey val="0"/>
          <c:showVal val="1"/>
          <c:showCatName val="0"/>
          <c:showSerName val="0"/>
          <c:showPercent val="0"/>
          <c:showBubbleSize val="0"/>
        </c:dLbls>
        <c:axId val="143760768"/>
        <c:axId val="143762944"/>
      </c:scatterChart>
      <c:valAx>
        <c:axId val="143760768"/>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62944"/>
        <c:crosses val="autoZero"/>
        <c:crossBetween val="midCat"/>
      </c:valAx>
      <c:valAx>
        <c:axId val="143762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76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{7F8AAB50-238F-4653-804E-E0991930E958}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995-4B0D-85F6-718428559B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{304C4520-2A1A-4582-9236-9BB65C1D4911}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95-4B0D-85F6-718428559B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{0AC3995A-451A-436C-8FBA-E3EEC0BB3402}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95-4B0D-85F6-718428559B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{404BC638-7AF5-4BA2-BD1F-A4336DD37D25}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95-4B0D-85F6-718428559B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{19685BEC-4B47-4A25-836B-F3C8B9A1D4ED}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95-4B0D-85F6-718428559B4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{0666DB36-7B37-40DF-8027-C6880680C50D}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995-4B0D-85F6-718428559B4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{AEC65EA6-26DD-484F-8042-E1DABF47578D}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995-4B0D-85F6-718428559B4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{942B8C5B-D822-4709-8192-268747626916}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995-4B0D-85F6-718428559B4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{9C58C61D-1481-446F-9E8C-6112461B3A38}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995-4B0D-85F6-718428559B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1.3</c:v>
                </c:pt>
                <c:pt idx="16">
                  <c:v>1.6</c:v>
                </c:pt>
                <c:pt idx="24">
                  <c:v>1.5</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995-4B0D-85F6-718428559B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{B15CD549-1A66-46EC-87A6-79617A1A4B71}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995-4B0D-85F6-718428559B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{E28E33DB-35C5-47BA-BF3C-D57DC93AEB0B}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95-4B0D-85F6-718428559B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{E2B11365-C8DB-4C17-9E85-306A7FE4036E}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95-4B0D-85F6-718428559B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{2E16F777-662D-470F-AE1B-7AC06CEB3F1F}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95-4B0D-85F6-718428559B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{92CD89FD-475E-438F-AA63-6C935F6BC892}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95-4B0D-85F6-718428559B4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{FA3C0D19-2AEC-44E4-9165-236088F11AA2}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995-4B0D-85F6-718428559B4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{CD953B30-C28B-4C65-9B15-9013EF45C745}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995-4B0D-85F6-718428559B4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{89DDBABE-BD41-44B0-9CA2-10AADF9563F9}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995-4B0D-85F6-718428559B4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{1448023D-D9D4-4B38-89EE-EE9B3C4967B7}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995-4B0D-85F6-718428559B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95-4B0D-85F6-718428559B49}"/>
            </c:ext>
          </c:extLst>
        </c:ser>
        <c:dLbls>
          <c:showLegendKey val="0"/>
          <c:showVal val="1"/>
          <c:showCatName val="0"/>
          <c:showSerName val="0"/>
          <c:showPercent val="0"/>
          <c:showBubbleSize val="0"/>
        </c:dLbls>
        <c:axId val="144194560"/>
        <c:axId val="144196736"/>
      </c:scatterChart>
      <c:valAx>
        <c:axId val="144194560"/>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96736"/>
        <c:crosses val="autoZero"/>
        <c:crossBetween val="midCat"/>
      </c:valAx>
      <c:valAx>
        <c:axId val="1441967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94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元利償還金では、前年比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1,972</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千円の微増で、前年との大きな変化はないが、将来的には新清掃センター整備事業で起債を予定していることから、平成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ja-JP" sz="1100" b="0" i="0" u="none" strike="noStrike" kern="0" cap="none" spc="0" normalizeH="0" baseline="0" noProof="0">
              <a:ln>
                <a:noFill/>
              </a:ln>
              <a:solidFill>
                <a:prstClr val="black"/>
              </a:solidFill>
              <a:effectLst/>
              <a:uLnTx/>
              <a:uFillTx/>
              <a:latin typeface="+mn-lt"/>
              <a:ea typeface="+mn-ea"/>
              <a:cs typeface="+mn-cs"/>
            </a:rPr>
            <a:t>年ごろをピークに増加する見込みとなっている。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公営企業債では、簡易水道など償還終了により減少となっている。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一方で算入公債費については、ほぼ横ばいとなっている。　　　　　　　　　　　　　　　　　　　　　　　　　　　　実質公債費比率も横ばいであるが、新清掃センター整備事業による起債で将来的に比率の</a:t>
          </a:r>
          <a:r>
            <a:rPr kumimoji="1" lang="ja-JP" altLang="en-US" sz="1100" b="0" i="0" u="none" strike="noStrike" kern="0" cap="none" spc="0" normalizeH="0" baseline="0" noProof="0">
              <a:ln>
                <a:noFill/>
              </a:ln>
              <a:solidFill>
                <a:prstClr val="black"/>
              </a:solidFill>
              <a:effectLst/>
              <a:uLnTx/>
              <a:uFillTx/>
              <a:latin typeface="+mn-lt"/>
              <a:ea typeface="+mn-ea"/>
              <a:cs typeface="+mn-cs"/>
            </a:rPr>
            <a:t>大幅な</a:t>
          </a:r>
          <a:r>
            <a:rPr kumimoji="1" lang="ja-JP" altLang="ja-JP" sz="1100" b="0" i="0" u="none" strike="noStrike" kern="0" cap="none" spc="0" normalizeH="0" baseline="0" noProof="0">
              <a:ln>
                <a:noFill/>
              </a:ln>
              <a:solidFill>
                <a:prstClr val="black"/>
              </a:solidFill>
              <a:effectLst/>
              <a:uLnTx/>
              <a:uFillTx/>
              <a:latin typeface="+mn-lt"/>
              <a:ea typeface="+mn-ea"/>
              <a:cs typeface="+mn-cs"/>
            </a:rPr>
            <a:t>上昇が予想される。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％と早期健全化基準内に収まっている。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今年度の分子要素である将来負担額として、地方債残高が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1,255,643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千円、公営企業債等繰入見込額が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123,790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千円、組合負担等見込額が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105,450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千円、退職手当負担見込額が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283,433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千円となっている。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地方債残高については、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大規模事業（新清掃センター建設工事）が予定されていることから増加する見込みであり、将来負担比率も上昇することが予想される。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新清掃センター建設事業を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年度事業へローリングしたことで減債基金へ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百万円をることができ、基金全体としては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短期的には「減債基金」や「公共施設整備基金」への積立てにより微増の予定だが、中長期的には減少傾向にある。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公共施設整備基金：神津島村公共施設の整備資金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ふるさとづくり基金：個性的かつ魅力ある島おこしを推進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地域福祉基金：在宅福祉の向上、健康づくりの推進及びボランティア活動の活発化等により、高齢者保健福祉及び障がい者の増進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年度から始まる新清掃センター整備事業の財源として公共施設整備基金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度に予定する新清掃センター整備事業のため、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年度まで出来る限りの積立を予定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ふるさとづくり基金：奨学金の財源として活用しており、毎年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地域福祉基金：今後の事業の備え、毎年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国・都補助金の増（新清掃センター建設事業の年度間調整による補助金等の増額）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年度目途）には減少していく見込み。（新清掃センター建設事業の開始に伴う）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年度に地方債償還のピークを迎えるため、それに備えて毎年度計画的に積立てを行う予定であり、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17A54E-3549-4F3D-B546-4294281BB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7A59DD-C524-4ACA-9B1B-405705B5B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27833B18-8914-41DC-AD6D-AFCCF9C849F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47AD8EDF-895C-4062-A5E9-457985DDDEF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DE847275-F708-498A-A266-E56A7315668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ED28719-FFAB-4BD6-8801-D2E81424CA6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F4F3EB83-4049-47A9-A2B3-99F18C8D0C2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D0D42A6-90A2-461C-8BFA-8F4684FF84F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6DCB905F-8AD0-4FE9-BF29-8DD19C7954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83E9657E-14B4-4901-B4CC-EFCAB73F60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791982A3-8BDD-47D8-8627-93E8235304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7FED7B1F-5000-4451-988F-3DC5C043A17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D409E96-49CE-4A97-B017-35D8A571D7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AD9C0B9E-58ED-45DA-84CC-79E0C9FC06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43660AEB-0779-4B4E-8ECC-CA410993385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EF2B3FB4-27BD-4396-A33F-A12A722DA8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F56A1FF-2366-442E-AC3D-68A435D22E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867A0CB-6706-4F4A-9FF5-94E1EA68C6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51E2C6EB-A6A3-4E23-86E3-8D4BD76FE1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EF3FD4A2-C4F0-4D7E-8D3B-20430F0390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34D3175F-2082-44F1-A74F-E99881FA4B5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B0137507-8D27-4BBA-A625-9929D0B864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D2BBD9DA-5834-44D7-9592-C385B87E1C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C9C7F47-E177-4FB7-B581-46FB850DA4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F7727088-D094-461E-B34A-F021FCB78E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F02C97B-0F02-4F77-AE7D-7C8E6538F7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7257C6BA-F68B-4C7D-9DF2-3E458FD6A4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7A6EC311-8206-41A0-8378-2FD42708D6F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49FD0F80-5E75-4E05-BCF0-A6767F7477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0DDFF74-D183-488F-9639-421A6CC02F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CA957DE-9CE3-44E5-8590-C97407BE20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4FF9BA8A-44DF-48FC-BFAF-B317B1F4F8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19A77B8-526B-42AE-9991-62607D054C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AAF369DC-75A0-432D-9D99-45B6C7F805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7BC69D73-4E69-49B9-8720-AAA1CC84D37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2539ABDA-16DB-4925-BCD7-A166CF17AF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692AA72B-6E43-461C-82BE-0927662DEE3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CAD60F4-5E86-4C35-9948-5E86A9E8192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89D34A0A-F7E6-45EA-851F-E0627811D88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A041422E-E729-4A49-8A5F-0E6E592447F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8B5D30D-39F3-4690-8D50-04E6F3F124E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BC2EE3F8-9F04-426F-BF7C-9AD8FAE194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EDF9C54-0B1D-4831-93E6-D444742C3D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FD686F9-D962-484E-8515-61396D4FA1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A73A2E6-1F47-4918-B0D5-B21D5555082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B65CB61-537E-415B-BCA7-AE6F50A7AB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84F04F8-C05C-4DC0-AF22-FFC8678A8CF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1EF0238-CA92-4C8C-B332-02D85C216D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E3229C5-E63C-4F82-A4D2-32A840B7824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263B3CB-2BFA-4837-9740-335035377A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D39FD40-0CC1-4F49-B582-37DB6D51434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027D0FB-E3A5-4B38-99C9-299A119434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4DB1386-FC73-4C5B-B6C7-3F1D38A3BD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58.1</a:t>
          </a:r>
          <a:r>
            <a:rPr kumimoji="1" lang="ja-JP" altLang="en-US" sz="1100">
              <a:latin typeface="ＭＳ Ｐゴシック" panose="020B0600070205080204" pitchFamily="50" charset="-128"/>
              <a:ea typeface="ＭＳ Ｐゴシック" panose="020B0600070205080204" pitchFamily="50" charset="-128"/>
            </a:rPr>
            <a:t>％となっており前年度と比較して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％低下している。そのため類似団体平均よりも低い水準となっている。今後も公共施設の老朽化による更新時期を迎えているため、整備計画に沿った施設の更新、維持管理を適切に進める必要がある。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53F48966-6505-46CF-8830-6E8D16777D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2910FF5-B45B-452A-80C9-B8F7A30703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597472E9-E081-4C0B-B072-04FA8E52CBF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EFB87AEE-2B63-4742-83E7-ECDCA370997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8EEA1665-3B06-49B3-93EC-0449F3C21D3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CBE6AA6F-C4E9-462C-80FD-01E1E9F1972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7C393295-F071-47EE-B032-C903B44B07A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7E21F997-4232-4898-AAEF-F6CE25F63E6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791B0662-8819-4D9F-AE6C-9F63CA8918A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A0743D96-EC2F-4E58-B3FE-47BB9709BED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BCEA0BCB-304A-4059-B1BF-F2FBCF4FA79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8EAD028-5526-446D-B239-C65CDED02DE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F8CC8B1-76E1-4250-91B0-6D9965269F4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25EEBC96-FCB8-4083-A364-C6B0286CB6B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8C7EC53-FFF4-46DE-93ED-420F7EF0365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F416A8C-0047-4B5B-9C31-89E18CAFE73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a:extLst>
            <a:ext uri="{FF2B5EF4-FFF2-40B4-BE49-F238E27FC236}">
              <a16:creationId xmlns:a16="http://schemas.microsoft.com/office/drawing/2014/main" id="{B11E3974-B540-493C-8C41-8F75DC860450}"/>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a:extLst>
            <a:ext uri="{FF2B5EF4-FFF2-40B4-BE49-F238E27FC236}">
              <a16:creationId xmlns:a16="http://schemas.microsoft.com/office/drawing/2014/main" id="{0E2658A1-D003-459A-BF92-A01C002DEC27}"/>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a:extLst>
            <a:ext uri="{FF2B5EF4-FFF2-40B4-BE49-F238E27FC236}">
              <a16:creationId xmlns:a16="http://schemas.microsoft.com/office/drawing/2014/main" id="{F9FFCEFC-BC6B-4D3C-8604-EC41341A76CE}"/>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a:extLst>
            <a:ext uri="{FF2B5EF4-FFF2-40B4-BE49-F238E27FC236}">
              <a16:creationId xmlns:a16="http://schemas.microsoft.com/office/drawing/2014/main" id="{AF089FF4-0568-44E0-8F07-937F53EF0BF7}"/>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a:extLst>
            <a:ext uri="{FF2B5EF4-FFF2-40B4-BE49-F238E27FC236}">
              <a16:creationId xmlns:a16="http://schemas.microsoft.com/office/drawing/2014/main" id="{3A1200D1-E648-4C43-B41F-24AE12E2D5DA}"/>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a:extLst>
            <a:ext uri="{FF2B5EF4-FFF2-40B4-BE49-F238E27FC236}">
              <a16:creationId xmlns:a16="http://schemas.microsoft.com/office/drawing/2014/main" id="{67B48C84-8471-4CFB-B72D-A021CFAD8AD6}"/>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a:extLst>
            <a:ext uri="{FF2B5EF4-FFF2-40B4-BE49-F238E27FC236}">
              <a16:creationId xmlns:a16="http://schemas.microsoft.com/office/drawing/2014/main" id="{F284E921-E9A7-496F-A29C-E5F241D999EE}"/>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a:extLst>
            <a:ext uri="{FF2B5EF4-FFF2-40B4-BE49-F238E27FC236}">
              <a16:creationId xmlns:a16="http://schemas.microsoft.com/office/drawing/2014/main" id="{DE26D8C3-1476-4EA2-A835-F99CE173A475}"/>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a:extLst>
            <a:ext uri="{FF2B5EF4-FFF2-40B4-BE49-F238E27FC236}">
              <a16:creationId xmlns:a16="http://schemas.microsoft.com/office/drawing/2014/main" id="{609B074D-E0C4-47CC-BA8B-5D4128DC1468}"/>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EB57FEE-D0B7-4FF5-B1B9-66B91060EC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DBFE08E-590C-4B14-9795-FFF03D58F02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9F65D3E-A92F-43F9-A4FA-574D497263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1A149CB-8930-4315-9735-877A7B4744D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F707BAF-DB29-4A0C-B494-924EB662B2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5" name="楕円 84">
          <a:extLst>
            <a:ext uri="{FF2B5EF4-FFF2-40B4-BE49-F238E27FC236}">
              <a16:creationId xmlns:a16="http://schemas.microsoft.com/office/drawing/2014/main" id="{08C48C8E-E755-4A1A-81D7-B0C2EBB45E8B}"/>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113470</xdr:rowOff>
    </xdr:from>
    <xdr:ext cx="405111" cy="259045"/>
    <xdr:sp macro="" textlink="">
      <xdr:nvSpPr>
        <xdr:cNvPr id="86" name="有形固定資産減価償却率該当値テキスト">
          <a:extLst>
            <a:ext uri="{FF2B5EF4-FFF2-40B4-BE49-F238E27FC236}">
              <a16:creationId xmlns:a16="http://schemas.microsoft.com/office/drawing/2014/main" id="{68CE7BCC-1715-479A-97C7-A34B6221B1BC}"/>
            </a:ext>
          </a:extLst>
        </xdr:cNvPr>
        <xdr:cNvSpPr txBox="1"/>
      </xdr:nvSpPr>
      <xdr:spPr>
        <a:xfrm>
          <a:off x="4813300" y="602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117052</xdr:rowOff>
    </xdr:from>
    <xdr:to>
      <xdr:col>19</xdr:col>
      <xdr:colOff>187325</xdr:colOff>
      <xdr:row>31</xdr:row>
      <xdr:rowOff>47202</xdr:rowOff>
    </xdr:to>
    <xdr:sp macro="" textlink="">
      <xdr:nvSpPr>
        <xdr:cNvPr id="87" name="楕円 86">
          <a:extLst>
            <a:ext uri="{FF2B5EF4-FFF2-40B4-BE49-F238E27FC236}">
              <a16:creationId xmlns:a16="http://schemas.microsoft.com/office/drawing/2014/main" id="{F8325848-B5EE-4C35-A8E0-50BAFF8348F5}"/>
            </a:ext>
          </a:extLst>
        </xdr:cNvPr>
        <xdr:cNvSpPr/>
      </xdr:nvSpPr>
      <xdr:spPr>
        <a:xfrm>
          <a:off x="4000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14393</xdr:rowOff>
    </xdr:to>
    <xdr:cxnSp macro="">
      <xdr:nvCxnSpPr>
        <xdr:cNvPr id="88" name="直線コネクタ 87">
          <a:extLst>
            <a:ext uri="{FF2B5EF4-FFF2-40B4-BE49-F238E27FC236}">
              <a16:creationId xmlns:a16="http://schemas.microsoft.com/office/drawing/2014/main" id="{91FB70C1-A4F5-4513-A65D-7F8B1EFE08B9}"/>
            </a:ext>
          </a:extLst>
        </xdr:cNvPr>
        <xdr:cNvCxnSpPr/>
      </xdr:nvCxnSpPr>
      <xdr:spPr>
        <a:xfrm>
          <a:off x="4051300" y="608287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9" name="n_1aveValue有形固定資産減価償却率">
          <a:extLst>
            <a:ext uri="{FF2B5EF4-FFF2-40B4-BE49-F238E27FC236}">
              <a16:creationId xmlns:a16="http://schemas.microsoft.com/office/drawing/2014/main" id="{A563A653-8783-4EAC-8693-0BCE0882B3D6}"/>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a:extLst>
            <a:ext uri="{FF2B5EF4-FFF2-40B4-BE49-F238E27FC236}">
              <a16:creationId xmlns:a16="http://schemas.microsoft.com/office/drawing/2014/main" id="{0DE39426-AF33-4E14-BE36-F841DE839314}"/>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63729</xdr:rowOff>
    </xdr:from>
    <xdr:ext cx="405111" cy="259045"/>
    <xdr:sp macro="" textlink="">
      <xdr:nvSpPr>
        <xdr:cNvPr id="91" name="n_1mainValue有形固定資産減価償却率">
          <a:extLst>
            <a:ext uri="{FF2B5EF4-FFF2-40B4-BE49-F238E27FC236}">
              <a16:creationId xmlns:a16="http://schemas.microsoft.com/office/drawing/2014/main" id="{CC022A6C-4996-4D10-99C3-11CD3441F2C5}"/>
            </a:ext>
          </a:extLst>
        </xdr:cNvPr>
        <xdr:cNvSpPr txBox="1"/>
      </xdr:nvSpPr>
      <xdr:spPr>
        <a:xfrm>
          <a:off x="38360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4DE7827-6ED1-484B-B67C-B59D513C54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50A55AE6-B960-4332-81A7-098066E22DD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439E447E-C527-43E4-AF30-CE1CAB24660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9C33ED9B-22B6-40F0-99FA-176B451E40D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16ED32AA-C8E1-4FA0-9940-EC8FB74072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A1C4428C-5A46-42C2-93D4-9B50EB5CD2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E7CA9734-0DB6-43EE-B426-4B0CF3ABEF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B952990F-3211-4D19-B5D8-17EBD4F9DF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E39D4B8-A54F-40B3-A1C3-B62D0915F1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FE0EB585-7824-41FF-9314-594A8F1C5F9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5E976B9A-74F4-4175-B0E7-0F1AD05C28B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82A0971-A923-491C-B3E6-344AFADF28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38DBC210-9D1C-4179-AFFC-219DFCF6EE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年と適正な年数の範囲内となっており類似団体平均よりも低い水準となっている。今後も地方債の発行抑制だけでなく事業の見直し等による財政健全化は図っていく必要がある。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B95092F-05DA-40BF-8072-64554E082C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4D5A3927-1BFA-40AF-9020-FB25FA951C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F14C984F-5CD2-4866-B14E-C31F91E8A84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570A3857-DFB8-4B6D-ABB9-E70E47CAB0D4}"/>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CEA61FA1-B411-462E-B8A3-7B2601FCE1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220949B5-68BD-4747-8D5B-DC1EC82DD57C}"/>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AD3896BF-673F-4679-B795-9971C18D983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44A274E4-AD14-4E16-90E6-13D611DA8874}"/>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69E5DAE3-8378-4D3B-BA4A-562D50F7A37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B88F6DD4-B603-4CE7-8612-024273494F8D}"/>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5B3B9AE6-E646-4FEA-82F0-768637C6BEE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7F224242-C45D-4040-A8F4-28F54C9A57FE}"/>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38549D8F-4C71-490E-902C-EEFE3B2EFA0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4E9154B-A785-40B4-BADE-53B56907A58E}"/>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AEAD743F-8CF8-44F8-956F-B7E53FDCE17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14A78BE0-4A7C-44D2-AAEF-71ACE2CDC7E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8E81C763-9796-4553-BA8D-51316DAA01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2F00217-F4AD-4BC1-9C9D-4AD6D978AD9A}"/>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B0FDF5C9-9C3E-4EEE-BA09-F7C4112D4668}"/>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6A985C9-DC70-4F5C-B6E8-5845B952F496}"/>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a:extLst>
            <a:ext uri="{FF2B5EF4-FFF2-40B4-BE49-F238E27FC236}">
              <a16:creationId xmlns:a16="http://schemas.microsoft.com/office/drawing/2014/main" id="{EDFE118B-902C-4774-96FF-9C4C19CF6E17}"/>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a:extLst>
            <a:ext uri="{FF2B5EF4-FFF2-40B4-BE49-F238E27FC236}">
              <a16:creationId xmlns:a16="http://schemas.microsoft.com/office/drawing/2014/main" id="{CBA0017E-ED59-4B9E-9E1E-CFBACD577155}"/>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a:extLst>
            <a:ext uri="{FF2B5EF4-FFF2-40B4-BE49-F238E27FC236}">
              <a16:creationId xmlns:a16="http://schemas.microsoft.com/office/drawing/2014/main" id="{4F348EB8-47BE-4054-9BEE-16CC6E5BC36E}"/>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a:extLst>
            <a:ext uri="{FF2B5EF4-FFF2-40B4-BE49-F238E27FC236}">
              <a16:creationId xmlns:a16="http://schemas.microsoft.com/office/drawing/2014/main" id="{241481E4-4D66-4E58-B6E9-55D55AAADFD7}"/>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3A04A93-25AF-4C4F-9DF3-2DB3AA5262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F87FFD5-4D29-4747-AEE2-825E89C958A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08DF10D-BCD4-46A9-85DC-7E24BA3782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A7DD1E0-BCD7-4C14-8977-E5135CAF63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1B6591E-B1C7-4B1A-BA07-9B718C9699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30389</xdr:rowOff>
    </xdr:from>
    <xdr:to>
      <xdr:col>76</xdr:col>
      <xdr:colOff>73025</xdr:colOff>
      <xdr:row>33</xdr:row>
      <xdr:rowOff>131989</xdr:rowOff>
    </xdr:to>
    <xdr:sp macro="" textlink="">
      <xdr:nvSpPr>
        <xdr:cNvPr id="134" name="楕円 133">
          <a:extLst>
            <a:ext uri="{FF2B5EF4-FFF2-40B4-BE49-F238E27FC236}">
              <a16:creationId xmlns:a16="http://schemas.microsoft.com/office/drawing/2014/main" id="{B68E60D7-03E1-4E2C-818C-BE1910D923A5}"/>
            </a:ext>
          </a:extLst>
        </xdr:cNvPr>
        <xdr:cNvSpPr/>
      </xdr:nvSpPr>
      <xdr:spPr>
        <a:xfrm>
          <a:off x="147447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8816</xdr:rowOff>
    </xdr:from>
    <xdr:ext cx="340478" cy="259045"/>
    <xdr:sp macro="" textlink="">
      <xdr:nvSpPr>
        <xdr:cNvPr id="135" name="債務償還可能年数該当値テキスト">
          <a:extLst>
            <a:ext uri="{FF2B5EF4-FFF2-40B4-BE49-F238E27FC236}">
              <a16:creationId xmlns:a16="http://schemas.microsoft.com/office/drawing/2014/main" id="{F719CC14-D4EC-482F-9ADB-F42D229CF44F}"/>
            </a:ext>
          </a:extLst>
        </xdr:cNvPr>
        <xdr:cNvSpPr txBox="1"/>
      </xdr:nvSpPr>
      <xdr:spPr>
        <a:xfrm>
          <a:off x="14846300" y="64381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FA28FCF-545D-4E02-80DD-6E0527B43D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D5A9BE11-7950-4587-BEEC-CD8F52A0D8B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E17881FE-51DD-4A44-8119-DBBEFEFE7C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57070C69-6152-487A-B1D0-48DF68DE96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BEE90A42-01F3-4EE9-8F00-755F53812C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672EC311-02BA-4228-9ACD-F8E7BB30260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1BF12E-0224-4719-AA12-109AAE43AE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2BB5F1-3E8F-4065-8D83-6F73C7EA17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BDB425-1BEF-4B70-859E-0689120009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F8758A-70A6-4B81-B549-559982CDE9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7B9517-B965-4820-8C3C-57D308FB75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407D39-D85C-48CD-92A7-8F4A6A5398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7A7541-8689-4364-8DFF-E4197EDF01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2A7929-56C2-4A73-8304-BD330A41FA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2BF7FA-2576-4D4A-A069-706A707294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278BEB-904A-468B-BF74-50104B6010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21A04-C94F-4126-8DB7-4D83150123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4FC178-F406-44D1-9C61-5D67DD1270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BAA0FC-709B-47CD-8320-9703624284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D83135-69AC-4E74-9C20-D9B836A7F6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12520C-CBF6-4047-9148-0927E15A4E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CA84FA0-1647-43F4-ADDF-32F832506C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982DC8-DBA2-449D-A651-3C8AEDEE01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578BEE-069B-442E-A247-1522A553EC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871B92-8C73-4A1D-811C-744022726D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34FBDE-F817-4045-A1F5-CBB7EBB7A7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1FA0A4-064B-4C9F-872F-9505F5881D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A4563F-8751-4DDE-964A-3B72B9DB97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AADA0C-4131-4B1B-AF6C-8DC801CD19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5F8A6C-07B8-4FDC-A27C-1A9F578837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3CA9E6-A0B7-41C7-9DC1-47B8150C9A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17923C-B214-4E46-B4C5-CD11E99FA0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A39FE5-78FF-45E5-BAA7-B4F17EFDE5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22743A-F5F9-4AF1-88C3-B15D993C4C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43BBE68-BF01-4092-9A59-0561C03A1F5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DA2FD18-BFB9-4120-8BD5-5E9F8642CF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82899A8-75AC-4850-917F-371457EAFE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32DDAA1-3021-4C4C-88CB-1766631DAD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BB8DA16-691B-4CAB-B32D-ACD25916BF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B0215B5-13C1-4EC4-9B96-C648D61487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672F79E-42DE-4842-BEC6-71DD15DBCA9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AEC3061-3000-4060-974C-A045165A65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9AB33D7-DBE9-494B-B1E2-4473D2E60A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FEF871D-106C-4FF8-B860-9515F9D308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D9E7F3F-D5FD-4743-BE4A-1DF81872E3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5556761-5986-4173-BD03-6C7D42DDAD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4C1DF36B-C534-4A7F-AC5B-BB53B02DFBD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1890272-CF80-47A9-A242-D9180D9E14B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A01C553-2E32-4BBC-BD4C-179EB23127D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4E2DD63E-E34F-473F-A2BA-1D21BDE9146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4FDF8410-C47A-4DBD-A5CB-9388ECAB737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63C96FFE-2667-47F1-8831-93EF68FAB1E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95FABE5D-12CE-4BCF-A194-387ABBD85DA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3CAD068-07E8-4A2C-BCA0-E16A221062E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ED41A949-8AC4-4E70-A30D-E42F509CFCCF}"/>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5D7C8406-3E20-4639-8E33-06FC0B6268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2CAE938-32BB-4C6E-B3A6-5F469EFC07C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2A1A064C-20F0-4C1E-B930-E7695BBDFB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7F732599-CE60-4458-B388-C28B7FE8367E}"/>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B05F0AF4-E189-48E2-8638-C3F3C09C2BEB}"/>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4851D890-A514-4671-ACC0-CDDDB970C2D4}"/>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B713898F-2A2F-4C88-92D9-9D68432C925D}"/>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BE866F9B-29F0-4DBB-833C-8F1B637A284C}"/>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0872B89C-F46D-48B5-87D7-ECC0A920D00E}"/>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39ABEFB2-2EE2-42C2-8CCB-DFBE41373079}"/>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C8BD9306-42A3-431D-9CF7-72FD49805F2E}"/>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238B0647-9540-4A49-ADFE-BFAD6B452AB9}"/>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CA6C6731-CD50-4F8A-93E0-816AC2C372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4C4F8E1-46B8-4580-927C-510A3DF757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1A34EE4-239F-42B3-B398-549D1D469B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F8F146-902C-49A3-856F-39CB31E6BA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7B9773-B41B-4888-93B5-334AB5A364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98552</xdr:rowOff>
    </xdr:from>
    <xdr:to>
      <xdr:col>24</xdr:col>
      <xdr:colOff>114300</xdr:colOff>
      <xdr:row>39</xdr:row>
      <xdr:rowOff>28702</xdr:rowOff>
    </xdr:to>
    <xdr:sp macro="" textlink="">
      <xdr:nvSpPr>
        <xdr:cNvPr id="68" name="楕円 67">
          <a:extLst>
            <a:ext uri="{FF2B5EF4-FFF2-40B4-BE49-F238E27FC236}">
              <a16:creationId xmlns:a16="http://schemas.microsoft.com/office/drawing/2014/main" id="{BCFA16E3-1358-4BC4-83B5-499C97CBBF35}"/>
            </a:ext>
          </a:extLst>
        </xdr:cNvPr>
        <xdr:cNvSpPr/>
      </xdr:nvSpPr>
      <xdr:spPr>
        <a:xfrm>
          <a:off x="4584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121429</xdr:rowOff>
    </xdr:from>
    <xdr:ext cx="405111" cy="259045"/>
    <xdr:sp macro="" textlink="">
      <xdr:nvSpPr>
        <xdr:cNvPr id="69" name="【道路】&#10;有形固定資産減価償却率該当値テキスト">
          <a:extLst>
            <a:ext uri="{FF2B5EF4-FFF2-40B4-BE49-F238E27FC236}">
              <a16:creationId xmlns:a16="http://schemas.microsoft.com/office/drawing/2014/main" id="{321DB9E1-9079-4D30-9344-18E07956EC5B}"/>
            </a:ext>
          </a:extLst>
        </xdr:cNvPr>
        <xdr:cNvSpPr txBox="1"/>
      </xdr:nvSpPr>
      <xdr:spPr>
        <a:xfrm>
          <a:off x="4673600" y="646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144272</xdr:rowOff>
    </xdr:from>
    <xdr:to>
      <xdr:col>20</xdr:col>
      <xdr:colOff>38100</xdr:colOff>
      <xdr:row>39</xdr:row>
      <xdr:rowOff>74422</xdr:rowOff>
    </xdr:to>
    <xdr:sp macro="" textlink="">
      <xdr:nvSpPr>
        <xdr:cNvPr id="70" name="楕円 69">
          <a:extLst>
            <a:ext uri="{FF2B5EF4-FFF2-40B4-BE49-F238E27FC236}">
              <a16:creationId xmlns:a16="http://schemas.microsoft.com/office/drawing/2014/main" id="{04FD3C10-8D0E-4715-8490-082CCBB56D73}"/>
            </a:ext>
          </a:extLst>
        </xdr:cNvPr>
        <xdr:cNvSpPr/>
      </xdr:nvSpPr>
      <xdr:spPr>
        <a:xfrm>
          <a:off x="3746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39</xdr:row>
      <xdr:rowOff>23622</xdr:rowOff>
    </xdr:to>
    <xdr:cxnSp macro="">
      <xdr:nvCxnSpPr>
        <xdr:cNvPr id="71" name="直線コネクタ 70">
          <a:extLst>
            <a:ext uri="{FF2B5EF4-FFF2-40B4-BE49-F238E27FC236}">
              <a16:creationId xmlns:a16="http://schemas.microsoft.com/office/drawing/2014/main" id="{362EA646-EA74-4039-BF83-822D21DF3E45}"/>
            </a:ext>
          </a:extLst>
        </xdr:cNvPr>
        <xdr:cNvCxnSpPr/>
      </xdr:nvCxnSpPr>
      <xdr:spPr>
        <a:xfrm flipV="1">
          <a:off x="3797300" y="66644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a:extLst>
            <a:ext uri="{FF2B5EF4-FFF2-40B4-BE49-F238E27FC236}">
              <a16:creationId xmlns:a16="http://schemas.microsoft.com/office/drawing/2014/main" id="{267F3D3F-EE15-4D40-B5CF-B20A7781A66B}"/>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a:extLst>
            <a:ext uri="{FF2B5EF4-FFF2-40B4-BE49-F238E27FC236}">
              <a16:creationId xmlns:a16="http://schemas.microsoft.com/office/drawing/2014/main" id="{72170B97-25AB-4526-86EB-5B05A42F069B}"/>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90949</xdr:rowOff>
    </xdr:from>
    <xdr:ext cx="405111" cy="259045"/>
    <xdr:sp macro="" textlink="">
      <xdr:nvSpPr>
        <xdr:cNvPr id="74" name="n_1mainValue【道路】&#10;有形固定資産減価償却率">
          <a:extLst>
            <a:ext uri="{FF2B5EF4-FFF2-40B4-BE49-F238E27FC236}">
              <a16:creationId xmlns:a16="http://schemas.microsoft.com/office/drawing/2014/main" id="{05CE8169-4191-4A0E-A282-7619624D5926}"/>
            </a:ext>
          </a:extLst>
        </xdr:cNvPr>
        <xdr:cNvSpPr txBox="1"/>
      </xdr:nvSpPr>
      <xdr:spPr>
        <a:xfrm>
          <a:off x="35820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C40975BC-B126-4158-A7B9-16AA02F6C4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E81CB3B3-0210-4EB5-8AB3-318AB1AA73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8D443C43-7DFE-498B-BA55-DE5DAF0833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B60AE8B6-6283-4267-9254-2AD3A99F51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EE43BB69-1636-475D-BD54-FF21474708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A881F5FE-E7B2-489E-99A0-593B5CCC82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1EE9361F-28ED-470A-AF38-CDE0384FF2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99E26B43-F712-4664-8D98-F291D4ABE2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44651ECA-F9AC-40AF-A8C8-1B9972B0AD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D30896E3-D184-4A20-A3E8-070BC7D623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181805E-8C61-4015-BC9F-169614924A6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92A9A512-954F-4770-9477-B4F2802FFA7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A9211A57-B678-4B19-BE42-3796F765A2A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a:extLst>
            <a:ext uri="{FF2B5EF4-FFF2-40B4-BE49-F238E27FC236}">
              <a16:creationId xmlns:a16="http://schemas.microsoft.com/office/drawing/2014/main" id="{CD36B845-3E49-4631-A5F3-D8987842D0C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35BE0A20-9166-457F-BC4C-C11354BE38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a:extLst>
            <a:ext uri="{FF2B5EF4-FFF2-40B4-BE49-F238E27FC236}">
              <a16:creationId xmlns:a16="http://schemas.microsoft.com/office/drawing/2014/main" id="{99FD3E55-4240-4C67-91C6-A4FA4CB66CD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B8A9BD74-F2AB-4A83-8E2E-09D78D4FAD3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a:extLst>
            <a:ext uri="{FF2B5EF4-FFF2-40B4-BE49-F238E27FC236}">
              <a16:creationId xmlns:a16="http://schemas.microsoft.com/office/drawing/2014/main" id="{D54BB379-5FC7-498D-A682-782ED152638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E460932B-CE8F-403F-AD94-18CFCA82D3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a:extLst>
            <a:ext uri="{FF2B5EF4-FFF2-40B4-BE49-F238E27FC236}">
              <a16:creationId xmlns:a16="http://schemas.microsoft.com/office/drawing/2014/main" id="{CC096EDF-4DF3-4E6F-B774-05C07097282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C20DA87F-01B9-4793-9A42-C2C2961AC8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a:extLst>
            <a:ext uri="{FF2B5EF4-FFF2-40B4-BE49-F238E27FC236}">
              <a16:creationId xmlns:a16="http://schemas.microsoft.com/office/drawing/2014/main" id="{4F0F7854-F5F6-4660-AEA1-5C09CD18595E}"/>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a:extLst>
            <a:ext uri="{FF2B5EF4-FFF2-40B4-BE49-F238E27FC236}">
              <a16:creationId xmlns:a16="http://schemas.microsoft.com/office/drawing/2014/main" id="{FD719EBA-DE26-4DCE-9CDB-1E506A9B1ABD}"/>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a:extLst>
            <a:ext uri="{FF2B5EF4-FFF2-40B4-BE49-F238E27FC236}">
              <a16:creationId xmlns:a16="http://schemas.microsoft.com/office/drawing/2014/main" id="{5FE18658-A19C-4348-9FD8-D94C9145DFB0}"/>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a:extLst>
            <a:ext uri="{FF2B5EF4-FFF2-40B4-BE49-F238E27FC236}">
              <a16:creationId xmlns:a16="http://schemas.microsoft.com/office/drawing/2014/main" id="{E7496BE9-D9FC-408D-9AE2-6A1C64D49E1D}"/>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a:extLst>
            <a:ext uri="{FF2B5EF4-FFF2-40B4-BE49-F238E27FC236}">
              <a16:creationId xmlns:a16="http://schemas.microsoft.com/office/drawing/2014/main" id="{C40BA6AC-4CB8-405D-AACA-87896A2640A5}"/>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1" name="【道路】&#10;一人当たり延長平均値テキスト">
          <a:extLst>
            <a:ext uri="{FF2B5EF4-FFF2-40B4-BE49-F238E27FC236}">
              <a16:creationId xmlns:a16="http://schemas.microsoft.com/office/drawing/2014/main" id="{072F5A93-0544-4DA6-8520-DA3476685CCD}"/>
            </a:ext>
          </a:extLst>
        </xdr:cNvPr>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a:extLst>
            <a:ext uri="{FF2B5EF4-FFF2-40B4-BE49-F238E27FC236}">
              <a16:creationId xmlns:a16="http://schemas.microsoft.com/office/drawing/2014/main" id="{A419EAAD-13C9-43EE-BA9F-5FE8057ACA43}"/>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a:extLst>
            <a:ext uri="{FF2B5EF4-FFF2-40B4-BE49-F238E27FC236}">
              <a16:creationId xmlns:a16="http://schemas.microsoft.com/office/drawing/2014/main" id="{1F5D1EDD-EAB8-4CF6-B83E-B0E1354E7138}"/>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a:extLst>
            <a:ext uri="{FF2B5EF4-FFF2-40B4-BE49-F238E27FC236}">
              <a16:creationId xmlns:a16="http://schemas.microsoft.com/office/drawing/2014/main" id="{067A6ED5-60E3-4EED-906C-53806F87D46F}"/>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FBB5453B-4137-44A5-8426-4ED60052D0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18B6D103-4DEC-40C4-A84F-8101F1BE2A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B3F2D6FB-89C0-42C8-A074-49B15C5019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C2F4B99-F4AF-4E86-8109-76F8A5711B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C921161-7EFF-4E27-9A1E-EA4B9484EF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82454</xdr:rowOff>
    </xdr:from>
    <xdr:to>
      <xdr:col>55</xdr:col>
      <xdr:colOff>50800</xdr:colOff>
      <xdr:row>41</xdr:row>
      <xdr:rowOff>12604</xdr:rowOff>
    </xdr:to>
    <xdr:sp macro="" textlink="">
      <xdr:nvSpPr>
        <xdr:cNvPr id="110" name="楕円 109">
          <a:extLst>
            <a:ext uri="{FF2B5EF4-FFF2-40B4-BE49-F238E27FC236}">
              <a16:creationId xmlns:a16="http://schemas.microsoft.com/office/drawing/2014/main" id="{5BE9510D-D0A0-45A5-AC3B-738DEE4B0A05}"/>
            </a:ext>
          </a:extLst>
        </xdr:cNvPr>
        <xdr:cNvSpPr/>
      </xdr:nvSpPr>
      <xdr:spPr>
        <a:xfrm>
          <a:off x="10426700" y="69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60881</xdr:rowOff>
    </xdr:from>
    <xdr:ext cx="534377" cy="259045"/>
    <xdr:sp macro="" textlink="">
      <xdr:nvSpPr>
        <xdr:cNvPr id="111" name="【道路】&#10;一人当たり延長該当値テキスト">
          <a:extLst>
            <a:ext uri="{FF2B5EF4-FFF2-40B4-BE49-F238E27FC236}">
              <a16:creationId xmlns:a16="http://schemas.microsoft.com/office/drawing/2014/main" id="{0D40CF1E-FC4C-45FA-BEE0-90205A8A4041}"/>
            </a:ext>
          </a:extLst>
        </xdr:cNvPr>
        <xdr:cNvSpPr txBox="1"/>
      </xdr:nvSpPr>
      <xdr:spPr>
        <a:xfrm>
          <a:off x="10515600" y="69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80996</xdr:rowOff>
    </xdr:from>
    <xdr:to>
      <xdr:col>50</xdr:col>
      <xdr:colOff>165100</xdr:colOff>
      <xdr:row>41</xdr:row>
      <xdr:rowOff>11146</xdr:rowOff>
    </xdr:to>
    <xdr:sp macro="" textlink="">
      <xdr:nvSpPr>
        <xdr:cNvPr id="112" name="楕円 111">
          <a:extLst>
            <a:ext uri="{FF2B5EF4-FFF2-40B4-BE49-F238E27FC236}">
              <a16:creationId xmlns:a16="http://schemas.microsoft.com/office/drawing/2014/main" id="{6C23FE3F-98E0-4F3E-A8F1-B52BF4EE6A35}"/>
            </a:ext>
          </a:extLst>
        </xdr:cNvPr>
        <xdr:cNvSpPr/>
      </xdr:nvSpPr>
      <xdr:spPr>
        <a:xfrm>
          <a:off x="9588500" y="69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131796</xdr:rowOff>
    </xdr:from>
    <xdr:to>
      <xdr:col>55</xdr:col>
      <xdr:colOff>0</xdr:colOff>
      <xdr:row>40</xdr:row>
      <xdr:rowOff>133254</xdr:rowOff>
    </xdr:to>
    <xdr:cxnSp macro="">
      <xdr:nvCxnSpPr>
        <xdr:cNvPr id="113" name="直線コネクタ 112">
          <a:extLst>
            <a:ext uri="{FF2B5EF4-FFF2-40B4-BE49-F238E27FC236}">
              <a16:creationId xmlns:a16="http://schemas.microsoft.com/office/drawing/2014/main" id="{2CCB882F-626E-4CF7-9347-13E6B4841696}"/>
            </a:ext>
          </a:extLst>
        </xdr:cNvPr>
        <xdr:cNvCxnSpPr/>
      </xdr:nvCxnSpPr>
      <xdr:spPr>
        <a:xfrm>
          <a:off x="9639300" y="6989796"/>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a:extLst>
            <a:ext uri="{FF2B5EF4-FFF2-40B4-BE49-F238E27FC236}">
              <a16:creationId xmlns:a16="http://schemas.microsoft.com/office/drawing/2014/main" id="{A59C729D-C972-418A-BDB5-B1EBC55B2DDE}"/>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a:extLst>
            <a:ext uri="{FF2B5EF4-FFF2-40B4-BE49-F238E27FC236}">
              <a16:creationId xmlns:a16="http://schemas.microsoft.com/office/drawing/2014/main" id="{DCE97232-1C15-4599-87AA-F8DA91482AEB}"/>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2273</xdr:rowOff>
    </xdr:from>
    <xdr:ext cx="534377" cy="259045"/>
    <xdr:sp macro="" textlink="">
      <xdr:nvSpPr>
        <xdr:cNvPr id="116" name="n_1mainValue【道路】&#10;一人当たり延長">
          <a:extLst>
            <a:ext uri="{FF2B5EF4-FFF2-40B4-BE49-F238E27FC236}">
              <a16:creationId xmlns:a16="http://schemas.microsoft.com/office/drawing/2014/main" id="{2476457B-5FA6-43E1-8BA4-5AA74D8D7702}"/>
            </a:ext>
          </a:extLst>
        </xdr:cNvPr>
        <xdr:cNvSpPr txBox="1"/>
      </xdr:nvSpPr>
      <xdr:spPr>
        <a:xfrm>
          <a:off x="9359411" y="7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6F6BFA1C-24C0-4FE4-96BA-E31F1BEBA7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2A494F36-DA80-440E-9E3E-2679E97E5B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7CF94B76-EFC1-47D5-9A71-61E164F714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B100FC76-3401-4632-824D-932315E3AB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D77CCF2A-11BC-41D7-92B3-9A5CB63AAC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2D756337-93B2-47DE-829C-97D003A141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AB202E3-BBD9-48AC-9594-E628E48BE1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D246982E-5A67-413A-AE5D-24AF84F944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EF906484-7DB4-4F6B-96C9-EB1AC64726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26486727-E5E4-4285-BA01-7D7408AB9E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67F666B5-249A-4878-AA76-787C6A2243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FE1932D8-C320-4053-90E6-349D85A602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8CAFD1C9-35A3-4B96-B56C-8B62E4C8C4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B70451-55B0-4856-8428-3496760C0D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1EDC34C6-9701-4472-8E6C-7B7D66C5F9E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263A9DB9-A181-44F1-8C06-7C67A7E04D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3B31A8F4-BC3A-4F31-BDFE-FABD787BEF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71943C43-7792-4923-913B-26F471150D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E6294D11-E8E4-492A-9654-518DB551DE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BDC6F7A-E575-4910-B21A-19B06E5DD53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7A88CDFD-C2A7-4AE3-906C-369D9F15CF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C2CB66CF-9DC9-4B4C-AC96-5A8FBCAAFE7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2BEC4E4D-1071-426F-959C-A4259B57BB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CB57C19A-8C8E-40F1-ABCC-6895654DF2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23DEC061-1756-4203-B265-38E19289D6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a:extLst>
            <a:ext uri="{FF2B5EF4-FFF2-40B4-BE49-F238E27FC236}">
              <a16:creationId xmlns:a16="http://schemas.microsoft.com/office/drawing/2014/main" id="{350AEE1B-06F9-4FD2-9C17-34EB72C3A873}"/>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74EE518A-B023-4806-9C4C-890072D23644}"/>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a:extLst>
            <a:ext uri="{FF2B5EF4-FFF2-40B4-BE49-F238E27FC236}">
              <a16:creationId xmlns:a16="http://schemas.microsoft.com/office/drawing/2014/main" id="{5E5D347A-012D-4750-9A36-36062BA17C9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44CFE78E-74C4-4B47-B3E5-D94677D4AABE}"/>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a:extLst>
            <a:ext uri="{FF2B5EF4-FFF2-40B4-BE49-F238E27FC236}">
              <a16:creationId xmlns:a16="http://schemas.microsoft.com/office/drawing/2014/main" id="{22FFEE8F-EF20-4C53-8316-87F9EAD0C305}"/>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A223CB15-00AD-4629-AC57-5B1F5489E28E}"/>
            </a:ext>
          </a:extLst>
        </xdr:cNvPr>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a:extLst>
            <a:ext uri="{FF2B5EF4-FFF2-40B4-BE49-F238E27FC236}">
              <a16:creationId xmlns:a16="http://schemas.microsoft.com/office/drawing/2014/main" id="{22F6F9E7-8438-4602-AA30-886E0FF2CF07}"/>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a:extLst>
            <a:ext uri="{FF2B5EF4-FFF2-40B4-BE49-F238E27FC236}">
              <a16:creationId xmlns:a16="http://schemas.microsoft.com/office/drawing/2014/main" id="{367708E9-9FCF-458D-ACEC-E04BD120CF5B}"/>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a:extLst>
            <a:ext uri="{FF2B5EF4-FFF2-40B4-BE49-F238E27FC236}">
              <a16:creationId xmlns:a16="http://schemas.microsoft.com/office/drawing/2014/main" id="{99C3C377-5377-49B8-91F4-3E5172A985AA}"/>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63D246F0-5B21-4CCD-BB22-247D0D5B94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8EC8A1A8-D29A-43C5-884B-D1D3898BE4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27BB7D2-D0E0-4AAD-A257-F4FDC14938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53EC5154-80BF-4B77-BBB2-9B8A1B6881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A2789AFF-5D8E-46DB-B59D-82DC3B19D0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56" name="楕円 155">
          <a:extLst>
            <a:ext uri="{FF2B5EF4-FFF2-40B4-BE49-F238E27FC236}">
              <a16:creationId xmlns:a16="http://schemas.microsoft.com/office/drawing/2014/main" id="{97ED2F22-5CC2-494C-A51A-0AF014FD9A6C}"/>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69686</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id="{7E017E61-4D70-4291-9663-C93926B7477A}"/>
            </a:ext>
          </a:extLst>
        </xdr:cNvPr>
        <xdr:cNvSpPr txBox="1"/>
      </xdr:nvSpPr>
      <xdr:spPr>
        <a:xfrm>
          <a:off x="4673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58" name="楕円 157">
          <a:extLst>
            <a:ext uri="{FF2B5EF4-FFF2-40B4-BE49-F238E27FC236}">
              <a16:creationId xmlns:a16="http://schemas.microsoft.com/office/drawing/2014/main" id="{DC65F442-0A88-4E7B-8724-229917BF6139}"/>
            </a:ext>
          </a:extLst>
        </xdr:cNvPr>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153488</xdr:rowOff>
    </xdr:to>
    <xdr:cxnSp macro="">
      <xdr:nvCxnSpPr>
        <xdr:cNvPr id="159" name="直線コネクタ 158">
          <a:extLst>
            <a:ext uri="{FF2B5EF4-FFF2-40B4-BE49-F238E27FC236}">
              <a16:creationId xmlns:a16="http://schemas.microsoft.com/office/drawing/2014/main" id="{11F5CA81-E4B6-474F-965E-E616D1D83E85}"/>
            </a:ext>
          </a:extLst>
        </xdr:cNvPr>
        <xdr:cNvCxnSpPr/>
      </xdr:nvCxnSpPr>
      <xdr:spPr>
        <a:xfrm flipV="1">
          <a:off x="3797300" y="1042905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85BFE8DC-EDBC-4A5D-99EA-9A7F8CE19845}"/>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B99B2A06-8D07-4450-8857-A63F832E9B38}"/>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23965</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id="{11DF76F1-D22A-444D-9701-B494DD668FC0}"/>
            </a:ext>
          </a:extLst>
        </xdr:cNvPr>
        <xdr:cNvSpPr txBox="1"/>
      </xdr:nvSpPr>
      <xdr:spPr>
        <a:xfrm>
          <a:off x="3582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C5E8CC-4FBE-4EEB-A1CE-D6A5A04D1B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3B72C7D5-9AD0-44B8-A25E-1B46EED7BD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73AAF709-4A87-4EF7-B3D6-E9E06816AE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DE0C8223-AA47-4A24-AF4C-ACCFA7AD8F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C052C89-3717-47DA-A7A7-548CFFB597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A92341F5-92B4-4C4D-B3D6-CA2525947C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5E7373A6-F5EA-411B-9EB0-4540CED7A7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658C1BEE-A5F2-4604-8E35-CA7A1D9FBC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83B2E951-3F38-4427-B918-416A7BF96B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A5357A0E-3433-4D42-8BF4-C77E31285D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800E9A44-42A9-4CED-95BA-5D7E404756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38EE4A12-516E-475C-83E0-738AB920146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9CCED3AC-17C8-42E9-97A8-5BEE98320B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a:extLst>
            <a:ext uri="{FF2B5EF4-FFF2-40B4-BE49-F238E27FC236}">
              <a16:creationId xmlns:a16="http://schemas.microsoft.com/office/drawing/2014/main" id="{3DAB09AC-9C3B-4F26-AE7F-F7FA780390A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3BE3035F-8101-42C8-B84E-BF5FF368B2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a:extLst>
            <a:ext uri="{FF2B5EF4-FFF2-40B4-BE49-F238E27FC236}">
              <a16:creationId xmlns:a16="http://schemas.microsoft.com/office/drawing/2014/main" id="{CD5BCDD5-F0A5-4DE7-AC14-96802451B18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D7D37149-25C7-44BB-B696-5F6D97AD464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a:extLst>
            <a:ext uri="{FF2B5EF4-FFF2-40B4-BE49-F238E27FC236}">
              <a16:creationId xmlns:a16="http://schemas.microsoft.com/office/drawing/2014/main" id="{FFDB1161-5231-4074-A670-A8C92D0D63E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18F9DF4-FDC7-4378-9209-E7F04700323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a:extLst>
            <a:ext uri="{FF2B5EF4-FFF2-40B4-BE49-F238E27FC236}">
              <a16:creationId xmlns:a16="http://schemas.microsoft.com/office/drawing/2014/main" id="{9ECB20F0-685C-43DF-BE60-17B66889694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39C53229-0E65-4C76-BD00-3F005EF8F2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7B5B16B7-C6A8-45BB-AC44-B65BE730031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E390F500-8665-4E05-B8C5-397C06E6D9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a:extLst>
            <a:ext uri="{FF2B5EF4-FFF2-40B4-BE49-F238E27FC236}">
              <a16:creationId xmlns:a16="http://schemas.microsoft.com/office/drawing/2014/main" id="{B19E629E-9E56-4E11-9A60-FABA819AE916}"/>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EC66A341-9FDC-43F1-957B-BEC4EF1AD97D}"/>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a:extLst>
            <a:ext uri="{FF2B5EF4-FFF2-40B4-BE49-F238E27FC236}">
              <a16:creationId xmlns:a16="http://schemas.microsoft.com/office/drawing/2014/main" id="{6AE4A49D-6703-4A6C-9D9A-43B0A077F026}"/>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2CE80C0D-21D9-4506-BF6D-66021A04A2C8}"/>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a:extLst>
            <a:ext uri="{FF2B5EF4-FFF2-40B4-BE49-F238E27FC236}">
              <a16:creationId xmlns:a16="http://schemas.microsoft.com/office/drawing/2014/main" id="{A26D5551-F333-4248-9D49-2F9F4F0B9145}"/>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86F7AB18-FE42-44F8-AD28-FE961657E57C}"/>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a:extLst>
            <a:ext uri="{FF2B5EF4-FFF2-40B4-BE49-F238E27FC236}">
              <a16:creationId xmlns:a16="http://schemas.microsoft.com/office/drawing/2014/main" id="{982077BF-830B-4EDE-98F6-27F56BFF9DAC}"/>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a:extLst>
            <a:ext uri="{FF2B5EF4-FFF2-40B4-BE49-F238E27FC236}">
              <a16:creationId xmlns:a16="http://schemas.microsoft.com/office/drawing/2014/main" id="{E45ABD85-298A-478E-93B4-FE1B242CF2DD}"/>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a:extLst>
            <a:ext uri="{FF2B5EF4-FFF2-40B4-BE49-F238E27FC236}">
              <a16:creationId xmlns:a16="http://schemas.microsoft.com/office/drawing/2014/main" id="{378AC79A-DBC4-4905-82D7-3A3E270C9E77}"/>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4B1C39EA-9CA0-40F8-B7B2-5341234248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C6C8C151-E8AB-4286-9C6F-33FD7A8F29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7D1D5E3D-1E78-4175-9ED8-D22DE15B21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8C20903F-8B84-4BAD-8C9E-14E1ECDF71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7CFABD1-AA4F-4C9E-BF3A-07B695556D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96725</xdr:rowOff>
    </xdr:from>
    <xdr:to>
      <xdr:col>55</xdr:col>
      <xdr:colOff>50800</xdr:colOff>
      <xdr:row>63</xdr:row>
      <xdr:rowOff>26875</xdr:rowOff>
    </xdr:to>
    <xdr:sp macro="" textlink="">
      <xdr:nvSpPr>
        <xdr:cNvPr id="200" name="楕円 199">
          <a:extLst>
            <a:ext uri="{FF2B5EF4-FFF2-40B4-BE49-F238E27FC236}">
              <a16:creationId xmlns:a16="http://schemas.microsoft.com/office/drawing/2014/main" id="{EB31A9C4-F5FB-4B2D-9EB1-2719B90CAA7B}"/>
            </a:ext>
          </a:extLst>
        </xdr:cNvPr>
        <xdr:cNvSpPr/>
      </xdr:nvSpPr>
      <xdr:spPr>
        <a:xfrm>
          <a:off x="10426700" y="107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119602</xdr:rowOff>
    </xdr:from>
    <xdr:ext cx="690189" cy="259045"/>
    <xdr:sp macro="" textlink="">
      <xdr:nvSpPr>
        <xdr:cNvPr id="201" name="【橋りょう・トンネル】&#10;一人当たり有形固定資産（償却資産）額該当値テキスト">
          <a:extLst>
            <a:ext uri="{FF2B5EF4-FFF2-40B4-BE49-F238E27FC236}">
              <a16:creationId xmlns:a16="http://schemas.microsoft.com/office/drawing/2014/main" id="{FA5F3444-C33B-4D66-A31D-CF0281DF34FF}"/>
            </a:ext>
          </a:extLst>
        </xdr:cNvPr>
        <xdr:cNvSpPr txBox="1"/>
      </xdr:nvSpPr>
      <xdr:spPr>
        <a:xfrm>
          <a:off x="10515600" y="10578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99935</xdr:rowOff>
    </xdr:from>
    <xdr:to>
      <xdr:col>50</xdr:col>
      <xdr:colOff>165100</xdr:colOff>
      <xdr:row>63</xdr:row>
      <xdr:rowOff>30085</xdr:rowOff>
    </xdr:to>
    <xdr:sp macro="" textlink="">
      <xdr:nvSpPr>
        <xdr:cNvPr id="202" name="楕円 201">
          <a:extLst>
            <a:ext uri="{FF2B5EF4-FFF2-40B4-BE49-F238E27FC236}">
              <a16:creationId xmlns:a16="http://schemas.microsoft.com/office/drawing/2014/main" id="{620B6550-B941-4EAE-B78C-1EB6C6BBA595}"/>
            </a:ext>
          </a:extLst>
        </xdr:cNvPr>
        <xdr:cNvSpPr/>
      </xdr:nvSpPr>
      <xdr:spPr>
        <a:xfrm>
          <a:off x="9588500" y="107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147525</xdr:rowOff>
    </xdr:from>
    <xdr:to>
      <xdr:col>55</xdr:col>
      <xdr:colOff>0</xdr:colOff>
      <xdr:row>62</xdr:row>
      <xdr:rowOff>150735</xdr:rowOff>
    </xdr:to>
    <xdr:cxnSp macro="">
      <xdr:nvCxnSpPr>
        <xdr:cNvPr id="203" name="直線コネクタ 202">
          <a:extLst>
            <a:ext uri="{FF2B5EF4-FFF2-40B4-BE49-F238E27FC236}">
              <a16:creationId xmlns:a16="http://schemas.microsoft.com/office/drawing/2014/main" id="{134890AF-93EA-4255-B56E-0B1C6DBC4FA6}"/>
            </a:ext>
          </a:extLst>
        </xdr:cNvPr>
        <xdr:cNvCxnSpPr/>
      </xdr:nvCxnSpPr>
      <xdr:spPr>
        <a:xfrm flipV="1">
          <a:off x="9639300" y="10777425"/>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id="{CC816697-5776-4144-A56E-EDCD0832B2D0}"/>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FC3B2EB3-32EC-4864-9238-6A36AE94EC0C}"/>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21212</xdr:rowOff>
    </xdr:from>
    <xdr:ext cx="690189" cy="259045"/>
    <xdr:sp macro="" textlink="">
      <xdr:nvSpPr>
        <xdr:cNvPr id="206" name="n_1mainValue【橋りょう・トンネル】&#10;一人当たり有形固定資産（償却資産）額">
          <a:extLst>
            <a:ext uri="{FF2B5EF4-FFF2-40B4-BE49-F238E27FC236}">
              <a16:creationId xmlns:a16="http://schemas.microsoft.com/office/drawing/2014/main" id="{0808B6BC-3762-44D0-9E0D-B0067C360F9B}"/>
            </a:ext>
          </a:extLst>
        </xdr:cNvPr>
        <xdr:cNvSpPr txBox="1"/>
      </xdr:nvSpPr>
      <xdr:spPr>
        <a:xfrm>
          <a:off x="9281505" y="10822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C73A832C-9B08-4316-B769-85BEEF8746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CDA82899-1A82-43A5-BB85-F5B6359508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F4C968CE-7D21-4251-A4C3-9B04CBEEDA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B82764A2-10CC-4CF2-838F-4A906EA0C4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F7B5054F-CDEA-444B-BCBE-EB85276B91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C00C0992-2BD3-4A24-A3A2-A0AEB38649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E43FC7B5-E3FF-4122-95A6-DF3087DC92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921B7BB5-488E-42A1-A1BE-0EF651C129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B1F167F7-7E30-4B31-AF07-8AF1E94941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1D8260A5-0152-40D4-AB25-AEB321116F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476CE16E-1E28-4263-A7CD-6817B90B07B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545A6B54-299C-44C7-AD37-085DA531AC5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44549B3-F678-4325-AE50-1BAECD478AF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A5A3EC06-F56E-4C1E-81A6-700CBC16B4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C1927B3A-76F9-4DB9-8242-DB488DBEDAE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6B58E924-2751-49D0-8D84-DA79083CF7B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8ADBED2F-E1A5-4F5A-8652-8270F9D206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276E5456-9E0C-4FF6-92CC-3FCD0631FC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410E9CF0-55CA-48FB-9710-B802E69B48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34D6F886-647F-4D51-91B1-C55BEA5DFF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5C03A683-D752-4F19-AE4E-7E10ACC04F6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458E449B-C8AC-497D-B1FE-46086B6A3A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D4F799E2-8737-45AC-99C6-8798E91BCC4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6AD344E0-F6ED-4636-B323-B965B256C4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a:extLst>
            <a:ext uri="{FF2B5EF4-FFF2-40B4-BE49-F238E27FC236}">
              <a16:creationId xmlns:a16="http://schemas.microsoft.com/office/drawing/2014/main" id="{745CC728-73FF-4638-9E53-0FCCFB12E5B3}"/>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14E17F37-B2CF-463E-BDC9-C14E39B4DD84}"/>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a:extLst>
            <a:ext uri="{FF2B5EF4-FFF2-40B4-BE49-F238E27FC236}">
              <a16:creationId xmlns:a16="http://schemas.microsoft.com/office/drawing/2014/main" id="{4B58CAAA-F912-4F3A-9156-C66314DBA92F}"/>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F8980F12-4FC4-4E60-ACDC-627EE02D427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BD185C59-92D7-43FC-BE95-EF385953F13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6589E9DC-6659-4349-9EA2-A55A5377B196}"/>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a:extLst>
            <a:ext uri="{FF2B5EF4-FFF2-40B4-BE49-F238E27FC236}">
              <a16:creationId xmlns:a16="http://schemas.microsoft.com/office/drawing/2014/main" id="{E9E35004-29C3-4B24-B226-2AE8FC49069F}"/>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a:extLst>
            <a:ext uri="{FF2B5EF4-FFF2-40B4-BE49-F238E27FC236}">
              <a16:creationId xmlns:a16="http://schemas.microsoft.com/office/drawing/2014/main" id="{24532F36-8890-4D92-BF35-D0774556F280}"/>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a:extLst>
            <a:ext uri="{FF2B5EF4-FFF2-40B4-BE49-F238E27FC236}">
              <a16:creationId xmlns:a16="http://schemas.microsoft.com/office/drawing/2014/main" id="{E5FE9321-9005-47C4-8A27-C6D0ED7EAFCD}"/>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B196FF8E-D025-4E9F-8629-501A74CB63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3642D34-A550-4659-B244-E4E934BA55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3AFAF7F-4276-489C-93C3-AE3F41C659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BA3C2AC-1164-4FDD-9020-A0C2D852FE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1BF21B8-955F-408B-800F-B1EB1AF5B4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45" name="楕円 244">
          <a:extLst>
            <a:ext uri="{FF2B5EF4-FFF2-40B4-BE49-F238E27FC236}">
              <a16:creationId xmlns:a16="http://schemas.microsoft.com/office/drawing/2014/main" id="{0FB187AA-D62A-4860-AAAA-729CBF36783C}"/>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47649533-A80C-48B0-9279-6B07F53DC4BF}"/>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47" name="楕円 246">
          <a:extLst>
            <a:ext uri="{FF2B5EF4-FFF2-40B4-BE49-F238E27FC236}">
              <a16:creationId xmlns:a16="http://schemas.microsoft.com/office/drawing/2014/main" id="{23834BE6-ACE9-41F5-80DB-2B0CA5659808}"/>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68580</xdr:rowOff>
    </xdr:to>
    <xdr:cxnSp macro="">
      <xdr:nvCxnSpPr>
        <xdr:cNvPr id="248" name="直線コネクタ 247">
          <a:extLst>
            <a:ext uri="{FF2B5EF4-FFF2-40B4-BE49-F238E27FC236}">
              <a16:creationId xmlns:a16="http://schemas.microsoft.com/office/drawing/2014/main" id="{37A029A5-9334-4B1B-B78C-7695B0791083}"/>
            </a:ext>
          </a:extLst>
        </xdr:cNvPr>
        <xdr:cNvCxnSpPr/>
      </xdr:nvCxnSpPr>
      <xdr:spPr>
        <a:xfrm flipV="1">
          <a:off x="3797300" y="138893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a:extLst>
            <a:ext uri="{FF2B5EF4-FFF2-40B4-BE49-F238E27FC236}">
              <a16:creationId xmlns:a16="http://schemas.microsoft.com/office/drawing/2014/main" id="{E73847B2-8200-48CB-AA30-446C330800EF}"/>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a:extLst>
            <a:ext uri="{FF2B5EF4-FFF2-40B4-BE49-F238E27FC236}">
              <a16:creationId xmlns:a16="http://schemas.microsoft.com/office/drawing/2014/main" id="{4D046C50-8A4B-4A50-8427-C3F59F388FC8}"/>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51" name="n_1mainValue【公営住宅】&#10;有形固定資産減価償却率">
          <a:extLst>
            <a:ext uri="{FF2B5EF4-FFF2-40B4-BE49-F238E27FC236}">
              <a16:creationId xmlns:a16="http://schemas.microsoft.com/office/drawing/2014/main" id="{0023DA86-2E49-49B0-A754-861B2168FD13}"/>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58A15D0C-0FA5-48C3-9BD4-91B3EDE4EF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3D7377C9-23D1-498B-AB0E-08928D8D10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FE81EF0E-851C-472C-AC79-378BE4A00B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1C17196-9E12-4954-BA94-72A463B1FD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25AE761D-974F-44D8-A067-16124D5522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22A29F46-390D-441A-9F6D-481565F0B7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78960E19-A08D-4923-8B9B-DEE45A9162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3DF35F4E-A2F8-4369-8D26-FC8A8A157B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1BEA0C23-708B-4561-92AB-67D33AB7F7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DDF38C4C-E2DF-430F-9EBB-0061EC4835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C2858E3E-456F-460B-BE8C-D48D859878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BC115B33-4B55-4A8B-9FCD-E14EB727CE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1A213C95-5628-44D3-986A-B85F3E80CE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370171B-4A03-4252-A8AF-79E0B70E2B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1067BE20-8C71-44FF-9729-106568245F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ED38761E-F126-4D76-BC7A-4199B12F5D2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C7198D80-8B13-4DD8-BFAE-EC3446A9C6F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D949C976-A736-4FD1-99A9-A6B0546039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F4A7A9AD-0A3D-4B76-9C1C-B2CFB7BF64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a:extLst>
            <a:ext uri="{FF2B5EF4-FFF2-40B4-BE49-F238E27FC236}">
              <a16:creationId xmlns:a16="http://schemas.microsoft.com/office/drawing/2014/main" id="{631D565C-516E-4559-BFD8-3C0E67A3E01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334EA30F-10BF-43F4-8CB0-CED5BF443A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7FE42E0F-5C20-42CD-84F6-5AB3111CE8C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24A15093-A0E3-4032-B702-C6C29FB74C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a:extLst>
            <a:ext uri="{FF2B5EF4-FFF2-40B4-BE49-F238E27FC236}">
              <a16:creationId xmlns:a16="http://schemas.microsoft.com/office/drawing/2014/main" id="{7AE00FC5-62FF-4A96-B971-3216A0C62F5C}"/>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a:extLst>
            <a:ext uri="{FF2B5EF4-FFF2-40B4-BE49-F238E27FC236}">
              <a16:creationId xmlns:a16="http://schemas.microsoft.com/office/drawing/2014/main" id="{FDAB7035-9F8E-40EA-8D3B-D754E2F32B91}"/>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a:extLst>
            <a:ext uri="{FF2B5EF4-FFF2-40B4-BE49-F238E27FC236}">
              <a16:creationId xmlns:a16="http://schemas.microsoft.com/office/drawing/2014/main" id="{EA7418BC-0E8D-4578-A270-08201DCB3C1E}"/>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a:extLst>
            <a:ext uri="{FF2B5EF4-FFF2-40B4-BE49-F238E27FC236}">
              <a16:creationId xmlns:a16="http://schemas.microsoft.com/office/drawing/2014/main" id="{69DF4ECB-EEB8-4D9C-B063-9F30A8AE003F}"/>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a:extLst>
            <a:ext uri="{FF2B5EF4-FFF2-40B4-BE49-F238E27FC236}">
              <a16:creationId xmlns:a16="http://schemas.microsoft.com/office/drawing/2014/main" id="{0CD0AD28-49FD-4011-A7B4-23F0C4D0AC6B}"/>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a:extLst>
            <a:ext uri="{FF2B5EF4-FFF2-40B4-BE49-F238E27FC236}">
              <a16:creationId xmlns:a16="http://schemas.microsoft.com/office/drawing/2014/main" id="{044F3B35-F069-46E9-9207-C9FB8F1545C3}"/>
            </a:ext>
          </a:extLst>
        </xdr:cNvPr>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a:extLst>
            <a:ext uri="{FF2B5EF4-FFF2-40B4-BE49-F238E27FC236}">
              <a16:creationId xmlns:a16="http://schemas.microsoft.com/office/drawing/2014/main" id="{04DAA22A-22F1-4EE0-B349-4354BCD0C607}"/>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a:extLst>
            <a:ext uri="{FF2B5EF4-FFF2-40B4-BE49-F238E27FC236}">
              <a16:creationId xmlns:a16="http://schemas.microsoft.com/office/drawing/2014/main" id="{AB5E39AD-43CD-44B4-9502-2F8023B3694C}"/>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a:extLst>
            <a:ext uri="{FF2B5EF4-FFF2-40B4-BE49-F238E27FC236}">
              <a16:creationId xmlns:a16="http://schemas.microsoft.com/office/drawing/2014/main" id="{D4A03B58-7905-4965-B14D-85BDE80E3961}"/>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BB43399-A158-497B-967E-D3F36FD959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5979E01-6BFB-44A8-9762-701BFC1D55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FFC5762-7D88-4014-8E7A-48F450C040F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DB6613D-E4F7-4B3F-86D1-394DA2D91A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0268187-5AEF-4A23-9A14-0F05B45EFE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64388</xdr:rowOff>
    </xdr:from>
    <xdr:to>
      <xdr:col>55</xdr:col>
      <xdr:colOff>50800</xdr:colOff>
      <xdr:row>84</xdr:row>
      <xdr:rowOff>165988</xdr:rowOff>
    </xdr:to>
    <xdr:sp macro="" textlink="">
      <xdr:nvSpPr>
        <xdr:cNvPr id="289" name="楕円 288">
          <a:extLst>
            <a:ext uri="{FF2B5EF4-FFF2-40B4-BE49-F238E27FC236}">
              <a16:creationId xmlns:a16="http://schemas.microsoft.com/office/drawing/2014/main" id="{E7323B99-ACE3-4BA8-907A-5175B338EF4C}"/>
            </a:ext>
          </a:extLst>
        </xdr:cNvPr>
        <xdr:cNvSpPr/>
      </xdr:nvSpPr>
      <xdr:spPr>
        <a:xfrm>
          <a:off x="10426700" y="144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42815</xdr:rowOff>
    </xdr:from>
    <xdr:ext cx="469744" cy="259045"/>
    <xdr:sp macro="" textlink="">
      <xdr:nvSpPr>
        <xdr:cNvPr id="290" name="【公営住宅】&#10;一人当たり面積該当値テキスト">
          <a:extLst>
            <a:ext uri="{FF2B5EF4-FFF2-40B4-BE49-F238E27FC236}">
              <a16:creationId xmlns:a16="http://schemas.microsoft.com/office/drawing/2014/main" id="{FE2A2594-C9F5-4579-A17F-9C75C90BF7CF}"/>
            </a:ext>
          </a:extLst>
        </xdr:cNvPr>
        <xdr:cNvSpPr txBox="1"/>
      </xdr:nvSpPr>
      <xdr:spPr>
        <a:xfrm>
          <a:off x="10515600" y="1444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61468</xdr:rowOff>
    </xdr:from>
    <xdr:to>
      <xdr:col>50</xdr:col>
      <xdr:colOff>165100</xdr:colOff>
      <xdr:row>84</xdr:row>
      <xdr:rowOff>163068</xdr:rowOff>
    </xdr:to>
    <xdr:sp macro="" textlink="">
      <xdr:nvSpPr>
        <xdr:cNvPr id="291" name="楕円 290">
          <a:extLst>
            <a:ext uri="{FF2B5EF4-FFF2-40B4-BE49-F238E27FC236}">
              <a16:creationId xmlns:a16="http://schemas.microsoft.com/office/drawing/2014/main" id="{B27843FD-E6C4-416D-87A6-A48989A6BE03}"/>
            </a:ext>
          </a:extLst>
        </xdr:cNvPr>
        <xdr:cNvSpPr/>
      </xdr:nvSpPr>
      <xdr:spPr>
        <a:xfrm>
          <a:off x="9588500" y="144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112268</xdr:rowOff>
    </xdr:from>
    <xdr:to>
      <xdr:col>55</xdr:col>
      <xdr:colOff>0</xdr:colOff>
      <xdr:row>84</xdr:row>
      <xdr:rowOff>115188</xdr:rowOff>
    </xdr:to>
    <xdr:cxnSp macro="">
      <xdr:nvCxnSpPr>
        <xdr:cNvPr id="292" name="直線コネクタ 291">
          <a:extLst>
            <a:ext uri="{FF2B5EF4-FFF2-40B4-BE49-F238E27FC236}">
              <a16:creationId xmlns:a16="http://schemas.microsoft.com/office/drawing/2014/main" id="{1BE1B62F-95CE-4FFC-AE17-AE4F7994E707}"/>
            </a:ext>
          </a:extLst>
        </xdr:cNvPr>
        <xdr:cNvCxnSpPr/>
      </xdr:nvCxnSpPr>
      <xdr:spPr>
        <a:xfrm>
          <a:off x="9639300" y="14514068"/>
          <a:ext cx="8382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a:extLst>
            <a:ext uri="{FF2B5EF4-FFF2-40B4-BE49-F238E27FC236}">
              <a16:creationId xmlns:a16="http://schemas.microsoft.com/office/drawing/2014/main" id="{32672C18-648E-4B30-80A2-4A46BA26085F}"/>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a:extLst>
            <a:ext uri="{FF2B5EF4-FFF2-40B4-BE49-F238E27FC236}">
              <a16:creationId xmlns:a16="http://schemas.microsoft.com/office/drawing/2014/main" id="{BC613AB9-C5CF-48EA-838E-3F3A09991556}"/>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154195</xdr:rowOff>
    </xdr:from>
    <xdr:ext cx="469744" cy="259045"/>
    <xdr:sp macro="" textlink="">
      <xdr:nvSpPr>
        <xdr:cNvPr id="295" name="n_1mainValue【公営住宅】&#10;一人当たり面積">
          <a:extLst>
            <a:ext uri="{FF2B5EF4-FFF2-40B4-BE49-F238E27FC236}">
              <a16:creationId xmlns:a16="http://schemas.microsoft.com/office/drawing/2014/main" id="{BC89CAE0-51DA-4261-8BA4-8DF2FF8483F8}"/>
            </a:ext>
          </a:extLst>
        </xdr:cNvPr>
        <xdr:cNvSpPr txBox="1"/>
      </xdr:nvSpPr>
      <xdr:spPr>
        <a:xfrm>
          <a:off x="9391727" y="145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D6F428CC-EB20-4AB9-960B-7847826B75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195E2B27-A75E-47EC-AA7B-86B806B368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86313013-3118-428A-9B57-408CB25FEA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79E398F1-4154-41C1-9AED-EAA9172AFA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D3603BA5-CC7C-4BDB-B30D-DF6855AD4C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C41655BB-3519-4186-AD49-02F3712D6A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1D628411-8232-4FAE-881E-9AE420A243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D406367A-80B4-4DAA-B225-E026FD941E8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CA473848-63E0-41CD-92F5-9737190A28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409DDE30-F5AC-4F24-8676-8F1CE81BF2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472C23C8-995C-4B33-873A-A8C176913C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B8BC14C5-A7E4-4B60-87A6-37C3F26D91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2AF912B0-CD1F-4B34-AB5A-53F61EEDDA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0DF38670-1511-44BE-82FA-DCD8FCE975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2E6F99AA-DE77-41A1-9B4F-6731BFC231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9187B27A-AE1A-4060-BA49-DCDC9DA5E6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397CA814-CBAE-406A-9D0F-B5EB29AD59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57671E43-F281-4DF3-82E6-D9F49333C5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99726E7E-EED1-4316-9E66-B34AED53D2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29823926-9FB4-4D8A-BEF0-E713CC8E26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8A25DCB6-421B-4CE2-8EAA-3D58EF16F6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EA9DCF18-17EE-413D-9A21-60D9BADE10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503E4762-175D-4471-B59B-995E1B6ED7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8D4F4EA2-F004-41B1-AEC4-5471161385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6977384C-FCB2-472A-81A7-957D83E3DC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248BA028-F46F-4ECA-A07C-82F560570F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a:extLst>
            <a:ext uri="{FF2B5EF4-FFF2-40B4-BE49-F238E27FC236}">
              <a16:creationId xmlns:a16="http://schemas.microsoft.com/office/drawing/2014/main" id="{B9F77837-FE2C-4F01-A7B6-25F2DA94FA8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a:extLst>
            <a:ext uri="{FF2B5EF4-FFF2-40B4-BE49-F238E27FC236}">
              <a16:creationId xmlns:a16="http://schemas.microsoft.com/office/drawing/2014/main" id="{AB76EDFD-8839-4B57-99FF-644FFD7417B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a:extLst>
            <a:ext uri="{FF2B5EF4-FFF2-40B4-BE49-F238E27FC236}">
              <a16:creationId xmlns:a16="http://schemas.microsoft.com/office/drawing/2014/main" id="{0EDAEFAE-7925-4750-8481-D04A9BB0A5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a:extLst>
            <a:ext uri="{FF2B5EF4-FFF2-40B4-BE49-F238E27FC236}">
              <a16:creationId xmlns:a16="http://schemas.microsoft.com/office/drawing/2014/main" id="{99F919CE-16CE-45FC-8E1B-BED8AD53CE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a:extLst>
            <a:ext uri="{FF2B5EF4-FFF2-40B4-BE49-F238E27FC236}">
              <a16:creationId xmlns:a16="http://schemas.microsoft.com/office/drawing/2014/main" id="{FB4FEDFD-6419-4139-BDE7-4D6300872D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a:extLst>
            <a:ext uri="{FF2B5EF4-FFF2-40B4-BE49-F238E27FC236}">
              <a16:creationId xmlns:a16="http://schemas.microsoft.com/office/drawing/2014/main" id="{113B6880-B96C-4578-81D1-755333BA61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a:extLst>
            <a:ext uri="{FF2B5EF4-FFF2-40B4-BE49-F238E27FC236}">
              <a16:creationId xmlns:a16="http://schemas.microsoft.com/office/drawing/2014/main" id="{0F553274-FA25-422D-B9BE-BCE0D4205C3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a:extLst>
            <a:ext uri="{FF2B5EF4-FFF2-40B4-BE49-F238E27FC236}">
              <a16:creationId xmlns:a16="http://schemas.microsoft.com/office/drawing/2014/main" id="{359C1588-5B9A-4343-89DA-A839FCC168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a:extLst>
            <a:ext uri="{FF2B5EF4-FFF2-40B4-BE49-F238E27FC236}">
              <a16:creationId xmlns:a16="http://schemas.microsoft.com/office/drawing/2014/main" id="{118DC2A6-EFE6-463C-863E-33064234287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a:extLst>
            <a:ext uri="{FF2B5EF4-FFF2-40B4-BE49-F238E27FC236}">
              <a16:creationId xmlns:a16="http://schemas.microsoft.com/office/drawing/2014/main" id="{9702F63A-D8F2-4D40-B797-DB623086F6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a:extLst>
            <a:ext uri="{FF2B5EF4-FFF2-40B4-BE49-F238E27FC236}">
              <a16:creationId xmlns:a16="http://schemas.microsoft.com/office/drawing/2014/main" id="{7CC7A777-B26A-42E1-B208-CEF3D70EAAB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a:extLst>
            <a:ext uri="{FF2B5EF4-FFF2-40B4-BE49-F238E27FC236}">
              <a16:creationId xmlns:a16="http://schemas.microsoft.com/office/drawing/2014/main" id="{966ADD42-2A9C-4181-8228-BF5B50806AE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EAACF023-267B-4EE4-A15F-A60745590E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63A99469-5B2E-4F1B-A7D1-65A28A7074F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a:extLst>
            <a:ext uri="{FF2B5EF4-FFF2-40B4-BE49-F238E27FC236}">
              <a16:creationId xmlns:a16="http://schemas.microsoft.com/office/drawing/2014/main" id="{E33BB7BC-3DA8-498E-8EF4-54A1EA613D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a:extLst>
            <a:ext uri="{FF2B5EF4-FFF2-40B4-BE49-F238E27FC236}">
              <a16:creationId xmlns:a16="http://schemas.microsoft.com/office/drawing/2014/main" id="{ADDBD89A-8A14-4320-8597-EED1B8FF62A3}"/>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a:extLst>
            <a:ext uri="{FF2B5EF4-FFF2-40B4-BE49-F238E27FC236}">
              <a16:creationId xmlns:a16="http://schemas.microsoft.com/office/drawing/2014/main" id="{64F215A4-05CE-43A7-97A9-4C7FE2A8F12D}"/>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a:extLst>
            <a:ext uri="{FF2B5EF4-FFF2-40B4-BE49-F238E27FC236}">
              <a16:creationId xmlns:a16="http://schemas.microsoft.com/office/drawing/2014/main" id="{371E7F70-44D1-4742-B802-CDC748C122C7}"/>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a:extLst>
            <a:ext uri="{FF2B5EF4-FFF2-40B4-BE49-F238E27FC236}">
              <a16:creationId xmlns:a16="http://schemas.microsoft.com/office/drawing/2014/main" id="{362FC065-A928-47ED-9D36-E1999E951F9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a:extLst>
            <a:ext uri="{FF2B5EF4-FFF2-40B4-BE49-F238E27FC236}">
              <a16:creationId xmlns:a16="http://schemas.microsoft.com/office/drawing/2014/main" id="{EA86392D-D7EE-4B8C-A682-0E26B51D5E8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a:extLst>
            <a:ext uri="{FF2B5EF4-FFF2-40B4-BE49-F238E27FC236}">
              <a16:creationId xmlns:a16="http://schemas.microsoft.com/office/drawing/2014/main" id="{6AA673BA-9828-4408-9380-17E4F21213AB}"/>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a:extLst>
            <a:ext uri="{FF2B5EF4-FFF2-40B4-BE49-F238E27FC236}">
              <a16:creationId xmlns:a16="http://schemas.microsoft.com/office/drawing/2014/main" id="{98C59402-ED9B-41F0-9BA7-B07CC0E9980E}"/>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a:extLst>
            <a:ext uri="{FF2B5EF4-FFF2-40B4-BE49-F238E27FC236}">
              <a16:creationId xmlns:a16="http://schemas.microsoft.com/office/drawing/2014/main" id="{E0ECC1C6-1065-487A-A84B-B3EBBE6D6F7C}"/>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a:extLst>
            <a:ext uri="{FF2B5EF4-FFF2-40B4-BE49-F238E27FC236}">
              <a16:creationId xmlns:a16="http://schemas.microsoft.com/office/drawing/2014/main" id="{9858CE90-E8FA-40F6-B7ED-6DF814EB5D4D}"/>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13A681FE-FD22-400D-A7A5-743C5FA39E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C1089153-6978-4510-8C0D-BDC97E99AF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F62B4AF3-168D-4752-8064-4017706B5E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808D3828-5666-4F2F-9DB0-6A7EFF6855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CD7DF794-D315-4A7C-83B2-86A397DFFC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351" name="楕円 350">
          <a:extLst>
            <a:ext uri="{FF2B5EF4-FFF2-40B4-BE49-F238E27FC236}">
              <a16:creationId xmlns:a16="http://schemas.microsoft.com/office/drawing/2014/main" id="{69B7149D-BEA7-4896-A4DD-DFADFA6E8529}"/>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352" name="【認定こども園・幼稚園・保育所】&#10;有形固定資産減価償却率該当値テキスト">
          <a:extLst>
            <a:ext uri="{FF2B5EF4-FFF2-40B4-BE49-F238E27FC236}">
              <a16:creationId xmlns:a16="http://schemas.microsoft.com/office/drawing/2014/main" id="{C3F8CD3F-C5CE-4795-8E7E-6BE88064C9B7}"/>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353" name="楕円 352">
          <a:extLst>
            <a:ext uri="{FF2B5EF4-FFF2-40B4-BE49-F238E27FC236}">
              <a16:creationId xmlns:a16="http://schemas.microsoft.com/office/drawing/2014/main" id="{B2BBCA42-8E98-4FFB-85E9-16CE486EEF66}"/>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7620</xdr:rowOff>
    </xdr:to>
    <xdr:cxnSp macro="">
      <xdr:nvCxnSpPr>
        <xdr:cNvPr id="354" name="直線コネクタ 353">
          <a:extLst>
            <a:ext uri="{FF2B5EF4-FFF2-40B4-BE49-F238E27FC236}">
              <a16:creationId xmlns:a16="http://schemas.microsoft.com/office/drawing/2014/main" id="{2AC9593E-070D-4E2E-B340-EF51C567EBC3}"/>
            </a:ext>
          </a:extLst>
        </xdr:cNvPr>
        <xdr:cNvCxnSpPr/>
      </xdr:nvCxnSpPr>
      <xdr:spPr>
        <a:xfrm flipV="1">
          <a:off x="15481300" y="61438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id="{45193373-14F7-44F1-9D23-3F06AE778905}"/>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id="{1B5D1ABB-AE56-4713-AB12-FEA2D3EEAC23}"/>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id="{BC2F47E0-6540-42AB-99C6-C816529440C8}"/>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C4ACD34A-B7FF-4CD8-A2A7-D823039E11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F02BA315-AC76-464F-8999-1FAEF7DBC6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B18C3D5A-7D5A-4D8D-A260-78120F8D59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51966532-5FD6-4C4D-B04C-FA34868527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C5029B8-F5AB-4340-8498-3612CC3178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55A1E72E-0BAE-4B82-AED1-652CE7212E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BBAA0791-8DDF-4F5C-BBBD-0A828AE2D1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9B707F10-F515-4012-BE67-91872AA211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43B35EC9-7A82-46F2-B495-AEEBAF7287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1716A18F-0184-4C1A-9FEA-9C60DB6317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B5067C05-33F4-4746-BC61-86F8C175A0C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F0DB2B44-7725-40C4-951C-5A000C59F87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6DE9FACC-1FE3-42EE-B3F9-FEE0D19BF5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a:extLst>
            <a:ext uri="{FF2B5EF4-FFF2-40B4-BE49-F238E27FC236}">
              <a16:creationId xmlns:a16="http://schemas.microsoft.com/office/drawing/2014/main" id="{CDCAB66E-429A-4725-9F2A-7C4DC9085F5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A2BD7FEB-201D-443F-B1D7-D09C5C5D2F2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a:extLst>
            <a:ext uri="{FF2B5EF4-FFF2-40B4-BE49-F238E27FC236}">
              <a16:creationId xmlns:a16="http://schemas.microsoft.com/office/drawing/2014/main" id="{7D5B90AA-FCB4-43FA-BE8A-D8C3488BA93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286DB2A7-681F-47DC-88B4-0691FC4798E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a:extLst>
            <a:ext uri="{FF2B5EF4-FFF2-40B4-BE49-F238E27FC236}">
              <a16:creationId xmlns:a16="http://schemas.microsoft.com/office/drawing/2014/main" id="{2B4DD9D9-187F-4205-9AB5-CE6EF1D6011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FEA97A34-A350-45B9-BB6C-37AFC0A4F1B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890C1B0F-335B-4334-9A4F-824B74EF207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113BB49-88AD-4690-9FF1-AE842A61C5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FCD690A4-0287-4484-860F-BB22DC759D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7074CCEB-25C6-4838-9CB0-E339074211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a:extLst>
            <a:ext uri="{FF2B5EF4-FFF2-40B4-BE49-F238E27FC236}">
              <a16:creationId xmlns:a16="http://schemas.microsoft.com/office/drawing/2014/main" id="{6BBCFC27-E999-4BD2-89EF-B48F6CA54DD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510E3231-CF69-4EE5-8679-D70E6D727B92}"/>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a:extLst>
            <a:ext uri="{FF2B5EF4-FFF2-40B4-BE49-F238E27FC236}">
              <a16:creationId xmlns:a16="http://schemas.microsoft.com/office/drawing/2014/main" id="{CB344B25-FD75-4B88-8533-254ACB54588A}"/>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23BDC40B-595F-407F-A59C-594E9A34E309}"/>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a:extLst>
            <a:ext uri="{FF2B5EF4-FFF2-40B4-BE49-F238E27FC236}">
              <a16:creationId xmlns:a16="http://schemas.microsoft.com/office/drawing/2014/main" id="{6E09CD75-DECD-48E9-9D81-3C9416E82C9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78656C14-65F7-4A0A-B1A8-57E996C57E92}"/>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a:extLst>
            <a:ext uri="{FF2B5EF4-FFF2-40B4-BE49-F238E27FC236}">
              <a16:creationId xmlns:a16="http://schemas.microsoft.com/office/drawing/2014/main" id="{A0BE9B31-5195-42E5-B601-A02AC8AFA547}"/>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a:extLst>
            <a:ext uri="{FF2B5EF4-FFF2-40B4-BE49-F238E27FC236}">
              <a16:creationId xmlns:a16="http://schemas.microsoft.com/office/drawing/2014/main" id="{55C10A00-E53B-489A-979C-11EA4F06A3B9}"/>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a:extLst>
            <a:ext uri="{FF2B5EF4-FFF2-40B4-BE49-F238E27FC236}">
              <a16:creationId xmlns:a16="http://schemas.microsoft.com/office/drawing/2014/main" id="{75BE5CD2-49E9-4DA4-8408-0B1E002D27DB}"/>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6326DC9-DB9E-4391-9A42-5ACC5B2063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6DFF3DA-4F7A-4E72-A83D-77DBBFE039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B9CC9F0-7922-459C-9CB0-1B6F4A601B6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293ED25-85CA-4F20-BEC5-4BC0561F09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E6BC0F3-FE2E-433D-86A0-45A1B86520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20828</xdr:rowOff>
    </xdr:from>
    <xdr:to>
      <xdr:col>116</xdr:col>
      <xdr:colOff>114300</xdr:colOff>
      <xdr:row>41</xdr:row>
      <xdr:rowOff>122428</xdr:rowOff>
    </xdr:to>
    <xdr:sp macro="" textlink="">
      <xdr:nvSpPr>
        <xdr:cNvPr id="395" name="楕円 394">
          <a:extLst>
            <a:ext uri="{FF2B5EF4-FFF2-40B4-BE49-F238E27FC236}">
              <a16:creationId xmlns:a16="http://schemas.microsoft.com/office/drawing/2014/main" id="{CF332A12-7D08-4223-9280-7B5C84E68328}"/>
            </a:ext>
          </a:extLst>
        </xdr:cNvPr>
        <xdr:cNvSpPr/>
      </xdr:nvSpPr>
      <xdr:spPr>
        <a:xfrm>
          <a:off x="221107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FD845C97-723B-4D09-A7A8-0C79193FA77A}"/>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19685</xdr:rowOff>
    </xdr:from>
    <xdr:to>
      <xdr:col>112</xdr:col>
      <xdr:colOff>38100</xdr:colOff>
      <xdr:row>41</xdr:row>
      <xdr:rowOff>121285</xdr:rowOff>
    </xdr:to>
    <xdr:sp macro="" textlink="">
      <xdr:nvSpPr>
        <xdr:cNvPr id="397" name="楕円 396">
          <a:extLst>
            <a:ext uri="{FF2B5EF4-FFF2-40B4-BE49-F238E27FC236}">
              <a16:creationId xmlns:a16="http://schemas.microsoft.com/office/drawing/2014/main" id="{E4E8609B-9BAC-4B6F-9092-963F99198C21}"/>
            </a:ext>
          </a:extLst>
        </xdr:cNvPr>
        <xdr:cNvSpPr/>
      </xdr:nvSpPr>
      <xdr:spPr>
        <a:xfrm>
          <a:off x="21272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70485</xdr:rowOff>
    </xdr:from>
    <xdr:to>
      <xdr:col>116</xdr:col>
      <xdr:colOff>63500</xdr:colOff>
      <xdr:row>41</xdr:row>
      <xdr:rowOff>71628</xdr:rowOff>
    </xdr:to>
    <xdr:cxnSp macro="">
      <xdr:nvCxnSpPr>
        <xdr:cNvPr id="398" name="直線コネクタ 397">
          <a:extLst>
            <a:ext uri="{FF2B5EF4-FFF2-40B4-BE49-F238E27FC236}">
              <a16:creationId xmlns:a16="http://schemas.microsoft.com/office/drawing/2014/main" id="{0D4E4FEE-4B9F-4AFD-85BF-EFE082046CA1}"/>
            </a:ext>
          </a:extLst>
        </xdr:cNvPr>
        <xdr:cNvCxnSpPr/>
      </xdr:nvCxnSpPr>
      <xdr:spPr>
        <a:xfrm>
          <a:off x="21323300" y="709993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E8EB04E0-3B70-4614-AACE-84E286F59B1F}"/>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D8D28835-F169-4113-AA11-DFDB1993432C}"/>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112412</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EE8098EC-C7D4-4B80-85E8-792968854731}"/>
            </a:ext>
          </a:extLst>
        </xdr:cNvPr>
        <xdr:cNvSpPr txBox="1"/>
      </xdr:nvSpPr>
      <xdr:spPr>
        <a:xfrm>
          <a:off x="21075727" y="71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5638F934-249F-4DF3-981E-88DBB48826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4F88A4FD-3F2C-4FDA-BB5C-730CFADC41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B81421BB-9143-44CA-98BE-2637D7D43B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9BA5B683-2B48-41B8-AE86-105A569F0C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8F63BE78-4A7F-4797-ACCF-40C348BE89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27221DA-6079-4ABF-B78A-8930FFB452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34CCE65E-C860-484F-9E7B-13BE31CA32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F4D9F220-7F3B-4AA7-8B2F-1CED790AB4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F42EBAE5-06FD-4900-862E-F75F18F2F5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BFE47D80-8012-4D6A-AE66-6C6B045C88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C6DA6CF3-686D-48DD-91DB-B716374191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a:extLst>
            <a:ext uri="{FF2B5EF4-FFF2-40B4-BE49-F238E27FC236}">
              <a16:creationId xmlns:a16="http://schemas.microsoft.com/office/drawing/2014/main" id="{FC4AAF74-5F57-4407-85AA-9DB6F2F6EBA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9346926F-29B9-461F-9201-F114DB36637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5BFB6950-E2E6-4F17-A559-4A8D039C3A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2AF34AA3-E212-4A75-8A36-735BA9D5F42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B410198E-5B32-42DD-9E99-49A1776E5B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039F281D-C751-4776-B6FD-93CA8739F8B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BE4E07DA-5B3A-4C02-892A-89C904EA94C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3CC921BE-10B8-476A-B739-17B71E700D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4613BE31-EDAB-4F00-BF6B-DB2941F73C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8AE07BBD-EAAF-4658-BCA1-463A626DD88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04E9B912-5A00-42A2-B0EF-8E5AE5DBE23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B3AAB31E-0EBE-4EC4-8F7D-BF2BB6FF268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8CF2A957-9CD6-4CD8-848E-36BACA44204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0AD93E13-C60E-40BA-A5C0-73F59E5708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a:extLst>
            <a:ext uri="{FF2B5EF4-FFF2-40B4-BE49-F238E27FC236}">
              <a16:creationId xmlns:a16="http://schemas.microsoft.com/office/drawing/2014/main" id="{9976144F-BF7F-481F-8A47-8CC84BDA2BEA}"/>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BB156543-67E4-42A8-A95A-6FDC531EFF5B}"/>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a:extLst>
            <a:ext uri="{FF2B5EF4-FFF2-40B4-BE49-F238E27FC236}">
              <a16:creationId xmlns:a16="http://schemas.microsoft.com/office/drawing/2014/main" id="{FFEC152C-B46A-4493-BAB9-11797A350C9B}"/>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0F2E1D91-C2FE-4709-84CC-F20895ADEE2F}"/>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a:extLst>
            <a:ext uri="{FF2B5EF4-FFF2-40B4-BE49-F238E27FC236}">
              <a16:creationId xmlns:a16="http://schemas.microsoft.com/office/drawing/2014/main" id="{0EA26DB6-A9AE-4D7E-8F60-82C939346121}"/>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11B2EA1A-2222-4CC2-A272-BAB9AFE0B5F6}"/>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a:extLst>
            <a:ext uri="{FF2B5EF4-FFF2-40B4-BE49-F238E27FC236}">
              <a16:creationId xmlns:a16="http://schemas.microsoft.com/office/drawing/2014/main" id="{D038EAC1-E015-438A-8C26-B606FB6DF13F}"/>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a:extLst>
            <a:ext uri="{FF2B5EF4-FFF2-40B4-BE49-F238E27FC236}">
              <a16:creationId xmlns:a16="http://schemas.microsoft.com/office/drawing/2014/main" id="{9B30C148-D31D-4456-86DB-73110BF2CF12}"/>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a:extLst>
            <a:ext uri="{FF2B5EF4-FFF2-40B4-BE49-F238E27FC236}">
              <a16:creationId xmlns:a16="http://schemas.microsoft.com/office/drawing/2014/main" id="{78C67F7B-FC0D-443B-AF3A-636941ED69AB}"/>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36E97DE-0A30-459A-A44F-C4B1316326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15A11CF3-B551-4573-A22D-AEC8E469B7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27D804A-B9F9-417F-9CAB-C109EEBAB3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9867B0CC-8AB5-48FA-800C-6AF1F1CD39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627706FE-19EE-476E-A5CA-9CD91953A9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119017</xdr:rowOff>
    </xdr:from>
    <xdr:to>
      <xdr:col>85</xdr:col>
      <xdr:colOff>177800</xdr:colOff>
      <xdr:row>58</xdr:row>
      <xdr:rowOff>49167</xdr:rowOff>
    </xdr:to>
    <xdr:sp macro="" textlink="">
      <xdr:nvSpPr>
        <xdr:cNvPr id="441" name="楕円 440">
          <a:extLst>
            <a:ext uri="{FF2B5EF4-FFF2-40B4-BE49-F238E27FC236}">
              <a16:creationId xmlns:a16="http://schemas.microsoft.com/office/drawing/2014/main" id="{AD89E3E5-A440-4807-BE48-5E0B38EBFFA5}"/>
            </a:ext>
          </a:extLst>
        </xdr:cNvPr>
        <xdr:cNvSpPr/>
      </xdr:nvSpPr>
      <xdr:spPr>
        <a:xfrm>
          <a:off x="162687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141894</xdr:rowOff>
    </xdr:from>
    <xdr:ext cx="405111" cy="259045"/>
    <xdr:sp macro="" textlink="">
      <xdr:nvSpPr>
        <xdr:cNvPr id="442" name="【学校施設】&#10;有形固定資産減価償却率該当値テキスト">
          <a:extLst>
            <a:ext uri="{FF2B5EF4-FFF2-40B4-BE49-F238E27FC236}">
              <a16:creationId xmlns:a16="http://schemas.microsoft.com/office/drawing/2014/main" id="{09B5A49D-96AE-42A5-B66B-9C756AF160C6}"/>
            </a:ext>
          </a:extLst>
        </xdr:cNvPr>
        <xdr:cNvSpPr txBox="1"/>
      </xdr:nvSpPr>
      <xdr:spPr>
        <a:xfrm>
          <a:off x="16357600"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148409</xdr:rowOff>
    </xdr:from>
    <xdr:to>
      <xdr:col>81</xdr:col>
      <xdr:colOff>101600</xdr:colOff>
      <xdr:row>58</xdr:row>
      <xdr:rowOff>78559</xdr:rowOff>
    </xdr:to>
    <xdr:sp macro="" textlink="">
      <xdr:nvSpPr>
        <xdr:cNvPr id="443" name="楕円 442">
          <a:extLst>
            <a:ext uri="{FF2B5EF4-FFF2-40B4-BE49-F238E27FC236}">
              <a16:creationId xmlns:a16="http://schemas.microsoft.com/office/drawing/2014/main" id="{1651FCAE-A273-4E9A-B31C-93E1DD6A2187}"/>
            </a:ext>
          </a:extLst>
        </xdr:cNvPr>
        <xdr:cNvSpPr/>
      </xdr:nvSpPr>
      <xdr:spPr>
        <a:xfrm>
          <a:off x="15430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169817</xdr:rowOff>
    </xdr:from>
    <xdr:to>
      <xdr:col>85</xdr:col>
      <xdr:colOff>127000</xdr:colOff>
      <xdr:row>58</xdr:row>
      <xdr:rowOff>27759</xdr:rowOff>
    </xdr:to>
    <xdr:cxnSp macro="">
      <xdr:nvCxnSpPr>
        <xdr:cNvPr id="444" name="直線コネクタ 443">
          <a:extLst>
            <a:ext uri="{FF2B5EF4-FFF2-40B4-BE49-F238E27FC236}">
              <a16:creationId xmlns:a16="http://schemas.microsoft.com/office/drawing/2014/main" id="{C799F2FF-78D0-46FF-B67C-C867CF101324}"/>
            </a:ext>
          </a:extLst>
        </xdr:cNvPr>
        <xdr:cNvCxnSpPr/>
      </xdr:nvCxnSpPr>
      <xdr:spPr>
        <a:xfrm flipV="1">
          <a:off x="15481300" y="99424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5" name="n_1aveValue【学校施設】&#10;有形固定資産減価償却率">
          <a:extLst>
            <a:ext uri="{FF2B5EF4-FFF2-40B4-BE49-F238E27FC236}">
              <a16:creationId xmlns:a16="http://schemas.microsoft.com/office/drawing/2014/main" id="{693461C7-496A-4DAC-800C-1C14FB7109A3}"/>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a:extLst>
            <a:ext uri="{FF2B5EF4-FFF2-40B4-BE49-F238E27FC236}">
              <a16:creationId xmlns:a16="http://schemas.microsoft.com/office/drawing/2014/main" id="{AB46609E-DCEF-4A9E-8F8E-AAE548A3AF81}"/>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95086</xdr:rowOff>
    </xdr:from>
    <xdr:ext cx="405111" cy="259045"/>
    <xdr:sp macro="" textlink="">
      <xdr:nvSpPr>
        <xdr:cNvPr id="447" name="n_1mainValue【学校施設】&#10;有形固定資産減価償却率">
          <a:extLst>
            <a:ext uri="{FF2B5EF4-FFF2-40B4-BE49-F238E27FC236}">
              <a16:creationId xmlns:a16="http://schemas.microsoft.com/office/drawing/2014/main" id="{1E193C75-6ECD-4D81-B11A-5C1CD390F3AF}"/>
            </a:ext>
          </a:extLst>
        </xdr:cNvPr>
        <xdr:cNvSpPr txBox="1"/>
      </xdr:nvSpPr>
      <xdr:spPr>
        <a:xfrm>
          <a:off x="152660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454A5DEF-AF91-4412-AD4A-CB22F5F466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FDD8CAD7-7BD6-4715-9B70-4CF2798356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169148C3-1908-42F0-AA9A-1F1F512871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05DE9A4C-F09D-4BB5-A6C0-0DAD0965AA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C25AC68E-538F-4B44-AAFD-D815FB2D65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D6B09563-D691-4780-91BE-C65EA4DDD7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C11F9C4E-327C-4422-9808-093AB3853C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1DDFC81B-D1F5-4040-AFE4-821F3A6A20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AE6D782-D754-44D8-81B5-54D9893EC9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CAB25770-866A-4232-A053-D5B6A618FF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7710380B-8510-4F6E-B1D7-34AA36713B6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1EB1156A-BEB7-4447-B209-AE24F3F691A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0053E600-6C70-4AA5-B3CE-3E872480A50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A3180C4A-5FBD-4E98-B59A-8FDC8F13FA8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721097CE-68C9-465C-A6CD-177901E0C26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F123F600-8C97-4E77-91F4-9B5DDA591D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433C7EAD-E3D7-462F-AF88-506B689B08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6445B421-4CF4-4D4B-9927-11726377C4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658DD1A7-3734-4F8B-BF8B-A46F4D9306B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a:extLst>
            <a:ext uri="{FF2B5EF4-FFF2-40B4-BE49-F238E27FC236}">
              <a16:creationId xmlns:a16="http://schemas.microsoft.com/office/drawing/2014/main" id="{26FA0476-442D-469F-B17F-5B6554AC17B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4F2D2269-16A5-4A3E-95B7-08D4F69E515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a:extLst>
            <a:ext uri="{FF2B5EF4-FFF2-40B4-BE49-F238E27FC236}">
              <a16:creationId xmlns:a16="http://schemas.microsoft.com/office/drawing/2014/main" id="{B2A50618-35AD-447E-BB76-FA250FBAF1A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DA99E933-BE45-466F-BB55-45C395AA91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73C7ED77-C4D5-4299-9B2A-72BA955D09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9595F4A1-8C05-460C-A944-E33DD10B11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a:extLst>
            <a:ext uri="{FF2B5EF4-FFF2-40B4-BE49-F238E27FC236}">
              <a16:creationId xmlns:a16="http://schemas.microsoft.com/office/drawing/2014/main" id="{95B9E415-6609-4C20-A28D-42FDAE99AC9F}"/>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a:extLst>
            <a:ext uri="{FF2B5EF4-FFF2-40B4-BE49-F238E27FC236}">
              <a16:creationId xmlns:a16="http://schemas.microsoft.com/office/drawing/2014/main" id="{46254118-8570-400D-A002-1ABAE9AACE91}"/>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a:extLst>
            <a:ext uri="{FF2B5EF4-FFF2-40B4-BE49-F238E27FC236}">
              <a16:creationId xmlns:a16="http://schemas.microsoft.com/office/drawing/2014/main" id="{F45FCB9E-81A3-416E-BB3E-3CE083F1BA67}"/>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a:extLst>
            <a:ext uri="{FF2B5EF4-FFF2-40B4-BE49-F238E27FC236}">
              <a16:creationId xmlns:a16="http://schemas.microsoft.com/office/drawing/2014/main" id="{037610A9-59C7-497D-93FC-F90874BB5900}"/>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a:extLst>
            <a:ext uri="{FF2B5EF4-FFF2-40B4-BE49-F238E27FC236}">
              <a16:creationId xmlns:a16="http://schemas.microsoft.com/office/drawing/2014/main" id="{BFC217ED-D772-44EC-AB55-2835A6679D16}"/>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78" name="【学校施設】&#10;一人当たり面積平均値テキスト">
          <a:extLst>
            <a:ext uri="{FF2B5EF4-FFF2-40B4-BE49-F238E27FC236}">
              <a16:creationId xmlns:a16="http://schemas.microsoft.com/office/drawing/2014/main" id="{1E739B09-D643-4BFA-835D-3060E5CB749F}"/>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a:extLst>
            <a:ext uri="{FF2B5EF4-FFF2-40B4-BE49-F238E27FC236}">
              <a16:creationId xmlns:a16="http://schemas.microsoft.com/office/drawing/2014/main" id="{0FA0D08C-E5DE-4A14-B2BF-27CC999B974E}"/>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a:extLst>
            <a:ext uri="{FF2B5EF4-FFF2-40B4-BE49-F238E27FC236}">
              <a16:creationId xmlns:a16="http://schemas.microsoft.com/office/drawing/2014/main" id="{0BC811B5-BF1F-4518-839B-9F7A5E6F5AD2}"/>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a:extLst>
            <a:ext uri="{FF2B5EF4-FFF2-40B4-BE49-F238E27FC236}">
              <a16:creationId xmlns:a16="http://schemas.microsoft.com/office/drawing/2014/main" id="{0CD9A8F3-C7E4-44F1-A42A-4493EA3E4ACB}"/>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D735ACA-BEF7-4FC7-9B11-F37406B927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C7F63A80-1C55-4854-BFC4-5E79A4C456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67D5480-086F-465D-BBB5-94335A3369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DC1D7C40-95F1-48AA-8E36-AF7520CF4D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40A1AA94-1C48-4951-9AA8-246BF59C91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110091</xdr:rowOff>
    </xdr:from>
    <xdr:to>
      <xdr:col>116</xdr:col>
      <xdr:colOff>114300</xdr:colOff>
      <xdr:row>63</xdr:row>
      <xdr:rowOff>40241</xdr:rowOff>
    </xdr:to>
    <xdr:sp macro="" textlink="">
      <xdr:nvSpPr>
        <xdr:cNvPr id="487" name="楕円 486">
          <a:extLst>
            <a:ext uri="{FF2B5EF4-FFF2-40B4-BE49-F238E27FC236}">
              <a16:creationId xmlns:a16="http://schemas.microsoft.com/office/drawing/2014/main" id="{8D70FBBC-1E9E-4BC2-9D5B-D27CCE54FBE7}"/>
            </a:ext>
          </a:extLst>
        </xdr:cNvPr>
        <xdr:cNvSpPr/>
      </xdr:nvSpPr>
      <xdr:spPr>
        <a:xfrm>
          <a:off x="22110700" y="107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88518</xdr:rowOff>
    </xdr:from>
    <xdr:ext cx="469744" cy="259045"/>
    <xdr:sp macro="" textlink="">
      <xdr:nvSpPr>
        <xdr:cNvPr id="488" name="【学校施設】&#10;一人当たり面積該当値テキスト">
          <a:extLst>
            <a:ext uri="{FF2B5EF4-FFF2-40B4-BE49-F238E27FC236}">
              <a16:creationId xmlns:a16="http://schemas.microsoft.com/office/drawing/2014/main" id="{2F8D7210-BBF4-4555-BBE3-4C89C1DAAC2E}"/>
            </a:ext>
          </a:extLst>
        </xdr:cNvPr>
        <xdr:cNvSpPr txBox="1"/>
      </xdr:nvSpPr>
      <xdr:spPr>
        <a:xfrm>
          <a:off x="22199600" y="107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107369</xdr:rowOff>
    </xdr:from>
    <xdr:to>
      <xdr:col>112</xdr:col>
      <xdr:colOff>38100</xdr:colOff>
      <xdr:row>63</xdr:row>
      <xdr:rowOff>37519</xdr:rowOff>
    </xdr:to>
    <xdr:sp macro="" textlink="">
      <xdr:nvSpPr>
        <xdr:cNvPr id="489" name="楕円 488">
          <a:extLst>
            <a:ext uri="{FF2B5EF4-FFF2-40B4-BE49-F238E27FC236}">
              <a16:creationId xmlns:a16="http://schemas.microsoft.com/office/drawing/2014/main" id="{1C514A34-5B40-4196-BA50-7B59F0F9F63F}"/>
            </a:ext>
          </a:extLst>
        </xdr:cNvPr>
        <xdr:cNvSpPr/>
      </xdr:nvSpPr>
      <xdr:spPr>
        <a:xfrm>
          <a:off x="21272500" y="107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158169</xdr:rowOff>
    </xdr:from>
    <xdr:to>
      <xdr:col>116</xdr:col>
      <xdr:colOff>63500</xdr:colOff>
      <xdr:row>62</xdr:row>
      <xdr:rowOff>160891</xdr:rowOff>
    </xdr:to>
    <xdr:cxnSp macro="">
      <xdr:nvCxnSpPr>
        <xdr:cNvPr id="490" name="直線コネクタ 489">
          <a:extLst>
            <a:ext uri="{FF2B5EF4-FFF2-40B4-BE49-F238E27FC236}">
              <a16:creationId xmlns:a16="http://schemas.microsoft.com/office/drawing/2014/main" id="{FE58097B-EAA0-4F9D-B247-75F8187B05EF}"/>
            </a:ext>
          </a:extLst>
        </xdr:cNvPr>
        <xdr:cNvCxnSpPr/>
      </xdr:nvCxnSpPr>
      <xdr:spPr>
        <a:xfrm>
          <a:off x="21323300" y="10788069"/>
          <a:ext cx="8382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1" name="n_1aveValue【学校施設】&#10;一人当たり面積">
          <a:extLst>
            <a:ext uri="{FF2B5EF4-FFF2-40B4-BE49-F238E27FC236}">
              <a16:creationId xmlns:a16="http://schemas.microsoft.com/office/drawing/2014/main" id="{1CF03576-A03F-439B-ADD6-A4295341C02B}"/>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a:extLst>
            <a:ext uri="{FF2B5EF4-FFF2-40B4-BE49-F238E27FC236}">
              <a16:creationId xmlns:a16="http://schemas.microsoft.com/office/drawing/2014/main" id="{04820CF6-BF87-4B41-AD57-C765408D8FC7}"/>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28646</xdr:rowOff>
    </xdr:from>
    <xdr:ext cx="469744" cy="259045"/>
    <xdr:sp macro="" textlink="">
      <xdr:nvSpPr>
        <xdr:cNvPr id="493" name="n_1mainValue【学校施設】&#10;一人当たり面積">
          <a:extLst>
            <a:ext uri="{FF2B5EF4-FFF2-40B4-BE49-F238E27FC236}">
              <a16:creationId xmlns:a16="http://schemas.microsoft.com/office/drawing/2014/main" id="{CDE99D4B-9AD5-4B46-8A28-29AE498AA71E}"/>
            </a:ext>
          </a:extLst>
        </xdr:cNvPr>
        <xdr:cNvSpPr txBox="1"/>
      </xdr:nvSpPr>
      <xdr:spPr>
        <a:xfrm>
          <a:off x="21075727" y="108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CE7221EE-C21F-4891-A417-B60C81DB6C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5CF872A5-62F1-4800-B9C9-57CE57E635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92F69795-5878-4163-9971-4F7A3BB0B1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8C817CDF-DA0F-4633-A726-657B84B50E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9BB24972-AD6A-40A1-9CDA-E4CE878317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C327BF9E-9C49-4316-A85C-98BE3A26DE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D99569C6-2861-48C3-94BF-C085EDE90D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BB67EFB0-BC21-4682-A5E3-229C1458EC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D4BC91BA-8EEB-4ACF-B37B-19B5CE0476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CE9D6A10-C419-47E8-8CE4-5817FA4973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30948463-99D1-42B3-B68D-F6270E19FE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BFF47426-10CD-4DE2-9646-7FA9D45CB0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FD8035F1-85DA-4AD8-913F-B29E079189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813C1703-68F0-41DB-8850-22DCA44BDE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49CACB7D-7FB3-4CED-BEBE-309A5E96C5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85134B4C-6C41-4721-BE0B-00F2AC151D1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396ACF91-379A-4A66-A757-C56C1BD16F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788565A-84F6-468E-9616-292E036E2A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419D522E-87B7-4DEF-9ECC-4B7774FB97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7C3E7D3E-8933-4150-A03B-F8CCAA67C9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E9CBA30E-7181-428E-8AED-B0F9317406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8638574F-4488-4FDA-B614-78E1EEEDE4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3128CDDE-C26E-4768-B75B-FD2FC35DC4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DFBAE5F7-6BA0-4F45-846A-62C9CDBA7C64}"/>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7D28F461-F031-4A87-804E-06507AD9B2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CEB16BB4-24E5-4706-AB27-DC5057D659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04258A8F-BF26-46F4-BBA7-43C3423B0F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AC37CC26-51FA-461F-BCAF-957CAB48B6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D0EADD71-5794-485E-B7FD-96EB2FA10B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BCEB339B-10A0-486B-9374-81B2EAC0F2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F03493BD-2B92-4EEF-9A6E-17D1272009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1A3E49D4-821D-4000-98DD-AB8C28B6D19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a:extLst>
            <a:ext uri="{FF2B5EF4-FFF2-40B4-BE49-F238E27FC236}">
              <a16:creationId xmlns:a16="http://schemas.microsoft.com/office/drawing/2014/main" id="{7A6CB5D1-23AF-4A1B-949C-2C3D94F398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a:extLst>
            <a:ext uri="{FF2B5EF4-FFF2-40B4-BE49-F238E27FC236}">
              <a16:creationId xmlns:a16="http://schemas.microsoft.com/office/drawing/2014/main" id="{283C130B-018B-465B-B564-8CB894FAAF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a:extLst>
            <a:ext uri="{FF2B5EF4-FFF2-40B4-BE49-F238E27FC236}">
              <a16:creationId xmlns:a16="http://schemas.microsoft.com/office/drawing/2014/main" id="{CCD06BF2-E5AC-4C4E-B60F-DEC4E3D913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公営住宅、認定こども園・幼稚園・保育所、学校施設である。その中でも、公営住宅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学校施設は類似団体内平均を大きく上回っている。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年度では新たな公営住宅を整備予定であり、既に耐用年数を超えた施設については神津島村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公営住宅長寿命化計画に基づき除却、更新を推進する。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今後公共施設等総合管理計画に基づく個別施設計画を策定し、老朽対策に取り組んでいく必要がある。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小中学校の校舎や体育館については既に耐震改修が完了していることもあり、部分的な補修を行いながら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施設の維持管理を進める必要がある。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A809CB-630A-42DA-BD3E-19F340257D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BB33CB-808F-458E-8E99-E4C4F84249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9A7283-0FE0-4D1A-A394-600F540327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38D9A3-BE75-4EA1-925D-28D1A2FC52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29431F-FA78-4793-9674-CCC48684B2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A36174-A228-499A-B802-9BBC9A87CB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0E8F28-7494-4B03-BC44-0C5321A883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363EE7-063C-4EBA-B4CB-BD64196949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BA8802-CA87-41A9-BD9D-F9468874C5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6D341A-A9E5-4B5D-93F8-12A49654D6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E8B944-501A-4121-9AC7-36D18711C5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5130A4-5080-4AF0-9B4C-316FEB7D85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D7FBA7-04FA-4C4A-8AB7-0FD3CF3272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5479D6-8E79-4C99-A2E7-25AFE3E36B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754263-5BAF-4F5F-A1CA-861BCF2161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3C5A02-D8FD-44E3-9D3A-D6BF00BEA5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72364D-6BD3-4962-AD24-E9E357B917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3098ED-8586-454E-AAA6-5E88E9906E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C97E26-66A0-4963-8754-68981D78D9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C90C3B-62D4-4CD6-9EDD-4A5D0290A6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B63C93-EA29-4B63-9D8F-34DC49DA2D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903815-05E8-469C-8292-1795B79BF8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681D49-372A-4C4D-99F2-CEDDEFF123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D114E2-C556-4219-BC70-23DB752AFB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D90DFC-1DCB-4F93-88EA-D8308D0098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483052-B8AA-497C-A389-0AC58555F8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CBEEA8-9E66-448D-AEA4-F9AD738C97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765116-30B6-4E25-B7F0-ABEF82DB2B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90E4F0A-803C-4E9B-BCD0-A7E7C6C666B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19EE8B-8FE5-4FDD-9981-224376CC3A9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8BCFCDD-A851-4E6D-B656-24A46C5B97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3946B3A-5978-49E1-8F2C-24343E4FBE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C3B585F-C31B-4475-9CB8-5503E300A9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F34F1D5-54BE-4BB4-A713-CD1E568FE8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877376A-B505-42DB-BEA7-F26CED8A5B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A4A6926-9F12-440E-B3EA-3B6A29EA9D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F10636D-E40F-4D87-B514-BB41D7D244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14740BF-92CF-4FD5-82E0-F01B5AC4F5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2CD8E56-A42F-4227-AFCC-16BAEDB88D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BC4E58D-9917-4F4A-810F-2079D1B394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1E7BE279-1336-43F9-945F-05468C17813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0E46CB54-975C-41A5-B544-4D4AD1571366}"/>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C01F5A8E-B351-4C7C-95F1-E9AB8101FC6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78A4592B-F1C2-4EBF-9055-8A781F1AB1B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3207F023-15FC-4A99-BE62-F7777DD74BE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2F05492E-ABD2-459A-ADDA-9585F71C49F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918C7EA1-9A4F-4F32-A5BC-0872263FE51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A54D01C3-4D0F-472C-9DA9-62FEAF10035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71887139-54E4-4C9F-99A1-A6293EF8AC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24724D63-4A2B-4D27-8740-23992BC914B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B906CE0C-378B-448C-9721-023E2FC539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49EE0724-6C69-439E-ABF2-BC66D46C19BB}"/>
            </a:ext>
          </a:extLst>
        </xdr:cNvPr>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0CB61414-4D2C-40C5-A4B0-FDCD41FF2614}"/>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2D8A25E3-4ABD-4B28-83D6-40C0E9F9A0B8}"/>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129CF16D-059E-45B7-89E2-48C937FB2FF9}"/>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0DB424A3-7F66-4022-A71E-DCAA54DBD804}"/>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a:extLst>
            <a:ext uri="{FF2B5EF4-FFF2-40B4-BE49-F238E27FC236}">
              <a16:creationId xmlns:a16="http://schemas.microsoft.com/office/drawing/2014/main" id="{458680FA-DDB5-47D5-A162-2260F04F043E}"/>
            </a:ext>
          </a:extLst>
        </xdr:cNvPr>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AB57041E-387C-4035-9DBF-48EC55632C4C}"/>
            </a:ext>
          </a:extLst>
        </xdr:cNvPr>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8FCD0C71-FD14-4A7E-A38E-A468527F199B}"/>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a:extLst>
            <a:ext uri="{FF2B5EF4-FFF2-40B4-BE49-F238E27FC236}">
              <a16:creationId xmlns:a16="http://schemas.microsoft.com/office/drawing/2014/main" id="{599FD515-DDD5-4847-B436-4C92A252ED66}"/>
            </a:ext>
          </a:extLst>
        </xdr:cNvPr>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a:extLst>
            <a:ext uri="{FF2B5EF4-FFF2-40B4-BE49-F238E27FC236}">
              <a16:creationId xmlns:a16="http://schemas.microsoft.com/office/drawing/2014/main" id="{E5E387CF-B338-4BCA-8C14-A572B0D054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87C263FD-C536-4091-9CD1-C2BF5D0401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625C3E3-01CB-4522-8269-18EA0C6716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0B36D34-B9DF-4DD9-9AC8-892A12E567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699BC3E-8949-4322-9A5C-A7D668AE50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7" name="楕円 66">
          <a:extLst>
            <a:ext uri="{FF2B5EF4-FFF2-40B4-BE49-F238E27FC236}">
              <a16:creationId xmlns:a16="http://schemas.microsoft.com/office/drawing/2014/main" id="{1C339598-BC36-495D-A99D-EE0E3FD8CCD4}"/>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139717</xdr:rowOff>
    </xdr:from>
    <xdr:ext cx="405111" cy="259045"/>
    <xdr:sp macro="" textlink="">
      <xdr:nvSpPr>
        <xdr:cNvPr id="68" name="【図書館】&#10;有形固定資産減価償却率該当値テキスト">
          <a:extLst>
            <a:ext uri="{FF2B5EF4-FFF2-40B4-BE49-F238E27FC236}">
              <a16:creationId xmlns:a16="http://schemas.microsoft.com/office/drawing/2014/main" id="{69940B5A-4D5B-4A5E-857C-DBBB51CF32B0}"/>
            </a:ext>
          </a:extLst>
        </xdr:cNvPr>
        <xdr:cNvSpPr txBox="1"/>
      </xdr:nvSpPr>
      <xdr:spPr>
        <a:xfrm>
          <a:off x="4673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41402</xdr:rowOff>
    </xdr:from>
    <xdr:to>
      <xdr:col>20</xdr:col>
      <xdr:colOff>38100</xdr:colOff>
      <xdr:row>39</xdr:row>
      <xdr:rowOff>143002</xdr:rowOff>
    </xdr:to>
    <xdr:sp macro="" textlink="">
      <xdr:nvSpPr>
        <xdr:cNvPr id="69" name="楕円 68">
          <a:extLst>
            <a:ext uri="{FF2B5EF4-FFF2-40B4-BE49-F238E27FC236}">
              <a16:creationId xmlns:a16="http://schemas.microsoft.com/office/drawing/2014/main" id="{48C55DD8-D8BA-402A-B195-90C30E5524D6}"/>
            </a:ext>
          </a:extLst>
        </xdr:cNvPr>
        <xdr:cNvSpPr/>
      </xdr:nvSpPr>
      <xdr:spPr>
        <a:xfrm>
          <a:off x="3746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92202</xdr:rowOff>
    </xdr:to>
    <xdr:cxnSp macro="">
      <xdr:nvCxnSpPr>
        <xdr:cNvPr id="70" name="直線コネクタ 69">
          <a:extLst>
            <a:ext uri="{FF2B5EF4-FFF2-40B4-BE49-F238E27FC236}">
              <a16:creationId xmlns:a16="http://schemas.microsoft.com/office/drawing/2014/main" id="{DACB9A2B-FA74-42B9-A366-FE9828202EA9}"/>
            </a:ext>
          </a:extLst>
        </xdr:cNvPr>
        <xdr:cNvCxnSpPr/>
      </xdr:nvCxnSpPr>
      <xdr:spPr>
        <a:xfrm flipV="1">
          <a:off x="3797300" y="66827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1" name="n_1aveValue【図書館】&#10;有形固定資産減価償却率">
          <a:extLst>
            <a:ext uri="{FF2B5EF4-FFF2-40B4-BE49-F238E27FC236}">
              <a16:creationId xmlns:a16="http://schemas.microsoft.com/office/drawing/2014/main" id="{AA7F6C89-017B-4093-B5E9-BF9E726657E3}"/>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118381</xdr:rowOff>
    </xdr:from>
    <xdr:ext cx="405111" cy="259045"/>
    <xdr:sp macro="" textlink="">
      <xdr:nvSpPr>
        <xdr:cNvPr id="72" name="n_2aveValue【図書館】&#10;有形固定資産減価償却率">
          <a:extLst>
            <a:ext uri="{FF2B5EF4-FFF2-40B4-BE49-F238E27FC236}">
              <a16:creationId xmlns:a16="http://schemas.microsoft.com/office/drawing/2014/main" id="{2470CA92-D5B2-471F-B312-32FF23A60BEF}"/>
            </a:ext>
          </a:extLst>
        </xdr:cNvPr>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134129</xdr:rowOff>
    </xdr:from>
    <xdr:ext cx="405111" cy="259045"/>
    <xdr:sp macro="" textlink="">
      <xdr:nvSpPr>
        <xdr:cNvPr id="73" name="n_1mainValue【図書館】&#10;有形固定資産減価償却率">
          <a:extLst>
            <a:ext uri="{FF2B5EF4-FFF2-40B4-BE49-F238E27FC236}">
              <a16:creationId xmlns:a16="http://schemas.microsoft.com/office/drawing/2014/main" id="{65A37434-D37D-41BD-9BC9-3C9C45798725}"/>
            </a:ext>
          </a:extLst>
        </xdr:cNvPr>
        <xdr:cNvSpPr txBox="1"/>
      </xdr:nvSpPr>
      <xdr:spPr>
        <a:xfrm>
          <a:off x="35820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3DCDE076-356F-44C4-99E2-4FD938BEF7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50F873EA-B0EC-4817-B5A1-FA1C6B30B2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C0EFC0B5-BD9C-4E1C-A6E4-E788F5D63D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F93F5107-4AAA-4A58-ABF1-3FAAC90C76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4C12140-99FA-433F-BCDA-869646F888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787405B7-5CF6-4BD4-BD4A-B8129A5F5F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8BF425A5-1590-4EC4-A05F-CB3F67B0DA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98211F63-6B61-4713-8C4E-40781551D3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A53CA57F-B3CD-4741-B32F-6E5BBFF24A0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DEE7641E-77CE-45AE-914B-98687AF8A5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DB4313F8-87B6-4CCA-8DBB-C10850D461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DA149945-EEC4-468D-B3CB-029D44658C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1FBFE9A0-E38F-4878-9727-867937F22D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a:extLst>
            <a:ext uri="{FF2B5EF4-FFF2-40B4-BE49-F238E27FC236}">
              <a16:creationId xmlns:a16="http://schemas.microsoft.com/office/drawing/2014/main" id="{385D7ACD-D139-4617-B522-3B21E7E28A5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209C9E42-9E65-494B-91F1-077199A9C6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ACA47175-B9DA-4FD1-BC69-189AB594385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3FE78A3B-D8EB-4E22-B966-40CE832DAB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a:extLst>
            <a:ext uri="{FF2B5EF4-FFF2-40B4-BE49-F238E27FC236}">
              <a16:creationId xmlns:a16="http://schemas.microsoft.com/office/drawing/2014/main" id="{2F3C3132-CE2B-4152-8863-DC45EB352C8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3D56ED4E-788A-4F6B-BAA4-F28DEA1FAE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a:extLst>
            <a:ext uri="{FF2B5EF4-FFF2-40B4-BE49-F238E27FC236}">
              <a16:creationId xmlns:a16="http://schemas.microsoft.com/office/drawing/2014/main" id="{FF8E3858-FAA2-40CE-93F2-48B7FDB6E36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C81E54AD-E98C-4EFD-8764-E545E6570B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81A71BE8-97C0-4B30-B0C3-9BAEBFB9682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302D9BD6-83E9-48E4-A242-757D557607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7" name="直線コネクタ 96">
          <a:extLst>
            <a:ext uri="{FF2B5EF4-FFF2-40B4-BE49-F238E27FC236}">
              <a16:creationId xmlns:a16="http://schemas.microsoft.com/office/drawing/2014/main" id="{2F8DC464-1D15-4F02-938E-02916EA1AF8F}"/>
            </a:ext>
          </a:extLst>
        </xdr:cNvPr>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8" name="【図書館】&#10;一人当たり面積最小値テキスト">
          <a:extLst>
            <a:ext uri="{FF2B5EF4-FFF2-40B4-BE49-F238E27FC236}">
              <a16:creationId xmlns:a16="http://schemas.microsoft.com/office/drawing/2014/main" id="{2B09FC3C-5781-46FC-8CA0-9B23D182A3E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9" name="直線コネクタ 98">
          <a:extLst>
            <a:ext uri="{FF2B5EF4-FFF2-40B4-BE49-F238E27FC236}">
              <a16:creationId xmlns:a16="http://schemas.microsoft.com/office/drawing/2014/main" id="{14810FD5-899A-4B31-991D-A5011AED0B0A}"/>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0" name="【図書館】&#10;一人当たり面積最大値テキスト">
          <a:extLst>
            <a:ext uri="{FF2B5EF4-FFF2-40B4-BE49-F238E27FC236}">
              <a16:creationId xmlns:a16="http://schemas.microsoft.com/office/drawing/2014/main" id="{934CFE05-D94A-4E95-8099-2B974B43270D}"/>
            </a:ext>
          </a:extLst>
        </xdr:cNvPr>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1" name="直線コネクタ 100">
          <a:extLst>
            <a:ext uri="{FF2B5EF4-FFF2-40B4-BE49-F238E27FC236}">
              <a16:creationId xmlns:a16="http://schemas.microsoft.com/office/drawing/2014/main" id="{EAD201CA-4DC8-4D93-9BF8-2AA90C7B5277}"/>
            </a:ext>
          </a:extLst>
        </xdr:cNvPr>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102" name="【図書館】&#10;一人当たり面積平均値テキスト">
          <a:extLst>
            <a:ext uri="{FF2B5EF4-FFF2-40B4-BE49-F238E27FC236}">
              <a16:creationId xmlns:a16="http://schemas.microsoft.com/office/drawing/2014/main" id="{806D3B8E-D2B6-4FFA-B3D0-3E8AEED4C8F6}"/>
            </a:ext>
          </a:extLst>
        </xdr:cNvPr>
        <xdr:cNvSpPr txBox="1"/>
      </xdr:nvSpPr>
      <xdr:spPr>
        <a:xfrm>
          <a:off x="10515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3" name="フローチャート: 判断 102">
          <a:extLst>
            <a:ext uri="{FF2B5EF4-FFF2-40B4-BE49-F238E27FC236}">
              <a16:creationId xmlns:a16="http://schemas.microsoft.com/office/drawing/2014/main" id="{4FE1DF5E-DC79-4581-80F0-4D6194EA3580}"/>
            </a:ext>
          </a:extLst>
        </xdr:cNvPr>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4" name="フローチャート: 判断 103">
          <a:extLst>
            <a:ext uri="{FF2B5EF4-FFF2-40B4-BE49-F238E27FC236}">
              <a16:creationId xmlns:a16="http://schemas.microsoft.com/office/drawing/2014/main" id="{07F302DE-8FB6-4334-84BA-D1B400133410}"/>
            </a:ext>
          </a:extLst>
        </xdr:cNvPr>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5" name="フローチャート: 判断 104">
          <a:extLst>
            <a:ext uri="{FF2B5EF4-FFF2-40B4-BE49-F238E27FC236}">
              <a16:creationId xmlns:a16="http://schemas.microsoft.com/office/drawing/2014/main" id="{C38458AE-2A4D-4DC4-99B3-55A3026040C0}"/>
            </a:ext>
          </a:extLst>
        </xdr:cNvPr>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E21FA799-D73F-454F-AE39-6DCD9C95DB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4F6BBF0D-8C34-4BA7-B9CB-365C91C0C0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3EA049B-8C18-4CFE-9A44-36C0D2DFF7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DAD2C0A-5F96-4B18-AA60-FD892CD268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C7EFDCB-91F7-4EAD-B3B4-4FBA705379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52070</xdr:rowOff>
    </xdr:from>
    <xdr:to>
      <xdr:col>55</xdr:col>
      <xdr:colOff>50800</xdr:colOff>
      <xdr:row>36</xdr:row>
      <xdr:rowOff>153670</xdr:rowOff>
    </xdr:to>
    <xdr:sp macro="" textlink="">
      <xdr:nvSpPr>
        <xdr:cNvPr id="111" name="楕円 110">
          <a:extLst>
            <a:ext uri="{FF2B5EF4-FFF2-40B4-BE49-F238E27FC236}">
              <a16:creationId xmlns:a16="http://schemas.microsoft.com/office/drawing/2014/main" id="{D1C34016-582C-4C24-9649-7F0743CB2DCB}"/>
            </a:ext>
          </a:extLst>
        </xdr:cNvPr>
        <xdr:cNvSpPr/>
      </xdr:nvSpPr>
      <xdr:spPr>
        <a:xfrm>
          <a:off x="10426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74947</xdr:rowOff>
    </xdr:from>
    <xdr:ext cx="469744" cy="259045"/>
    <xdr:sp macro="" textlink="">
      <xdr:nvSpPr>
        <xdr:cNvPr id="112" name="【図書館】&#10;一人当たり面積該当値テキスト">
          <a:extLst>
            <a:ext uri="{FF2B5EF4-FFF2-40B4-BE49-F238E27FC236}">
              <a16:creationId xmlns:a16="http://schemas.microsoft.com/office/drawing/2014/main" id="{502196D0-97E0-4D4C-94B4-1C5212F1365F}"/>
            </a:ext>
          </a:extLst>
        </xdr:cNvPr>
        <xdr:cNvSpPr txBox="1"/>
      </xdr:nvSpPr>
      <xdr:spPr>
        <a:xfrm>
          <a:off x="105156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40640</xdr:rowOff>
    </xdr:from>
    <xdr:to>
      <xdr:col>50</xdr:col>
      <xdr:colOff>165100</xdr:colOff>
      <xdr:row>36</xdr:row>
      <xdr:rowOff>142240</xdr:rowOff>
    </xdr:to>
    <xdr:sp macro="" textlink="">
      <xdr:nvSpPr>
        <xdr:cNvPr id="113" name="楕円 112">
          <a:extLst>
            <a:ext uri="{FF2B5EF4-FFF2-40B4-BE49-F238E27FC236}">
              <a16:creationId xmlns:a16="http://schemas.microsoft.com/office/drawing/2014/main" id="{29C56220-E813-47FD-B8FB-AE2BBF33B0E2}"/>
            </a:ext>
          </a:extLst>
        </xdr:cNvPr>
        <xdr:cNvSpPr/>
      </xdr:nvSpPr>
      <xdr:spPr>
        <a:xfrm>
          <a:off x="958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91440</xdr:rowOff>
    </xdr:from>
    <xdr:to>
      <xdr:col>55</xdr:col>
      <xdr:colOff>0</xdr:colOff>
      <xdr:row>36</xdr:row>
      <xdr:rowOff>102870</xdr:rowOff>
    </xdr:to>
    <xdr:cxnSp macro="">
      <xdr:nvCxnSpPr>
        <xdr:cNvPr id="114" name="直線コネクタ 113">
          <a:extLst>
            <a:ext uri="{FF2B5EF4-FFF2-40B4-BE49-F238E27FC236}">
              <a16:creationId xmlns:a16="http://schemas.microsoft.com/office/drawing/2014/main" id="{62ACBDB6-4504-4073-8572-8E445EF324C2}"/>
            </a:ext>
          </a:extLst>
        </xdr:cNvPr>
        <xdr:cNvCxnSpPr/>
      </xdr:nvCxnSpPr>
      <xdr:spPr>
        <a:xfrm>
          <a:off x="9639300" y="6263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114317</xdr:rowOff>
    </xdr:from>
    <xdr:ext cx="469744" cy="259045"/>
    <xdr:sp macro="" textlink="">
      <xdr:nvSpPr>
        <xdr:cNvPr id="115" name="n_1aveValue【図書館】&#10;一人当たり面積">
          <a:extLst>
            <a:ext uri="{FF2B5EF4-FFF2-40B4-BE49-F238E27FC236}">
              <a16:creationId xmlns:a16="http://schemas.microsoft.com/office/drawing/2014/main" id="{0BAC10A7-87A5-4773-9E1E-DB708E0AEA67}"/>
            </a:ext>
          </a:extLst>
        </xdr:cNvPr>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16" name="n_2aveValue【図書館】&#10;一人当たり面積">
          <a:extLst>
            <a:ext uri="{FF2B5EF4-FFF2-40B4-BE49-F238E27FC236}">
              <a16:creationId xmlns:a16="http://schemas.microsoft.com/office/drawing/2014/main" id="{472E754D-A12F-46E4-B791-79391004D93F}"/>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158767</xdr:rowOff>
    </xdr:from>
    <xdr:ext cx="469744" cy="259045"/>
    <xdr:sp macro="" textlink="">
      <xdr:nvSpPr>
        <xdr:cNvPr id="117" name="n_1mainValue【図書館】&#10;一人当たり面積">
          <a:extLst>
            <a:ext uri="{FF2B5EF4-FFF2-40B4-BE49-F238E27FC236}">
              <a16:creationId xmlns:a16="http://schemas.microsoft.com/office/drawing/2014/main" id="{BA4185CA-8A72-421A-95EE-2332CED2A735}"/>
            </a:ext>
          </a:extLst>
        </xdr:cNvPr>
        <xdr:cNvSpPr txBox="1"/>
      </xdr:nvSpPr>
      <xdr:spPr>
        <a:xfrm>
          <a:off x="9391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E7374ABF-2A98-4B3E-962E-9165CB05CA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DAE96AD2-CB6D-47BF-888F-FE6DBBC265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F06F04D7-A52D-48E4-AA52-BEC612983A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72F58147-F70E-4D9E-A329-47E77195AF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4F158293-2917-43A6-9CA4-81D100D5D4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C0CE7489-D1B4-4FA5-9B30-4A38F0AD2A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B2517BE5-2F90-4294-800E-C3B811B51B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EB4FD9C3-F256-4968-BE7F-4BD33582AF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B6A57116-CA8C-4EF8-A2F5-727122CC58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E2192764-AFA3-43DB-B639-1B7648CDA7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E9033D2C-F10B-407D-87D9-E7337B58099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E30E46B0-32E8-4715-B6D1-FB5C893759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3FEEEFBD-F348-4E70-8B2E-00244FE9E4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C844E55A-FC89-49E0-B8CF-88122FA1A07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3024D8ED-2C3B-4682-BD8C-8C0128E04B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4C036C85-0527-49E0-8D65-937ECC4FFE1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054E6F9A-A355-4F35-B36F-81BCC44E94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15403087-40B3-4ED6-B2C9-0965C74BC6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16CDD849-5F32-45A5-9CCE-7AF85D579F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8E12027B-4488-4080-BD47-ACAE06BAB0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6BBA0644-7560-40F4-9947-CD7B907A161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7638F594-076F-496F-B04A-21F7C59D02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E7C4116-97B6-4545-9D50-95AEAAE34E1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F1D0D67-AA86-4002-A081-A88CCAF516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2" name="直線コネクタ 141">
          <a:extLst>
            <a:ext uri="{FF2B5EF4-FFF2-40B4-BE49-F238E27FC236}">
              <a16:creationId xmlns:a16="http://schemas.microsoft.com/office/drawing/2014/main" id="{A047DE44-6DAD-42FC-9352-75FF3CF39176}"/>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506D1CFB-7FC2-4396-B9C4-B7A2271AD6AA}"/>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4" name="直線コネクタ 143">
          <a:extLst>
            <a:ext uri="{FF2B5EF4-FFF2-40B4-BE49-F238E27FC236}">
              <a16:creationId xmlns:a16="http://schemas.microsoft.com/office/drawing/2014/main" id="{261E3A1E-03C6-4E54-9550-BB0EA4A4368B}"/>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45" name="【体育館・プール】&#10;有形固定資産減価償却率最大値テキスト">
          <a:extLst>
            <a:ext uri="{FF2B5EF4-FFF2-40B4-BE49-F238E27FC236}">
              <a16:creationId xmlns:a16="http://schemas.microsoft.com/office/drawing/2014/main" id="{50672A2E-2A3C-49F9-A01C-3B52022653B3}"/>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46" name="直線コネクタ 145">
          <a:extLst>
            <a:ext uri="{FF2B5EF4-FFF2-40B4-BE49-F238E27FC236}">
              <a16:creationId xmlns:a16="http://schemas.microsoft.com/office/drawing/2014/main" id="{7A7A911D-0737-49F5-AB06-41470676C535}"/>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22BADEAE-DF66-454B-8B1A-BB12797A17A4}"/>
            </a:ext>
          </a:extLst>
        </xdr:cNvPr>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48" name="フローチャート: 判断 147">
          <a:extLst>
            <a:ext uri="{FF2B5EF4-FFF2-40B4-BE49-F238E27FC236}">
              <a16:creationId xmlns:a16="http://schemas.microsoft.com/office/drawing/2014/main" id="{FD08EFA2-B138-4946-89A1-C3E38DAAA2AC}"/>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49" name="フローチャート: 判断 148">
          <a:extLst>
            <a:ext uri="{FF2B5EF4-FFF2-40B4-BE49-F238E27FC236}">
              <a16:creationId xmlns:a16="http://schemas.microsoft.com/office/drawing/2014/main" id="{9C49BC31-D5C9-4ADD-84F5-36B8A7951A9E}"/>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0" name="フローチャート: 判断 149">
          <a:extLst>
            <a:ext uri="{FF2B5EF4-FFF2-40B4-BE49-F238E27FC236}">
              <a16:creationId xmlns:a16="http://schemas.microsoft.com/office/drawing/2014/main" id="{02C9CDEC-F836-46F8-A3DF-113D2D84BE7F}"/>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3B706F09-6BDB-4F09-A245-75A65955F8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1D86612A-CC54-4493-A5E8-E73FAB29AD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672478E-B625-4285-BDEC-4711392256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A661D95-09E4-4FAF-8454-7B2ED708A0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BB890C34-2CF1-494A-9BFA-FD44AD4DCA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56" name="楕円 155">
          <a:extLst>
            <a:ext uri="{FF2B5EF4-FFF2-40B4-BE49-F238E27FC236}">
              <a16:creationId xmlns:a16="http://schemas.microsoft.com/office/drawing/2014/main" id="{1267C4EE-6402-4372-A1F3-E4567E411FCF}"/>
            </a:ext>
          </a:extLst>
        </xdr:cNvPr>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70502</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12720D76-9D44-48AE-9087-F1F51395FB28}"/>
            </a:ext>
          </a:extLst>
        </xdr:cNvPr>
        <xdr:cNvSpPr txBox="1"/>
      </xdr:nvSpPr>
      <xdr:spPr>
        <a:xfrm>
          <a:off x="4673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58" name="楕円 157">
          <a:extLst>
            <a:ext uri="{FF2B5EF4-FFF2-40B4-BE49-F238E27FC236}">
              <a16:creationId xmlns:a16="http://schemas.microsoft.com/office/drawing/2014/main" id="{7EDF5DCB-2E37-48CA-926F-941773EEC758}"/>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159" name="直線コネクタ 158">
          <a:extLst>
            <a:ext uri="{FF2B5EF4-FFF2-40B4-BE49-F238E27FC236}">
              <a16:creationId xmlns:a16="http://schemas.microsoft.com/office/drawing/2014/main" id="{0B8AC9FB-BA59-407A-A709-1E78BEEBD316}"/>
            </a:ext>
          </a:extLst>
        </xdr:cNvPr>
        <xdr:cNvCxnSpPr/>
      </xdr:nvCxnSpPr>
      <xdr:spPr>
        <a:xfrm flipV="1">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34942</xdr:rowOff>
    </xdr:from>
    <xdr:ext cx="405111" cy="259045"/>
    <xdr:sp macro="" textlink="">
      <xdr:nvSpPr>
        <xdr:cNvPr id="160" name="n_1aveValue【体育館・プール】&#10;有形固定資産減価償却率">
          <a:extLst>
            <a:ext uri="{FF2B5EF4-FFF2-40B4-BE49-F238E27FC236}">
              <a16:creationId xmlns:a16="http://schemas.microsoft.com/office/drawing/2014/main" id="{64B33237-BD04-4301-8723-5356B3FB0C2C}"/>
            </a:ext>
          </a:extLst>
        </xdr:cNvPr>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61" name="n_2aveValue【体育館・プール】&#10;有形固定資産減価償却率">
          <a:extLst>
            <a:ext uri="{FF2B5EF4-FFF2-40B4-BE49-F238E27FC236}">
              <a16:creationId xmlns:a16="http://schemas.microsoft.com/office/drawing/2014/main" id="{74985D36-49A0-4E10-92B5-65AC0D381756}"/>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62" name="n_1mainValue【体育館・プール】&#10;有形固定資産減価償却率">
          <a:extLst>
            <a:ext uri="{FF2B5EF4-FFF2-40B4-BE49-F238E27FC236}">
              <a16:creationId xmlns:a16="http://schemas.microsoft.com/office/drawing/2014/main" id="{74C9AEB9-15EF-465A-A2C5-3AE328F2C802}"/>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7A508F0A-0C16-499E-83A5-3C05E030F9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7CF34CF5-8666-4126-B29F-F842BA8765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97635841-2B2D-4C02-86EE-7BD24FDE63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BA0C5F4B-490F-4387-84B9-D84EA2AE4C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314CFAD1-B555-4C5D-86DB-2D4E5001E6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B9FA4469-3FFA-43DA-B0A2-EB838807F6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6B8617A0-519B-4A89-9579-C70D784CA9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6F94043F-35E8-4745-81E0-F0E4463C92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12CA8702-092F-4E66-B0AE-0C93C764EF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28E096CF-9D71-4C55-BE77-EC7D3A699A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88A80F13-E43B-49CD-A457-F92CE83517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D4DA1631-2309-4285-91EB-5654444C187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426BAB1B-62B5-4E65-8EF1-BB81BBF3B2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47FAEF51-72A8-4673-A4CA-9165D0A4709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CA504389-4DB9-47A9-B251-2A072972AA6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FF58CAD1-FCB9-4FFC-9C8F-17638A3BE0A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C12F41A9-2508-4084-BE5C-09EF92590F2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DFA37A58-98F7-4508-8C58-3504424639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82131238-FDF3-4E5D-B4B9-F639A5D29F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BC66EFF8-EE2A-4CF5-B6CF-0735825A917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16BE48F8-F256-4E8B-9432-C7B3006EB2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C2606A8C-73A7-496E-AEA5-F5E914510EB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4760AAE5-04A4-483A-87EC-D80C942FF1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86" name="直線コネクタ 185">
          <a:extLst>
            <a:ext uri="{FF2B5EF4-FFF2-40B4-BE49-F238E27FC236}">
              <a16:creationId xmlns:a16="http://schemas.microsoft.com/office/drawing/2014/main" id="{F2E10099-0A92-469E-AF31-AA1F607D087D}"/>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87" name="【体育館・プール】&#10;一人当たり面積最小値テキスト">
          <a:extLst>
            <a:ext uri="{FF2B5EF4-FFF2-40B4-BE49-F238E27FC236}">
              <a16:creationId xmlns:a16="http://schemas.microsoft.com/office/drawing/2014/main" id="{4CFF3617-DFB6-4C26-A04B-35276BE442AD}"/>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88" name="直線コネクタ 187">
          <a:extLst>
            <a:ext uri="{FF2B5EF4-FFF2-40B4-BE49-F238E27FC236}">
              <a16:creationId xmlns:a16="http://schemas.microsoft.com/office/drawing/2014/main" id="{2F85B105-3654-479F-B3E1-BF886E2C7279}"/>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89" name="【体育館・プール】&#10;一人当たり面積最大値テキスト">
          <a:extLst>
            <a:ext uri="{FF2B5EF4-FFF2-40B4-BE49-F238E27FC236}">
              <a16:creationId xmlns:a16="http://schemas.microsoft.com/office/drawing/2014/main" id="{82E8184B-410B-4E37-BC75-BCDA8A947678}"/>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0" name="直線コネクタ 189">
          <a:extLst>
            <a:ext uri="{FF2B5EF4-FFF2-40B4-BE49-F238E27FC236}">
              <a16:creationId xmlns:a16="http://schemas.microsoft.com/office/drawing/2014/main" id="{6A0BB6E6-0020-4C04-AE81-07ABFA8F04A6}"/>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91" name="【体育館・プール】&#10;一人当たり面積平均値テキスト">
          <a:extLst>
            <a:ext uri="{FF2B5EF4-FFF2-40B4-BE49-F238E27FC236}">
              <a16:creationId xmlns:a16="http://schemas.microsoft.com/office/drawing/2014/main" id="{D52794B3-12C8-4BE8-8BC8-55421DFDACD6}"/>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92" name="フローチャート: 判断 191">
          <a:extLst>
            <a:ext uri="{FF2B5EF4-FFF2-40B4-BE49-F238E27FC236}">
              <a16:creationId xmlns:a16="http://schemas.microsoft.com/office/drawing/2014/main" id="{EBF07A4A-B47C-4698-9488-FD82DC4352D8}"/>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93" name="フローチャート: 判断 192">
          <a:extLst>
            <a:ext uri="{FF2B5EF4-FFF2-40B4-BE49-F238E27FC236}">
              <a16:creationId xmlns:a16="http://schemas.microsoft.com/office/drawing/2014/main" id="{0DE6E31D-1332-4D33-BEAC-BF52DB551CE7}"/>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194" name="フローチャート: 判断 193">
          <a:extLst>
            <a:ext uri="{FF2B5EF4-FFF2-40B4-BE49-F238E27FC236}">
              <a16:creationId xmlns:a16="http://schemas.microsoft.com/office/drawing/2014/main" id="{AB272FD5-5A8E-4A22-B1FF-EC0012D00365}"/>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1E65D378-A987-48D8-AE79-4BD2C7AD87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99FC6BDE-9FD3-45A1-9E39-5FE3ACB078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EC113745-6431-415D-AE42-5EE496D6D0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75658EA8-2F00-4C0D-86B8-544F95BA89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781F4A3-5B47-49E9-B698-B56864BBE1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124079</xdr:rowOff>
    </xdr:from>
    <xdr:to>
      <xdr:col>55</xdr:col>
      <xdr:colOff>50800</xdr:colOff>
      <xdr:row>63</xdr:row>
      <xdr:rowOff>54229</xdr:rowOff>
    </xdr:to>
    <xdr:sp macro="" textlink="">
      <xdr:nvSpPr>
        <xdr:cNvPr id="200" name="楕円 199">
          <a:extLst>
            <a:ext uri="{FF2B5EF4-FFF2-40B4-BE49-F238E27FC236}">
              <a16:creationId xmlns:a16="http://schemas.microsoft.com/office/drawing/2014/main" id="{3C5D539E-6B26-4654-A2DE-3C75B40F0AC4}"/>
            </a:ext>
          </a:extLst>
        </xdr:cNvPr>
        <xdr:cNvSpPr/>
      </xdr:nvSpPr>
      <xdr:spPr>
        <a:xfrm>
          <a:off x="10426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102506</xdr:rowOff>
    </xdr:from>
    <xdr:ext cx="469744" cy="259045"/>
    <xdr:sp macro="" textlink="">
      <xdr:nvSpPr>
        <xdr:cNvPr id="201" name="【体育館・プール】&#10;一人当たり面積該当値テキスト">
          <a:extLst>
            <a:ext uri="{FF2B5EF4-FFF2-40B4-BE49-F238E27FC236}">
              <a16:creationId xmlns:a16="http://schemas.microsoft.com/office/drawing/2014/main" id="{C8488FE2-F5D3-482D-AC01-E3B868724001}"/>
            </a:ext>
          </a:extLst>
        </xdr:cNvPr>
        <xdr:cNvSpPr txBox="1"/>
      </xdr:nvSpPr>
      <xdr:spPr>
        <a:xfrm>
          <a:off x="10515600"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121793</xdr:rowOff>
    </xdr:from>
    <xdr:to>
      <xdr:col>50</xdr:col>
      <xdr:colOff>165100</xdr:colOff>
      <xdr:row>63</xdr:row>
      <xdr:rowOff>51943</xdr:rowOff>
    </xdr:to>
    <xdr:sp macro="" textlink="">
      <xdr:nvSpPr>
        <xdr:cNvPr id="202" name="楕円 201">
          <a:extLst>
            <a:ext uri="{FF2B5EF4-FFF2-40B4-BE49-F238E27FC236}">
              <a16:creationId xmlns:a16="http://schemas.microsoft.com/office/drawing/2014/main" id="{55611C4D-E804-4D57-81CE-D6DFB9F1D71B}"/>
            </a:ext>
          </a:extLst>
        </xdr:cNvPr>
        <xdr:cNvSpPr/>
      </xdr:nvSpPr>
      <xdr:spPr>
        <a:xfrm>
          <a:off x="9588500" y="107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xdr:rowOff>
    </xdr:from>
    <xdr:to>
      <xdr:col>55</xdr:col>
      <xdr:colOff>0</xdr:colOff>
      <xdr:row>63</xdr:row>
      <xdr:rowOff>3429</xdr:rowOff>
    </xdr:to>
    <xdr:cxnSp macro="">
      <xdr:nvCxnSpPr>
        <xdr:cNvPr id="203" name="直線コネクタ 202">
          <a:extLst>
            <a:ext uri="{FF2B5EF4-FFF2-40B4-BE49-F238E27FC236}">
              <a16:creationId xmlns:a16="http://schemas.microsoft.com/office/drawing/2014/main" id="{E26651C2-E2FA-467E-9BD0-5A9295841B67}"/>
            </a:ext>
          </a:extLst>
        </xdr:cNvPr>
        <xdr:cNvCxnSpPr/>
      </xdr:nvCxnSpPr>
      <xdr:spPr>
        <a:xfrm>
          <a:off x="9639300" y="108024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95902</xdr:rowOff>
    </xdr:from>
    <xdr:ext cx="469744" cy="259045"/>
    <xdr:sp macro="" textlink="">
      <xdr:nvSpPr>
        <xdr:cNvPr id="204" name="n_1aveValue【体育館・プール】&#10;一人当たり面積">
          <a:extLst>
            <a:ext uri="{FF2B5EF4-FFF2-40B4-BE49-F238E27FC236}">
              <a16:creationId xmlns:a16="http://schemas.microsoft.com/office/drawing/2014/main" id="{F4CA0122-4767-48F5-86C6-408B525F3E38}"/>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9796</xdr:rowOff>
    </xdr:from>
    <xdr:ext cx="469744" cy="259045"/>
    <xdr:sp macro="" textlink="">
      <xdr:nvSpPr>
        <xdr:cNvPr id="205" name="n_2aveValue【体育館・プール】&#10;一人当たり面積">
          <a:extLst>
            <a:ext uri="{FF2B5EF4-FFF2-40B4-BE49-F238E27FC236}">
              <a16:creationId xmlns:a16="http://schemas.microsoft.com/office/drawing/2014/main" id="{C5E12685-1D9C-456D-9831-691440B93390}"/>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43070</xdr:rowOff>
    </xdr:from>
    <xdr:ext cx="469744" cy="259045"/>
    <xdr:sp macro="" textlink="">
      <xdr:nvSpPr>
        <xdr:cNvPr id="206" name="n_1mainValue【体育館・プール】&#10;一人当たり面積">
          <a:extLst>
            <a:ext uri="{FF2B5EF4-FFF2-40B4-BE49-F238E27FC236}">
              <a16:creationId xmlns:a16="http://schemas.microsoft.com/office/drawing/2014/main" id="{F7EE68A3-451A-41C0-9F51-E882F9E17A0F}"/>
            </a:ext>
          </a:extLst>
        </xdr:cNvPr>
        <xdr:cNvSpPr txBox="1"/>
      </xdr:nvSpPr>
      <xdr:spPr>
        <a:xfrm>
          <a:off x="9391727" y="108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158C7D78-C3EA-4472-B15B-3D5A70E241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2E397B86-E08E-46CD-8E2A-1A9E33CCE2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8F80A320-720A-49A1-A446-351B58ABA6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98661314-EFD2-41CD-9EB5-F672F515B0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CE4FCDF1-04CC-436B-A180-574D9D9C99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16F10D78-FDC0-4A6F-A081-09178BB951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DB85B6AB-50A3-4FC7-A89B-81F39F5C9C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B4C3973B-80D1-4C5F-BB9C-78CE24A70B0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8F95B666-977E-4EEC-A0CD-0C7A16526A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512B3C83-DF06-4A53-A80F-2AED69CD87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DAB6885C-735D-402A-A3E7-A370A3362A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870C1C38-E3DB-425C-9BC4-576945F95D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F49D4A6B-7827-4566-9AD3-9BE50E7425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084DD67D-C31D-41A2-8EFE-654727C0B1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FCB8EC9A-222A-40BC-A6A3-A73FBE5A23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DEB6F2EE-0A7A-4EC5-B831-1FCE3DE7F02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A10C3722-FA4A-4788-90EA-944A478C13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8A0EC005-58F1-4B09-8E25-1AD3DB0C66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35BEF69E-B094-4464-9559-CF3426F7BE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1479E8B3-FBAA-40FD-94D1-079C3E07B0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9E9510E6-F0CB-4751-836C-CE1126F3A5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AA06D2D3-51A8-4F9B-9F98-A63C8D8688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3D129F17-D2C3-4B96-BFF6-EBEDA93FA8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59FE3E1C-57A9-4C52-8158-474A27D7104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a:extLst>
            <a:ext uri="{FF2B5EF4-FFF2-40B4-BE49-F238E27FC236}">
              <a16:creationId xmlns:a16="http://schemas.microsoft.com/office/drawing/2014/main" id="{8A897986-FED6-4E5F-BCFA-2EC2D4F987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a:extLst>
            <a:ext uri="{FF2B5EF4-FFF2-40B4-BE49-F238E27FC236}">
              <a16:creationId xmlns:a16="http://schemas.microsoft.com/office/drawing/2014/main" id="{327A271D-1B42-4046-8D02-0607982A47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3" name="直線コネクタ 232">
          <a:extLst>
            <a:ext uri="{FF2B5EF4-FFF2-40B4-BE49-F238E27FC236}">
              <a16:creationId xmlns:a16="http://schemas.microsoft.com/office/drawing/2014/main" id="{3AF4FA2B-9625-4068-A2CD-E5F3586842E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4" name="テキスト ボックス 233">
          <a:extLst>
            <a:ext uri="{FF2B5EF4-FFF2-40B4-BE49-F238E27FC236}">
              <a16:creationId xmlns:a16="http://schemas.microsoft.com/office/drawing/2014/main" id="{E77301FC-6C2A-4A4D-B8A9-E1DA87D58F2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5" name="直線コネクタ 234">
          <a:extLst>
            <a:ext uri="{FF2B5EF4-FFF2-40B4-BE49-F238E27FC236}">
              <a16:creationId xmlns:a16="http://schemas.microsoft.com/office/drawing/2014/main" id="{34FEB265-7CC2-4330-B00C-9935DCAD857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6" name="テキスト ボックス 235">
          <a:extLst>
            <a:ext uri="{FF2B5EF4-FFF2-40B4-BE49-F238E27FC236}">
              <a16:creationId xmlns:a16="http://schemas.microsoft.com/office/drawing/2014/main" id="{6B3A2CF8-0E64-4BE0-B93C-06D4760A9CC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7" name="直線コネクタ 236">
          <a:extLst>
            <a:ext uri="{FF2B5EF4-FFF2-40B4-BE49-F238E27FC236}">
              <a16:creationId xmlns:a16="http://schemas.microsoft.com/office/drawing/2014/main" id="{C1FFF61D-D9D3-4610-A416-19204AED6E8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8" name="テキスト ボックス 237">
          <a:extLst>
            <a:ext uri="{FF2B5EF4-FFF2-40B4-BE49-F238E27FC236}">
              <a16:creationId xmlns:a16="http://schemas.microsoft.com/office/drawing/2014/main" id="{EB7B0738-E852-49E5-8F68-D1380637022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9" name="直線コネクタ 238">
          <a:extLst>
            <a:ext uri="{FF2B5EF4-FFF2-40B4-BE49-F238E27FC236}">
              <a16:creationId xmlns:a16="http://schemas.microsoft.com/office/drawing/2014/main" id="{0B9D91DB-A8A1-4E0B-9E53-E53D7D02503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0" name="テキスト ボックス 239">
          <a:extLst>
            <a:ext uri="{FF2B5EF4-FFF2-40B4-BE49-F238E27FC236}">
              <a16:creationId xmlns:a16="http://schemas.microsoft.com/office/drawing/2014/main" id="{0D2D622E-2089-467C-8CD5-4A3DAF3ADE0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1" name="直線コネクタ 240">
          <a:extLst>
            <a:ext uri="{FF2B5EF4-FFF2-40B4-BE49-F238E27FC236}">
              <a16:creationId xmlns:a16="http://schemas.microsoft.com/office/drawing/2014/main" id="{EBE5340E-176C-417C-B6D7-0E93F9A82C8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2" name="テキスト ボックス 241">
          <a:extLst>
            <a:ext uri="{FF2B5EF4-FFF2-40B4-BE49-F238E27FC236}">
              <a16:creationId xmlns:a16="http://schemas.microsoft.com/office/drawing/2014/main" id="{CA7BE36A-4758-44ED-812E-FEEDF4AFCCA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3" name="直線コネクタ 242">
          <a:extLst>
            <a:ext uri="{FF2B5EF4-FFF2-40B4-BE49-F238E27FC236}">
              <a16:creationId xmlns:a16="http://schemas.microsoft.com/office/drawing/2014/main" id="{E5B4B4CC-44EA-4080-9BB0-A6EAC88791E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4" name="テキスト ボックス 243">
          <a:extLst>
            <a:ext uri="{FF2B5EF4-FFF2-40B4-BE49-F238E27FC236}">
              <a16:creationId xmlns:a16="http://schemas.microsoft.com/office/drawing/2014/main" id="{08BADF50-ED7C-4ED9-9375-64AD2299041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id="{87F73B8E-B8FA-4AFE-9110-E8D2FD30C95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598F2472-431C-4737-A824-513FC1F5476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id="{09EC0516-3E62-4B7A-B3BD-1B19C3D657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48" name="直線コネクタ 247">
          <a:extLst>
            <a:ext uri="{FF2B5EF4-FFF2-40B4-BE49-F238E27FC236}">
              <a16:creationId xmlns:a16="http://schemas.microsoft.com/office/drawing/2014/main" id="{368624D9-72E2-437C-8591-7B703C9CDAC9}"/>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49" name="【市民会館】&#10;有形固定資産減価償却率最小値テキスト">
          <a:extLst>
            <a:ext uri="{FF2B5EF4-FFF2-40B4-BE49-F238E27FC236}">
              <a16:creationId xmlns:a16="http://schemas.microsoft.com/office/drawing/2014/main" id="{060A9FCF-8996-47A2-90D1-AE0FC41F0404}"/>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0" name="直線コネクタ 249">
          <a:extLst>
            <a:ext uri="{FF2B5EF4-FFF2-40B4-BE49-F238E27FC236}">
              <a16:creationId xmlns:a16="http://schemas.microsoft.com/office/drawing/2014/main" id="{3076EF58-B83E-47B5-972D-7B8694DAC34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1" name="【市民会館】&#10;有形固定資産減価償却率最大値テキスト">
          <a:extLst>
            <a:ext uri="{FF2B5EF4-FFF2-40B4-BE49-F238E27FC236}">
              <a16:creationId xmlns:a16="http://schemas.microsoft.com/office/drawing/2014/main" id="{F33F3666-B3FB-4207-8F32-826FCB90F319}"/>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2" name="直線コネクタ 251">
          <a:extLst>
            <a:ext uri="{FF2B5EF4-FFF2-40B4-BE49-F238E27FC236}">
              <a16:creationId xmlns:a16="http://schemas.microsoft.com/office/drawing/2014/main" id="{C46AA02F-8A68-469C-9226-3067C4EF5973}"/>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53" name="【市民会館】&#10;有形固定資産減価償却率平均値テキスト">
          <a:extLst>
            <a:ext uri="{FF2B5EF4-FFF2-40B4-BE49-F238E27FC236}">
              <a16:creationId xmlns:a16="http://schemas.microsoft.com/office/drawing/2014/main" id="{1671E3B5-CB30-498D-8C06-4E8DA3584454}"/>
            </a:ext>
          </a:extLst>
        </xdr:cNvPr>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4" name="フローチャート: 判断 253">
          <a:extLst>
            <a:ext uri="{FF2B5EF4-FFF2-40B4-BE49-F238E27FC236}">
              <a16:creationId xmlns:a16="http://schemas.microsoft.com/office/drawing/2014/main" id="{B20C692D-B995-486F-B082-FB31995B197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5" name="フローチャート: 判断 254">
          <a:extLst>
            <a:ext uri="{FF2B5EF4-FFF2-40B4-BE49-F238E27FC236}">
              <a16:creationId xmlns:a16="http://schemas.microsoft.com/office/drawing/2014/main" id="{30ADE38B-1D08-434A-B5CD-FA0E38A98BBD}"/>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256" name="フローチャート: 判断 255">
          <a:extLst>
            <a:ext uri="{FF2B5EF4-FFF2-40B4-BE49-F238E27FC236}">
              <a16:creationId xmlns:a16="http://schemas.microsoft.com/office/drawing/2014/main" id="{803D5DD0-BA32-46B6-93D2-3FFE6365D039}"/>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6E93C5AA-69C1-4210-8FEC-B503192966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9B8C200B-517B-4EAB-BA83-66383FA2EC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4192E93A-2AE1-424D-823D-566AA669F05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F2781A4E-B327-4576-8002-501022EED1F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2E3716D1-52BA-4347-8C40-BE152D49449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262" name="楕円 261">
          <a:extLst>
            <a:ext uri="{FF2B5EF4-FFF2-40B4-BE49-F238E27FC236}">
              <a16:creationId xmlns:a16="http://schemas.microsoft.com/office/drawing/2014/main" id="{4102E644-0DFB-4E45-BE3F-FF00981B93B2}"/>
            </a:ext>
          </a:extLst>
        </xdr:cNvPr>
        <xdr:cNvSpPr/>
      </xdr:nvSpPr>
      <xdr:spPr>
        <a:xfrm>
          <a:off x="4584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B29229E5-A55D-4DA2-ABB9-47F97CDB4F6A}"/>
            </a:ext>
          </a:extLst>
        </xdr:cNvPr>
        <xdr:cNvSpPr txBox="1"/>
      </xdr:nvSpPr>
      <xdr:spPr>
        <a:xfrm>
          <a:off x="4673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264" name="楕円 263">
          <a:extLst>
            <a:ext uri="{FF2B5EF4-FFF2-40B4-BE49-F238E27FC236}">
              <a16:creationId xmlns:a16="http://schemas.microsoft.com/office/drawing/2014/main" id="{733622A4-EE6D-4485-A87F-08AD93DA6D90}"/>
            </a:ext>
          </a:extLst>
        </xdr:cNvPr>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53339</xdr:rowOff>
    </xdr:to>
    <xdr:cxnSp macro="">
      <xdr:nvCxnSpPr>
        <xdr:cNvPr id="265" name="直線コネクタ 264">
          <a:extLst>
            <a:ext uri="{FF2B5EF4-FFF2-40B4-BE49-F238E27FC236}">
              <a16:creationId xmlns:a16="http://schemas.microsoft.com/office/drawing/2014/main" id="{FF61BEB2-2576-4607-8D77-FF7E44D3EE1E}"/>
            </a:ext>
          </a:extLst>
        </xdr:cNvPr>
        <xdr:cNvCxnSpPr/>
      </xdr:nvCxnSpPr>
      <xdr:spPr>
        <a:xfrm flipV="1">
          <a:off x="3797300" y="181911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266" name="n_1aveValue【市民会館】&#10;有形固定資産減価償却率">
          <a:extLst>
            <a:ext uri="{FF2B5EF4-FFF2-40B4-BE49-F238E27FC236}">
              <a16:creationId xmlns:a16="http://schemas.microsoft.com/office/drawing/2014/main" id="{D80228D2-F308-4ED1-9B01-FDF4A55617A9}"/>
            </a:ext>
          </a:extLst>
        </xdr:cNvPr>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267" name="n_2aveValue【市民会館】&#10;有形固定資産減価償却率">
          <a:extLst>
            <a:ext uri="{FF2B5EF4-FFF2-40B4-BE49-F238E27FC236}">
              <a16:creationId xmlns:a16="http://schemas.microsoft.com/office/drawing/2014/main" id="{FFC12DC5-F905-4823-BEC7-00FCB0E3D16D}"/>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268" name="n_1mainValue【市民会館】&#10;有形固定資産減価償却率">
          <a:extLst>
            <a:ext uri="{FF2B5EF4-FFF2-40B4-BE49-F238E27FC236}">
              <a16:creationId xmlns:a16="http://schemas.microsoft.com/office/drawing/2014/main" id="{05EFFDBF-107A-48EC-8329-D1EE3D16E850}"/>
            </a:ext>
          </a:extLst>
        </xdr:cNvPr>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A29A01CC-4F43-44B3-BBD3-9BC7B5C391A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C12AF32-4F0D-4DD9-AF64-821FCCD2AB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D4018D54-589D-47A1-A06E-03B45D0F14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2D23A7B-7A36-4E2B-B002-137EB3F4EF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8CD23531-9C08-454F-83C1-29149E9D96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45DD024-946D-4683-BB26-4D3D81CBE6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EBC8ADF3-9ECB-4AEB-BFEC-5FD4F749BD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9F8FE5F5-D6B3-459C-98CE-B4489E3FD1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a:extLst>
            <a:ext uri="{FF2B5EF4-FFF2-40B4-BE49-F238E27FC236}">
              <a16:creationId xmlns:a16="http://schemas.microsoft.com/office/drawing/2014/main" id="{9E148D26-B41A-4E6B-BC57-6C264A08097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a:extLst>
            <a:ext uri="{FF2B5EF4-FFF2-40B4-BE49-F238E27FC236}">
              <a16:creationId xmlns:a16="http://schemas.microsoft.com/office/drawing/2014/main" id="{DA24D3C7-51F9-4C91-AF37-365F57A339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a:extLst>
            <a:ext uri="{FF2B5EF4-FFF2-40B4-BE49-F238E27FC236}">
              <a16:creationId xmlns:a16="http://schemas.microsoft.com/office/drawing/2014/main" id="{DDCC82FD-188A-41F0-BBCC-1A8D3A3E45B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13754004-B945-46B4-9E7A-21B952EE67E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a:extLst>
            <a:ext uri="{FF2B5EF4-FFF2-40B4-BE49-F238E27FC236}">
              <a16:creationId xmlns:a16="http://schemas.microsoft.com/office/drawing/2014/main" id="{52AC1AD7-34EB-4EDA-9A40-A7F245B3124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a:extLst>
            <a:ext uri="{FF2B5EF4-FFF2-40B4-BE49-F238E27FC236}">
              <a16:creationId xmlns:a16="http://schemas.microsoft.com/office/drawing/2014/main" id="{212BC75E-7F6E-4A5F-97AC-9E85F12D81A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a:extLst>
            <a:ext uri="{FF2B5EF4-FFF2-40B4-BE49-F238E27FC236}">
              <a16:creationId xmlns:a16="http://schemas.microsoft.com/office/drawing/2014/main" id="{178BD271-F141-4642-9F40-291C11876E8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a:extLst>
            <a:ext uri="{FF2B5EF4-FFF2-40B4-BE49-F238E27FC236}">
              <a16:creationId xmlns:a16="http://schemas.microsoft.com/office/drawing/2014/main" id="{BB90FAF0-253B-4497-86C3-D0B134A7E36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a:extLst>
            <a:ext uri="{FF2B5EF4-FFF2-40B4-BE49-F238E27FC236}">
              <a16:creationId xmlns:a16="http://schemas.microsoft.com/office/drawing/2014/main" id="{652E91A8-0E0B-4C3A-9289-ED02A81AB38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a:extLst>
            <a:ext uri="{FF2B5EF4-FFF2-40B4-BE49-F238E27FC236}">
              <a16:creationId xmlns:a16="http://schemas.microsoft.com/office/drawing/2014/main" id="{B7FE8358-6B24-4349-AB0C-3E2960568E3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a:extLst>
            <a:ext uri="{FF2B5EF4-FFF2-40B4-BE49-F238E27FC236}">
              <a16:creationId xmlns:a16="http://schemas.microsoft.com/office/drawing/2014/main" id="{FFEA35EA-5005-43F5-AD61-3762A9C318A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a:extLst>
            <a:ext uri="{FF2B5EF4-FFF2-40B4-BE49-F238E27FC236}">
              <a16:creationId xmlns:a16="http://schemas.microsoft.com/office/drawing/2014/main" id="{A0F44DA7-0402-4111-8F6C-687C93569A6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a:extLst>
            <a:ext uri="{FF2B5EF4-FFF2-40B4-BE49-F238E27FC236}">
              <a16:creationId xmlns:a16="http://schemas.microsoft.com/office/drawing/2014/main" id="{62A20C61-9D2C-4FC2-A8A1-962AF376B88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a:extLst>
            <a:ext uri="{FF2B5EF4-FFF2-40B4-BE49-F238E27FC236}">
              <a16:creationId xmlns:a16="http://schemas.microsoft.com/office/drawing/2014/main" id="{3FADD9C4-B107-4108-B074-11C52AAEDF4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a:extLst>
            <a:ext uri="{FF2B5EF4-FFF2-40B4-BE49-F238E27FC236}">
              <a16:creationId xmlns:a16="http://schemas.microsoft.com/office/drawing/2014/main" id="{229E76F4-9606-4FFB-B856-CF8961C7D9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a:extLst>
            <a:ext uri="{FF2B5EF4-FFF2-40B4-BE49-F238E27FC236}">
              <a16:creationId xmlns:a16="http://schemas.microsoft.com/office/drawing/2014/main" id="{2B9BD94A-5238-4F00-837B-40E370814C1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a:extLst>
            <a:ext uri="{FF2B5EF4-FFF2-40B4-BE49-F238E27FC236}">
              <a16:creationId xmlns:a16="http://schemas.microsoft.com/office/drawing/2014/main" id="{F3BB4A1B-23AF-4DE3-9F12-53CEDD2D1E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4" name="直線コネクタ 293">
          <a:extLst>
            <a:ext uri="{FF2B5EF4-FFF2-40B4-BE49-F238E27FC236}">
              <a16:creationId xmlns:a16="http://schemas.microsoft.com/office/drawing/2014/main" id="{7F77EDCC-90FD-4D8B-A450-9DBFD5C9B1D3}"/>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5" name="【市民会館】&#10;一人当たり面積最小値テキスト">
          <a:extLst>
            <a:ext uri="{FF2B5EF4-FFF2-40B4-BE49-F238E27FC236}">
              <a16:creationId xmlns:a16="http://schemas.microsoft.com/office/drawing/2014/main" id="{7655F532-FC3C-429D-A5BA-4B8448B5F849}"/>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6" name="直線コネクタ 295">
          <a:extLst>
            <a:ext uri="{FF2B5EF4-FFF2-40B4-BE49-F238E27FC236}">
              <a16:creationId xmlns:a16="http://schemas.microsoft.com/office/drawing/2014/main" id="{0A622943-E1C1-4AE1-9622-F1649DB9AB5C}"/>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7" name="【市民会館】&#10;一人当たり面積最大値テキスト">
          <a:extLst>
            <a:ext uri="{FF2B5EF4-FFF2-40B4-BE49-F238E27FC236}">
              <a16:creationId xmlns:a16="http://schemas.microsoft.com/office/drawing/2014/main" id="{8F7BC060-D1B9-4891-B29C-594464628AB4}"/>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98" name="直線コネクタ 297">
          <a:extLst>
            <a:ext uri="{FF2B5EF4-FFF2-40B4-BE49-F238E27FC236}">
              <a16:creationId xmlns:a16="http://schemas.microsoft.com/office/drawing/2014/main" id="{8852130E-93F9-4F64-80FA-3A8CCF4CF120}"/>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299" name="【市民会館】&#10;一人当たり面積平均値テキスト">
          <a:extLst>
            <a:ext uri="{FF2B5EF4-FFF2-40B4-BE49-F238E27FC236}">
              <a16:creationId xmlns:a16="http://schemas.microsoft.com/office/drawing/2014/main" id="{5C94D035-9172-4702-9331-4C7F2DC35C37}"/>
            </a:ext>
          </a:extLst>
        </xdr:cNvPr>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0" name="フローチャート: 判断 299">
          <a:extLst>
            <a:ext uri="{FF2B5EF4-FFF2-40B4-BE49-F238E27FC236}">
              <a16:creationId xmlns:a16="http://schemas.microsoft.com/office/drawing/2014/main" id="{5033D1B1-D9C3-4F1A-96AA-9D084C5F1C28}"/>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1" name="フローチャート: 判断 300">
          <a:extLst>
            <a:ext uri="{FF2B5EF4-FFF2-40B4-BE49-F238E27FC236}">
              <a16:creationId xmlns:a16="http://schemas.microsoft.com/office/drawing/2014/main" id="{EAE96B8A-FAF4-40B1-9516-F94DBD74F593}"/>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74386</xdr:rowOff>
    </xdr:from>
    <xdr:to>
      <xdr:col>46</xdr:col>
      <xdr:colOff>38100</xdr:colOff>
      <xdr:row>103</xdr:row>
      <xdr:rowOff>4536</xdr:rowOff>
    </xdr:to>
    <xdr:sp macro="" textlink="">
      <xdr:nvSpPr>
        <xdr:cNvPr id="302" name="フローチャート: 判断 301">
          <a:extLst>
            <a:ext uri="{FF2B5EF4-FFF2-40B4-BE49-F238E27FC236}">
              <a16:creationId xmlns:a16="http://schemas.microsoft.com/office/drawing/2014/main" id="{210259CB-08C7-4EE2-9A77-DAEB41124303}"/>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5EB5CD2-FDC6-4B9B-814F-50BBC2F165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796F4FC7-2CC1-42DE-B979-01E5A3E671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156B71D7-DDA3-4EA6-A63E-FB76BECB65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9A3CB97-9EAE-483E-9CF5-299484D133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AA541BB0-C82C-4353-AEFE-1C099BEC798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82006</xdr:rowOff>
    </xdr:from>
    <xdr:to>
      <xdr:col>55</xdr:col>
      <xdr:colOff>50800</xdr:colOff>
      <xdr:row>105</xdr:row>
      <xdr:rowOff>12156</xdr:rowOff>
    </xdr:to>
    <xdr:sp macro="" textlink="">
      <xdr:nvSpPr>
        <xdr:cNvPr id="308" name="楕円 307">
          <a:extLst>
            <a:ext uri="{FF2B5EF4-FFF2-40B4-BE49-F238E27FC236}">
              <a16:creationId xmlns:a16="http://schemas.microsoft.com/office/drawing/2014/main" id="{9C80862E-B0F5-42C0-A758-FB8A92A29669}"/>
            </a:ext>
          </a:extLst>
        </xdr:cNvPr>
        <xdr:cNvSpPr/>
      </xdr:nvSpPr>
      <xdr:spPr>
        <a:xfrm>
          <a:off x="10426700" y="179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104883</xdr:rowOff>
    </xdr:from>
    <xdr:ext cx="469744" cy="259045"/>
    <xdr:sp macro="" textlink="">
      <xdr:nvSpPr>
        <xdr:cNvPr id="309" name="【市民会館】&#10;一人当たり面積該当値テキスト">
          <a:extLst>
            <a:ext uri="{FF2B5EF4-FFF2-40B4-BE49-F238E27FC236}">
              <a16:creationId xmlns:a16="http://schemas.microsoft.com/office/drawing/2014/main" id="{EDD26F6B-A705-417A-9C90-017BB308EC9F}"/>
            </a:ext>
          </a:extLst>
        </xdr:cNvPr>
        <xdr:cNvSpPr txBox="1"/>
      </xdr:nvSpPr>
      <xdr:spPr>
        <a:xfrm>
          <a:off x="10515600" y="177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75474</xdr:rowOff>
    </xdr:from>
    <xdr:to>
      <xdr:col>50</xdr:col>
      <xdr:colOff>165100</xdr:colOff>
      <xdr:row>105</xdr:row>
      <xdr:rowOff>5624</xdr:rowOff>
    </xdr:to>
    <xdr:sp macro="" textlink="">
      <xdr:nvSpPr>
        <xdr:cNvPr id="310" name="楕円 309">
          <a:extLst>
            <a:ext uri="{FF2B5EF4-FFF2-40B4-BE49-F238E27FC236}">
              <a16:creationId xmlns:a16="http://schemas.microsoft.com/office/drawing/2014/main" id="{43C1BF52-92CE-40E2-B202-B55F3F91DFB0}"/>
            </a:ext>
          </a:extLst>
        </xdr:cNvPr>
        <xdr:cNvSpPr/>
      </xdr:nvSpPr>
      <xdr:spPr>
        <a:xfrm>
          <a:off x="9588500" y="179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126274</xdr:rowOff>
    </xdr:from>
    <xdr:to>
      <xdr:col>55</xdr:col>
      <xdr:colOff>0</xdr:colOff>
      <xdr:row>104</xdr:row>
      <xdr:rowOff>132806</xdr:rowOff>
    </xdr:to>
    <xdr:cxnSp macro="">
      <xdr:nvCxnSpPr>
        <xdr:cNvPr id="311" name="直線コネクタ 310">
          <a:extLst>
            <a:ext uri="{FF2B5EF4-FFF2-40B4-BE49-F238E27FC236}">
              <a16:creationId xmlns:a16="http://schemas.microsoft.com/office/drawing/2014/main" id="{FE1E069D-9ADA-4B5D-8F20-12EF1A2FF75A}"/>
            </a:ext>
          </a:extLst>
        </xdr:cNvPr>
        <xdr:cNvCxnSpPr/>
      </xdr:nvCxnSpPr>
      <xdr:spPr>
        <a:xfrm>
          <a:off x="9639300" y="17957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68597</xdr:rowOff>
    </xdr:from>
    <xdr:ext cx="469744" cy="259045"/>
    <xdr:sp macro="" textlink="">
      <xdr:nvSpPr>
        <xdr:cNvPr id="312" name="n_1aveValue【市民会館】&#10;一人当たり面積">
          <a:extLst>
            <a:ext uri="{FF2B5EF4-FFF2-40B4-BE49-F238E27FC236}">
              <a16:creationId xmlns:a16="http://schemas.microsoft.com/office/drawing/2014/main" id="{35EF18F9-35ED-45D4-8F2C-8594DEC4B897}"/>
            </a:ext>
          </a:extLst>
        </xdr:cNvPr>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313" name="n_2aveValue【市民会館】&#10;一人当たり面積">
          <a:extLst>
            <a:ext uri="{FF2B5EF4-FFF2-40B4-BE49-F238E27FC236}">
              <a16:creationId xmlns:a16="http://schemas.microsoft.com/office/drawing/2014/main" id="{5CC3AC7F-472B-439A-8330-7490674BB5A6}"/>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22151</xdr:rowOff>
    </xdr:from>
    <xdr:ext cx="469744" cy="259045"/>
    <xdr:sp macro="" textlink="">
      <xdr:nvSpPr>
        <xdr:cNvPr id="314" name="n_1mainValue【市民会館】&#10;一人当たり面積">
          <a:extLst>
            <a:ext uri="{FF2B5EF4-FFF2-40B4-BE49-F238E27FC236}">
              <a16:creationId xmlns:a16="http://schemas.microsoft.com/office/drawing/2014/main" id="{5E449987-7124-40A4-8965-6BF795630AA9}"/>
            </a:ext>
          </a:extLst>
        </xdr:cNvPr>
        <xdr:cNvSpPr txBox="1"/>
      </xdr:nvSpPr>
      <xdr:spPr>
        <a:xfrm>
          <a:off x="9391727" y="1768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FB3DFA48-FB50-4AE2-89B9-6D5600E3E2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937247FE-A4AF-4BFF-B2BB-0073DEF193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2CAC939E-5CB8-4DC1-ACA0-CCF3034AF6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DDCC812F-E8CE-4DBB-B3B1-821D5411E6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C0F6B849-E20D-4B02-992C-B0A72F9FBF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CD34823B-C6AF-44C6-86BB-A52CE5818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C2F20367-512A-4B54-A21D-1F9E3FD58A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F6BCD599-BBAF-49CD-B373-96DC645E3B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B9B708E3-DD6D-416C-9AD6-B4B63DB755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941E447B-7D7A-4233-836F-5B9ADE461A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a16="http://schemas.microsoft.com/office/drawing/2014/main" id="{7EB26891-2DFF-4193-AC89-5D97727A066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8B06F38A-807F-4333-AE76-6819DA7C79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a16="http://schemas.microsoft.com/office/drawing/2014/main" id="{6EF4CFF6-5402-40FA-BF37-6F0500B26C9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582DD8F4-ABE5-41D3-B125-EDA20F5647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3970D8EB-0BF2-4D91-AA08-25285A79EF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89E7EB57-5166-4315-ABF0-0441CEF6A53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46F1E9F4-B81B-48E8-9E62-7C9EDCF870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22C10FCF-B4BE-46FD-81A4-37A62DDDFAE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134EED62-8BD6-4990-BCAD-490BC7C4D6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ADA6A443-5C4F-44B0-A21A-FC60D3C2A14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a16="http://schemas.microsoft.com/office/drawing/2014/main" id="{41572B15-517F-4368-97AE-3EDCE660B97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1BF97F16-A8B9-4811-AC17-D9BC9D9560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558AC3D0-96A6-41FA-AA8E-4F3D7FC280A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a:extLst>
            <a:ext uri="{FF2B5EF4-FFF2-40B4-BE49-F238E27FC236}">
              <a16:creationId xmlns:a16="http://schemas.microsoft.com/office/drawing/2014/main" id="{B8AF6342-85C0-4796-A680-A17F4C514C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39" name="直線コネクタ 338">
          <a:extLst>
            <a:ext uri="{FF2B5EF4-FFF2-40B4-BE49-F238E27FC236}">
              <a16:creationId xmlns:a16="http://schemas.microsoft.com/office/drawing/2014/main" id="{0B729F68-A416-4B85-AD09-46D5515A714E}"/>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0" name="【一般廃棄物処理施設】&#10;有形固定資産減価償却率最小値テキスト">
          <a:extLst>
            <a:ext uri="{FF2B5EF4-FFF2-40B4-BE49-F238E27FC236}">
              <a16:creationId xmlns:a16="http://schemas.microsoft.com/office/drawing/2014/main" id="{43E034CF-0349-4120-8050-3A01A575404C}"/>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1" name="直線コネクタ 340">
          <a:extLst>
            <a:ext uri="{FF2B5EF4-FFF2-40B4-BE49-F238E27FC236}">
              <a16:creationId xmlns:a16="http://schemas.microsoft.com/office/drawing/2014/main" id="{07C08A3D-B6A7-4D5A-8FDF-317F7E258712}"/>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一般廃棄物処理施設】&#10;有形固定資産減価償却率最大値テキスト">
          <a:extLst>
            <a:ext uri="{FF2B5EF4-FFF2-40B4-BE49-F238E27FC236}">
              <a16:creationId xmlns:a16="http://schemas.microsoft.com/office/drawing/2014/main" id="{1EB7B2C4-6E9B-4AD5-8B85-E8812DECDA5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a:extLst>
            <a:ext uri="{FF2B5EF4-FFF2-40B4-BE49-F238E27FC236}">
              <a16:creationId xmlns:a16="http://schemas.microsoft.com/office/drawing/2014/main" id="{CD0F8A32-15A3-4D87-A5C7-ED62AA0DF51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44" name="【一般廃棄物処理施設】&#10;有形固定資産減価償却率平均値テキスト">
          <a:extLst>
            <a:ext uri="{FF2B5EF4-FFF2-40B4-BE49-F238E27FC236}">
              <a16:creationId xmlns:a16="http://schemas.microsoft.com/office/drawing/2014/main" id="{39A055A4-D285-4080-907D-2FFC294A9DB8}"/>
            </a:ext>
          </a:extLst>
        </xdr:cNvPr>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5" name="フローチャート: 判断 344">
          <a:extLst>
            <a:ext uri="{FF2B5EF4-FFF2-40B4-BE49-F238E27FC236}">
              <a16:creationId xmlns:a16="http://schemas.microsoft.com/office/drawing/2014/main" id="{3FE894C3-A26B-4896-9BCC-43DBD37C3344}"/>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6" name="フローチャート: 判断 345">
          <a:extLst>
            <a:ext uri="{FF2B5EF4-FFF2-40B4-BE49-F238E27FC236}">
              <a16:creationId xmlns:a16="http://schemas.microsoft.com/office/drawing/2014/main" id="{2CCEE73A-432F-41D5-952C-BFE82740540A}"/>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347" name="フローチャート: 判断 346">
          <a:extLst>
            <a:ext uri="{FF2B5EF4-FFF2-40B4-BE49-F238E27FC236}">
              <a16:creationId xmlns:a16="http://schemas.microsoft.com/office/drawing/2014/main" id="{04DCB0C9-02DB-466F-BC0E-720399291208}"/>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57C94E33-FC58-456D-84E7-C371E31A38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8B4D097D-13B2-4B08-AE8B-5562615DF5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BF9AE4AA-856F-4351-BE77-88FA2D3588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F216827-1DA5-47F6-A781-81448772C2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80A792C-9A59-4D7A-8587-8462A2105E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353" name="楕円 352">
          <a:extLst>
            <a:ext uri="{FF2B5EF4-FFF2-40B4-BE49-F238E27FC236}">
              <a16:creationId xmlns:a16="http://schemas.microsoft.com/office/drawing/2014/main" id="{9B5891E5-C680-4073-B8C9-FB0741D5326D}"/>
            </a:ext>
          </a:extLst>
        </xdr:cNvPr>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20972</xdr:rowOff>
    </xdr:from>
    <xdr:ext cx="405111" cy="259045"/>
    <xdr:sp macro="" textlink="">
      <xdr:nvSpPr>
        <xdr:cNvPr id="354" name="【一般廃棄物処理施設】&#10;有形固定資産減価償却率該当値テキスト">
          <a:extLst>
            <a:ext uri="{FF2B5EF4-FFF2-40B4-BE49-F238E27FC236}">
              <a16:creationId xmlns:a16="http://schemas.microsoft.com/office/drawing/2014/main" id="{683B84C4-482D-45DA-8035-C72A2ECE6FF3}"/>
            </a:ext>
          </a:extLst>
        </xdr:cNvPr>
        <xdr:cNvSpPr txBox="1"/>
      </xdr:nvSpPr>
      <xdr:spPr>
        <a:xfrm>
          <a:off x="16357600"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355" name="楕円 354">
          <a:extLst>
            <a:ext uri="{FF2B5EF4-FFF2-40B4-BE49-F238E27FC236}">
              <a16:creationId xmlns:a16="http://schemas.microsoft.com/office/drawing/2014/main" id="{AA241688-9DD3-4302-93CB-119C7386726F}"/>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144780</xdr:rowOff>
    </xdr:to>
    <xdr:cxnSp macro="">
      <xdr:nvCxnSpPr>
        <xdr:cNvPr id="356" name="直線コネクタ 355">
          <a:extLst>
            <a:ext uri="{FF2B5EF4-FFF2-40B4-BE49-F238E27FC236}">
              <a16:creationId xmlns:a16="http://schemas.microsoft.com/office/drawing/2014/main" id="{7B8357CC-D8F8-457D-B837-989D59E9D913}"/>
            </a:ext>
          </a:extLst>
        </xdr:cNvPr>
        <xdr:cNvCxnSpPr/>
      </xdr:nvCxnSpPr>
      <xdr:spPr>
        <a:xfrm flipV="1">
          <a:off x="15481300" y="6436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357" name="n_1aveValue【一般廃棄物処理施設】&#10;有形固定資産減価償却率">
          <a:extLst>
            <a:ext uri="{FF2B5EF4-FFF2-40B4-BE49-F238E27FC236}">
              <a16:creationId xmlns:a16="http://schemas.microsoft.com/office/drawing/2014/main" id="{54FDBD0A-4B89-418C-AEA1-76A454B579F9}"/>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58" name="n_2aveValue【一般廃棄物処理施設】&#10;有形固定資産減価償却率">
          <a:extLst>
            <a:ext uri="{FF2B5EF4-FFF2-40B4-BE49-F238E27FC236}">
              <a16:creationId xmlns:a16="http://schemas.microsoft.com/office/drawing/2014/main" id="{57873D07-B28D-46AF-A4CF-EAEAF60ACCF4}"/>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359" name="n_1mainValue【一般廃棄物処理施設】&#10;有形固定資産減価償却率">
          <a:extLst>
            <a:ext uri="{FF2B5EF4-FFF2-40B4-BE49-F238E27FC236}">
              <a16:creationId xmlns:a16="http://schemas.microsoft.com/office/drawing/2014/main" id="{42BAF474-1ABE-4F3B-B22B-F4BCE9A72A88}"/>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FC2EE755-CE1A-4A50-AD4D-B9D8FBBFB4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364C0A15-10B8-4668-80B8-35F4102CF9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4D4A8B1F-EFD4-4569-9265-395E6CB5E3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8F034C2C-71BA-4934-B536-5F6798834D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B5A885EC-806C-40A9-8809-2C4AAFEBB4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50782A11-BFE3-4884-9CC2-3054DEE195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BD6A3353-C866-4920-AFFA-9C41BC5BAC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1C3DBE70-33AA-418B-9F50-861D133C0D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EC7ACDF9-B264-4728-9228-4F5CA74595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283DE57A-1546-4473-8B5B-D76AF996E5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a:extLst>
            <a:ext uri="{FF2B5EF4-FFF2-40B4-BE49-F238E27FC236}">
              <a16:creationId xmlns:a16="http://schemas.microsoft.com/office/drawing/2014/main" id="{452372E2-7038-4744-8F08-56C4261A51B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1" name="テキスト ボックス 370">
          <a:extLst>
            <a:ext uri="{FF2B5EF4-FFF2-40B4-BE49-F238E27FC236}">
              <a16:creationId xmlns:a16="http://schemas.microsoft.com/office/drawing/2014/main" id="{DD30EB5A-785F-4199-8377-F782BE07C5A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a:extLst>
            <a:ext uri="{FF2B5EF4-FFF2-40B4-BE49-F238E27FC236}">
              <a16:creationId xmlns:a16="http://schemas.microsoft.com/office/drawing/2014/main" id="{1C2D13AE-BEB9-4275-AECE-255C0839986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3" name="テキスト ボックス 372">
          <a:extLst>
            <a:ext uri="{FF2B5EF4-FFF2-40B4-BE49-F238E27FC236}">
              <a16:creationId xmlns:a16="http://schemas.microsoft.com/office/drawing/2014/main" id="{7A392879-6B29-4EA0-AAE7-D87F5D930C4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a:extLst>
            <a:ext uri="{FF2B5EF4-FFF2-40B4-BE49-F238E27FC236}">
              <a16:creationId xmlns:a16="http://schemas.microsoft.com/office/drawing/2014/main" id="{70AE55F1-A123-4F62-B8A8-31F69677079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5" name="テキスト ボックス 374">
          <a:extLst>
            <a:ext uri="{FF2B5EF4-FFF2-40B4-BE49-F238E27FC236}">
              <a16:creationId xmlns:a16="http://schemas.microsoft.com/office/drawing/2014/main" id="{3088E969-7CE4-4286-AE51-CB2B605D2EE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a:extLst>
            <a:ext uri="{FF2B5EF4-FFF2-40B4-BE49-F238E27FC236}">
              <a16:creationId xmlns:a16="http://schemas.microsoft.com/office/drawing/2014/main" id="{7AA5EE40-95AD-4B2C-98FE-8C256C001D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7" name="テキスト ボックス 376">
          <a:extLst>
            <a:ext uri="{FF2B5EF4-FFF2-40B4-BE49-F238E27FC236}">
              <a16:creationId xmlns:a16="http://schemas.microsoft.com/office/drawing/2014/main" id="{CD49DFAE-739E-4427-A4DC-1CD5EACEC36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a:extLst>
            <a:ext uri="{FF2B5EF4-FFF2-40B4-BE49-F238E27FC236}">
              <a16:creationId xmlns:a16="http://schemas.microsoft.com/office/drawing/2014/main" id="{4C7377AB-14A1-4A84-84BC-152CC7FF37A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9" name="テキスト ボックス 378">
          <a:extLst>
            <a:ext uri="{FF2B5EF4-FFF2-40B4-BE49-F238E27FC236}">
              <a16:creationId xmlns:a16="http://schemas.microsoft.com/office/drawing/2014/main" id="{0C5BB40C-84C7-4CF5-84F8-0F6D75B4EF8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a:extLst>
            <a:ext uri="{FF2B5EF4-FFF2-40B4-BE49-F238E27FC236}">
              <a16:creationId xmlns:a16="http://schemas.microsoft.com/office/drawing/2014/main" id="{8B090718-5694-442A-91B8-1647190AE7B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1" name="テキスト ボックス 380">
          <a:extLst>
            <a:ext uri="{FF2B5EF4-FFF2-40B4-BE49-F238E27FC236}">
              <a16:creationId xmlns:a16="http://schemas.microsoft.com/office/drawing/2014/main" id="{71737E9B-69CC-4CF5-BE3C-D960E7528AB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F5F93105-0B10-4624-9ADC-D8569BD694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3" name="テキスト ボックス 382">
          <a:extLst>
            <a:ext uri="{FF2B5EF4-FFF2-40B4-BE49-F238E27FC236}">
              <a16:creationId xmlns:a16="http://schemas.microsoft.com/office/drawing/2014/main" id="{506DF9A3-4F69-4930-BFA9-3B01D9EE603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a:extLst>
            <a:ext uri="{FF2B5EF4-FFF2-40B4-BE49-F238E27FC236}">
              <a16:creationId xmlns:a16="http://schemas.microsoft.com/office/drawing/2014/main" id="{24E28625-C396-4A4C-9732-A7123BD24E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5" name="直線コネクタ 384">
          <a:extLst>
            <a:ext uri="{FF2B5EF4-FFF2-40B4-BE49-F238E27FC236}">
              <a16:creationId xmlns:a16="http://schemas.microsoft.com/office/drawing/2014/main" id="{D9300057-428E-47DA-AD41-5A0FB8A718FF}"/>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6" name="【一般廃棄物処理施設】&#10;一人当たり有形固定資産（償却資産）額最小値テキスト">
          <a:extLst>
            <a:ext uri="{FF2B5EF4-FFF2-40B4-BE49-F238E27FC236}">
              <a16:creationId xmlns:a16="http://schemas.microsoft.com/office/drawing/2014/main" id="{A49D2253-A909-46E6-BC66-E8C162DE048A}"/>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7" name="直線コネクタ 386">
          <a:extLst>
            <a:ext uri="{FF2B5EF4-FFF2-40B4-BE49-F238E27FC236}">
              <a16:creationId xmlns:a16="http://schemas.microsoft.com/office/drawing/2014/main" id="{5BE697F0-840B-4D2C-BC6B-E55AEC71DB53}"/>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88" name="【一般廃棄物処理施設】&#10;一人当たり有形固定資産（償却資産）額最大値テキスト">
          <a:extLst>
            <a:ext uri="{FF2B5EF4-FFF2-40B4-BE49-F238E27FC236}">
              <a16:creationId xmlns:a16="http://schemas.microsoft.com/office/drawing/2014/main" id="{C9FD0D90-63F3-47E6-A24E-666F0528BD76}"/>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89" name="直線コネクタ 388">
          <a:extLst>
            <a:ext uri="{FF2B5EF4-FFF2-40B4-BE49-F238E27FC236}">
              <a16:creationId xmlns:a16="http://schemas.microsoft.com/office/drawing/2014/main" id="{A898160E-D47B-45B7-82C1-8A75E045181E}"/>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90" name="【一般廃棄物処理施設】&#10;一人当たり有形固定資産（償却資産）額平均値テキスト">
          <a:extLst>
            <a:ext uri="{FF2B5EF4-FFF2-40B4-BE49-F238E27FC236}">
              <a16:creationId xmlns:a16="http://schemas.microsoft.com/office/drawing/2014/main" id="{ACA1D292-A0D8-40FE-9ACD-D70649AAAE11}"/>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1" name="フローチャート: 判断 390">
          <a:extLst>
            <a:ext uri="{FF2B5EF4-FFF2-40B4-BE49-F238E27FC236}">
              <a16:creationId xmlns:a16="http://schemas.microsoft.com/office/drawing/2014/main" id="{BE014DA6-0563-4007-A2BA-547535CCDFE6}"/>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2" name="フローチャート: 判断 391">
          <a:extLst>
            <a:ext uri="{FF2B5EF4-FFF2-40B4-BE49-F238E27FC236}">
              <a16:creationId xmlns:a16="http://schemas.microsoft.com/office/drawing/2014/main" id="{3B5EC411-F2C8-48FB-B0F4-784A349DB551}"/>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1030</xdr:rowOff>
    </xdr:from>
    <xdr:to>
      <xdr:col>107</xdr:col>
      <xdr:colOff>101600</xdr:colOff>
      <xdr:row>41</xdr:row>
      <xdr:rowOff>102630</xdr:rowOff>
    </xdr:to>
    <xdr:sp macro="" textlink="">
      <xdr:nvSpPr>
        <xdr:cNvPr id="393" name="フローチャート: 判断 392">
          <a:extLst>
            <a:ext uri="{FF2B5EF4-FFF2-40B4-BE49-F238E27FC236}">
              <a16:creationId xmlns:a16="http://schemas.microsoft.com/office/drawing/2014/main" id="{3D78A413-4705-4019-B47C-6E16180499EC}"/>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4F8C480-A64B-4A9C-AACD-823A7298FE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3D23674-7D1D-4625-A882-4855689893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7D1D7285-9483-4FFF-8049-D049C14C9A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C6C5F775-C9F5-4C7D-AAA9-7057313966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29967C3-73E5-47CB-A727-5DB5F6CF7C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84234</xdr:rowOff>
    </xdr:from>
    <xdr:to>
      <xdr:col>116</xdr:col>
      <xdr:colOff>114300</xdr:colOff>
      <xdr:row>40</xdr:row>
      <xdr:rowOff>14384</xdr:rowOff>
    </xdr:to>
    <xdr:sp macro="" textlink="">
      <xdr:nvSpPr>
        <xdr:cNvPr id="399" name="楕円 398">
          <a:extLst>
            <a:ext uri="{FF2B5EF4-FFF2-40B4-BE49-F238E27FC236}">
              <a16:creationId xmlns:a16="http://schemas.microsoft.com/office/drawing/2014/main" id="{4179E0BD-7F58-4B84-8565-21FD66F445D8}"/>
            </a:ext>
          </a:extLst>
        </xdr:cNvPr>
        <xdr:cNvSpPr/>
      </xdr:nvSpPr>
      <xdr:spPr>
        <a:xfrm>
          <a:off x="22110700" y="67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107111</xdr:rowOff>
    </xdr:from>
    <xdr:ext cx="599010" cy="259045"/>
    <xdr:sp macro="" textlink="">
      <xdr:nvSpPr>
        <xdr:cNvPr id="400" name="【一般廃棄物処理施設】&#10;一人当たり有形固定資産（償却資産）額該当値テキスト">
          <a:extLst>
            <a:ext uri="{FF2B5EF4-FFF2-40B4-BE49-F238E27FC236}">
              <a16:creationId xmlns:a16="http://schemas.microsoft.com/office/drawing/2014/main" id="{8402E2E6-1C63-4908-BA6F-CE3DC683DE81}"/>
            </a:ext>
          </a:extLst>
        </xdr:cNvPr>
        <xdr:cNvSpPr txBox="1"/>
      </xdr:nvSpPr>
      <xdr:spPr>
        <a:xfrm>
          <a:off x="22199600" y="66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80214</xdr:rowOff>
    </xdr:from>
    <xdr:to>
      <xdr:col>112</xdr:col>
      <xdr:colOff>38100</xdr:colOff>
      <xdr:row>40</xdr:row>
      <xdr:rowOff>10364</xdr:rowOff>
    </xdr:to>
    <xdr:sp macro="" textlink="">
      <xdr:nvSpPr>
        <xdr:cNvPr id="401" name="楕円 400">
          <a:extLst>
            <a:ext uri="{FF2B5EF4-FFF2-40B4-BE49-F238E27FC236}">
              <a16:creationId xmlns:a16="http://schemas.microsoft.com/office/drawing/2014/main" id="{37C4BF1E-7523-4C85-83EE-899335331363}"/>
            </a:ext>
          </a:extLst>
        </xdr:cNvPr>
        <xdr:cNvSpPr/>
      </xdr:nvSpPr>
      <xdr:spPr>
        <a:xfrm>
          <a:off x="21272500" y="67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131014</xdr:rowOff>
    </xdr:from>
    <xdr:to>
      <xdr:col>116</xdr:col>
      <xdr:colOff>63500</xdr:colOff>
      <xdr:row>39</xdr:row>
      <xdr:rowOff>135034</xdr:rowOff>
    </xdr:to>
    <xdr:cxnSp macro="">
      <xdr:nvCxnSpPr>
        <xdr:cNvPr id="402" name="直線コネクタ 401">
          <a:extLst>
            <a:ext uri="{FF2B5EF4-FFF2-40B4-BE49-F238E27FC236}">
              <a16:creationId xmlns:a16="http://schemas.microsoft.com/office/drawing/2014/main" id="{47889D12-F3AD-4D1D-B8D7-DFA91133B6B2}"/>
            </a:ext>
          </a:extLst>
        </xdr:cNvPr>
        <xdr:cNvCxnSpPr/>
      </xdr:nvCxnSpPr>
      <xdr:spPr>
        <a:xfrm>
          <a:off x="21323300" y="6817564"/>
          <a:ext cx="8382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77316</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39C453E4-7862-4BDF-886A-2C5E17CA1BFF}"/>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119157</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C5554E5B-C427-4162-9F56-976E9C1D2F7B}"/>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26891</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46254B5B-8A03-4FE7-BE5B-6AFD2745BC9F}"/>
            </a:ext>
          </a:extLst>
        </xdr:cNvPr>
        <xdr:cNvSpPr txBox="1"/>
      </xdr:nvSpPr>
      <xdr:spPr>
        <a:xfrm>
          <a:off x="21011095" y="65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E59674FD-0DE7-4A26-9AF4-24F98800F6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E36476F4-4E52-43DC-A691-EFE06E3B5C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C2903A80-70A1-419E-B31F-1AF991F068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80174186-66D7-47A3-99AC-04B49173C6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1D2000CB-3AB2-4E45-8170-0555F1101F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2B32C909-F078-4CBF-9D93-F8C57D0241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6B5B1397-FC5E-4493-B631-563E5AE833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4F20B2ED-DCF0-433F-B98B-6455C1AA1A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EEE6D07-2E37-469C-B6B3-11C0626CC1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20686FF3-F536-4048-913C-8336E00A4CB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34D31328-E928-4718-A6AB-658E6D73F8E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68786A6D-5975-41F8-AA64-324E6DF8E4E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FC5D7BC4-898F-4D75-8438-2937875417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E53986D4-45FB-4993-8D54-B5075611FA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C456AFD9-F0F9-486E-80DD-5CCAA33AC8B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5C642E5B-5F24-4BC3-9CA6-E4D5D6BF63F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8DBD416D-13A0-4ADF-8732-97385A088EB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837DA3FA-DFC2-4EEE-982A-AA1440BA48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FCAD1AD9-563C-4FFC-A0A5-152ECD23BD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674C3A9C-DFAD-4F76-9D0B-372EFBF9761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7443FB3A-ACAE-49E6-99F8-A322FB2983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B833F46D-B349-40BB-BF26-565B92C0FCB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1F5DCC4D-90B0-4898-983B-2F61E86B61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6A3FAAF1-625C-4A1B-8CD8-6B2C29CCCA8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F71537CC-CF5F-41A1-913F-FBFE34BF4F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31" name="直線コネクタ 430">
          <a:extLst>
            <a:ext uri="{FF2B5EF4-FFF2-40B4-BE49-F238E27FC236}">
              <a16:creationId xmlns:a16="http://schemas.microsoft.com/office/drawing/2014/main" id="{0D7FC0F8-B7FD-4E94-91DC-3F8171599842}"/>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32" name="【保健センター・保健所】&#10;有形固定資産減価償却率最小値テキスト">
          <a:extLst>
            <a:ext uri="{FF2B5EF4-FFF2-40B4-BE49-F238E27FC236}">
              <a16:creationId xmlns:a16="http://schemas.microsoft.com/office/drawing/2014/main" id="{4C37933A-E57E-4DA1-8848-6069A09AC91A}"/>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33" name="直線コネクタ 432">
          <a:extLst>
            <a:ext uri="{FF2B5EF4-FFF2-40B4-BE49-F238E27FC236}">
              <a16:creationId xmlns:a16="http://schemas.microsoft.com/office/drawing/2014/main" id="{F90EBE39-A34C-4E07-AC52-BE356C08101E}"/>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4" name="【保健センター・保健所】&#10;有形固定資産減価償却率最大値テキスト">
          <a:extLst>
            <a:ext uri="{FF2B5EF4-FFF2-40B4-BE49-F238E27FC236}">
              <a16:creationId xmlns:a16="http://schemas.microsoft.com/office/drawing/2014/main" id="{793C8370-62B4-4B50-849C-8A3DC8C5CF1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5" name="直線コネクタ 434">
          <a:extLst>
            <a:ext uri="{FF2B5EF4-FFF2-40B4-BE49-F238E27FC236}">
              <a16:creationId xmlns:a16="http://schemas.microsoft.com/office/drawing/2014/main" id="{A9B248DE-FABB-485A-81E7-987696C05C6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888F7927-E0D0-494C-BAE5-0641B7CBD9D7}"/>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37" name="フローチャート: 判断 436">
          <a:extLst>
            <a:ext uri="{FF2B5EF4-FFF2-40B4-BE49-F238E27FC236}">
              <a16:creationId xmlns:a16="http://schemas.microsoft.com/office/drawing/2014/main" id="{772A2264-CC3C-4C03-84D7-A7A14DAA51AA}"/>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8" name="フローチャート: 判断 437">
          <a:extLst>
            <a:ext uri="{FF2B5EF4-FFF2-40B4-BE49-F238E27FC236}">
              <a16:creationId xmlns:a16="http://schemas.microsoft.com/office/drawing/2014/main" id="{267F3E5C-B4EF-4CFB-8372-356792CB96C4}"/>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439" name="フローチャート: 判断 438">
          <a:extLst>
            <a:ext uri="{FF2B5EF4-FFF2-40B4-BE49-F238E27FC236}">
              <a16:creationId xmlns:a16="http://schemas.microsoft.com/office/drawing/2014/main" id="{A4B62016-9F9C-430F-ACAF-51D90DE42BD9}"/>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21A77CE-69CD-453E-8AA6-EA2382E72F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4B18E6D-0ADD-47CF-B7B3-9CD5F31584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539F671E-3489-4E42-85A1-C67F0D156E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B930802-9490-42DD-89FC-9854568471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77A6E12-E906-44DD-B8E8-A99CD01BC2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445" name="楕円 444">
          <a:extLst>
            <a:ext uri="{FF2B5EF4-FFF2-40B4-BE49-F238E27FC236}">
              <a16:creationId xmlns:a16="http://schemas.microsoft.com/office/drawing/2014/main" id="{2C681F99-ACAD-4821-BD73-4915D9A24D82}"/>
            </a:ext>
          </a:extLst>
        </xdr:cNvPr>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A5E6B7ED-B97A-4E49-8520-05DBD33643EA}"/>
            </a:ext>
          </a:extLst>
        </xdr:cNvPr>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47" name="楕円 446">
          <a:extLst>
            <a:ext uri="{FF2B5EF4-FFF2-40B4-BE49-F238E27FC236}">
              <a16:creationId xmlns:a16="http://schemas.microsoft.com/office/drawing/2014/main" id="{CF16A769-632B-402A-975F-7F468AABCE84}"/>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448" name="直線コネクタ 447">
          <a:extLst>
            <a:ext uri="{FF2B5EF4-FFF2-40B4-BE49-F238E27FC236}">
              <a16:creationId xmlns:a16="http://schemas.microsoft.com/office/drawing/2014/main" id="{1CFF4BC2-4E53-43E6-9ABE-3863934DE6DF}"/>
            </a:ext>
          </a:extLst>
        </xdr:cNvPr>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49" name="n_1aveValue【保健センター・保健所】&#10;有形固定資産減価償却率">
          <a:extLst>
            <a:ext uri="{FF2B5EF4-FFF2-40B4-BE49-F238E27FC236}">
              <a16:creationId xmlns:a16="http://schemas.microsoft.com/office/drawing/2014/main" id="{62A42C2E-3F8C-4FF4-92BF-944CBDD67838}"/>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450" name="n_2aveValue【保健センター・保健所】&#10;有形固定資産減価償却率">
          <a:extLst>
            <a:ext uri="{FF2B5EF4-FFF2-40B4-BE49-F238E27FC236}">
              <a16:creationId xmlns:a16="http://schemas.microsoft.com/office/drawing/2014/main" id="{4167701A-CBC1-49A4-883B-97CA007D5341}"/>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EE09BB02-C649-4A1F-A5A7-786B2C19C45D}"/>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84BF912E-474A-4223-B58E-C9254100D9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A5240A73-5BF5-4D01-AAC4-2D8D50FE04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86E38750-68AD-4A3F-A168-AF2D162094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DFEBA25F-3421-4AD3-9792-507458DFCE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62C2F37E-09EB-4559-B1F5-FC18D63CE6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754062BE-043A-400D-916C-4FBFD99289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AEEF33B2-9A81-43B3-B682-BEAB44148B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28A90E8B-83EF-46AB-B89A-D7A174B211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7ADF2A67-6053-4134-B2F3-F2725621B72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56C720AC-68CB-4971-9C8C-CF0D9FDF9E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E9809F14-8E99-4F32-9828-CAE309444B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004ADA2A-3A41-444B-8FB3-DD65D62A14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8326B65E-2DD3-43AE-948E-A3CF539D0E1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15E551BA-AD9A-4C24-9C83-5B743D433D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4D090CA9-F0B4-45C1-ACD6-DF277E36D26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a:extLst>
            <a:ext uri="{FF2B5EF4-FFF2-40B4-BE49-F238E27FC236}">
              <a16:creationId xmlns:a16="http://schemas.microsoft.com/office/drawing/2014/main" id="{8477990F-F416-4A7B-B626-AB520397A1B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35FAD0A8-55B7-49AF-88BE-280BD89F961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a:extLst>
            <a:ext uri="{FF2B5EF4-FFF2-40B4-BE49-F238E27FC236}">
              <a16:creationId xmlns:a16="http://schemas.microsoft.com/office/drawing/2014/main" id="{3DE52563-405B-446D-BC1A-EF78B15250A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0C5B846D-9460-4CB6-8806-DA08F759B8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a:extLst>
            <a:ext uri="{FF2B5EF4-FFF2-40B4-BE49-F238E27FC236}">
              <a16:creationId xmlns:a16="http://schemas.microsoft.com/office/drawing/2014/main" id="{0F86F437-642D-401D-85AB-2B3CDE6C507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811635AC-4264-458E-A762-D762C860A1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a:extLst>
            <a:ext uri="{FF2B5EF4-FFF2-40B4-BE49-F238E27FC236}">
              <a16:creationId xmlns:a16="http://schemas.microsoft.com/office/drawing/2014/main" id="{0B9C174A-213A-49E7-93A8-224E949769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a:extLst>
            <a:ext uri="{FF2B5EF4-FFF2-40B4-BE49-F238E27FC236}">
              <a16:creationId xmlns:a16="http://schemas.microsoft.com/office/drawing/2014/main" id="{85E6EAC9-4A18-4326-B415-2F08FF93BD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75" name="直線コネクタ 474">
          <a:extLst>
            <a:ext uri="{FF2B5EF4-FFF2-40B4-BE49-F238E27FC236}">
              <a16:creationId xmlns:a16="http://schemas.microsoft.com/office/drawing/2014/main" id="{B3A6F8F1-E3DD-4D5A-BA78-E7F1978D41B1}"/>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76" name="【保健センター・保健所】&#10;一人当たり面積最小値テキスト">
          <a:extLst>
            <a:ext uri="{FF2B5EF4-FFF2-40B4-BE49-F238E27FC236}">
              <a16:creationId xmlns:a16="http://schemas.microsoft.com/office/drawing/2014/main" id="{5E878B2E-C75E-4D8B-A2EC-0A3F201FA529}"/>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77" name="直線コネクタ 476">
          <a:extLst>
            <a:ext uri="{FF2B5EF4-FFF2-40B4-BE49-F238E27FC236}">
              <a16:creationId xmlns:a16="http://schemas.microsoft.com/office/drawing/2014/main" id="{17187FBB-4F2D-4020-A902-79457469247E}"/>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78" name="【保健センター・保健所】&#10;一人当たり面積最大値テキスト">
          <a:extLst>
            <a:ext uri="{FF2B5EF4-FFF2-40B4-BE49-F238E27FC236}">
              <a16:creationId xmlns:a16="http://schemas.microsoft.com/office/drawing/2014/main" id="{D4256F72-63AE-4291-84C3-12FA9F808E99}"/>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79" name="直線コネクタ 478">
          <a:extLst>
            <a:ext uri="{FF2B5EF4-FFF2-40B4-BE49-F238E27FC236}">
              <a16:creationId xmlns:a16="http://schemas.microsoft.com/office/drawing/2014/main" id="{27C3D040-C67E-4288-A000-072325A2E9B5}"/>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80" name="【保健センター・保健所】&#10;一人当たり面積平均値テキスト">
          <a:extLst>
            <a:ext uri="{FF2B5EF4-FFF2-40B4-BE49-F238E27FC236}">
              <a16:creationId xmlns:a16="http://schemas.microsoft.com/office/drawing/2014/main" id="{C7C5C493-41A9-4098-A8D7-8FC8E76187B2}"/>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81" name="フローチャート: 判断 480">
          <a:extLst>
            <a:ext uri="{FF2B5EF4-FFF2-40B4-BE49-F238E27FC236}">
              <a16:creationId xmlns:a16="http://schemas.microsoft.com/office/drawing/2014/main" id="{576121B6-501A-48F9-B916-B85FB63CA11C}"/>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82" name="フローチャート: 判断 481">
          <a:extLst>
            <a:ext uri="{FF2B5EF4-FFF2-40B4-BE49-F238E27FC236}">
              <a16:creationId xmlns:a16="http://schemas.microsoft.com/office/drawing/2014/main" id="{F02B7AAA-35A9-4863-904C-CB555FCE2EB1}"/>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483" name="フローチャート: 判断 482">
          <a:extLst>
            <a:ext uri="{FF2B5EF4-FFF2-40B4-BE49-F238E27FC236}">
              <a16:creationId xmlns:a16="http://schemas.microsoft.com/office/drawing/2014/main" id="{4798625E-35D2-4F76-8290-C1BB43DD03EA}"/>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E91FB9D5-BFD7-4201-A95D-BA688D7CFC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C0AD01A8-BD3C-4A50-A9ED-B2401C302A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4DC907DC-890F-4292-A659-4DFB7D6B85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597656B1-518D-4485-82C9-B96F20A2DB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BF5DD01-48D7-4FCA-8172-4B643C9B10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489" name="楕円 488">
          <a:extLst>
            <a:ext uri="{FF2B5EF4-FFF2-40B4-BE49-F238E27FC236}">
              <a16:creationId xmlns:a16="http://schemas.microsoft.com/office/drawing/2014/main" id="{D3C4B170-51F5-4C33-B4B2-BE355C4E2AA5}"/>
            </a:ext>
          </a:extLst>
        </xdr:cNvPr>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152163</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81B0421B-6C4D-4333-92C1-8BC6DE912938}"/>
            </a:ext>
          </a:extLst>
        </xdr:cNvPr>
        <xdr:cNvSpPr txBox="1"/>
      </xdr:nvSpPr>
      <xdr:spPr>
        <a:xfrm>
          <a:off x="22199600" y="1078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65024</xdr:rowOff>
    </xdr:from>
    <xdr:to>
      <xdr:col>112</xdr:col>
      <xdr:colOff>38100</xdr:colOff>
      <xdr:row>63</xdr:row>
      <xdr:rowOff>166624</xdr:rowOff>
    </xdr:to>
    <xdr:sp macro="" textlink="">
      <xdr:nvSpPr>
        <xdr:cNvPr id="491" name="楕円 490">
          <a:extLst>
            <a:ext uri="{FF2B5EF4-FFF2-40B4-BE49-F238E27FC236}">
              <a16:creationId xmlns:a16="http://schemas.microsoft.com/office/drawing/2014/main" id="{4BAC2866-9203-470F-A7B9-89A041EA63C3}"/>
            </a:ext>
          </a:extLst>
        </xdr:cNvPr>
        <xdr:cNvSpPr/>
      </xdr:nvSpPr>
      <xdr:spPr>
        <a:xfrm>
          <a:off x="21272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115824</xdr:rowOff>
    </xdr:from>
    <xdr:to>
      <xdr:col>116</xdr:col>
      <xdr:colOff>63500</xdr:colOff>
      <xdr:row>63</xdr:row>
      <xdr:rowOff>116586</xdr:rowOff>
    </xdr:to>
    <xdr:cxnSp macro="">
      <xdr:nvCxnSpPr>
        <xdr:cNvPr id="492" name="直線コネクタ 491">
          <a:extLst>
            <a:ext uri="{FF2B5EF4-FFF2-40B4-BE49-F238E27FC236}">
              <a16:creationId xmlns:a16="http://schemas.microsoft.com/office/drawing/2014/main" id="{97C21538-389E-4325-936F-20121650765E}"/>
            </a:ext>
          </a:extLst>
        </xdr:cNvPr>
        <xdr:cNvCxnSpPr/>
      </xdr:nvCxnSpPr>
      <xdr:spPr>
        <a:xfrm>
          <a:off x="21323300" y="109171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20083</xdr:rowOff>
    </xdr:from>
    <xdr:ext cx="469744" cy="259045"/>
    <xdr:sp macro="" textlink="">
      <xdr:nvSpPr>
        <xdr:cNvPr id="493" name="n_1aveValue【保健センター・保健所】&#10;一人当たり面積">
          <a:extLst>
            <a:ext uri="{FF2B5EF4-FFF2-40B4-BE49-F238E27FC236}">
              <a16:creationId xmlns:a16="http://schemas.microsoft.com/office/drawing/2014/main" id="{9DD49A6F-A93E-4C0B-BE10-E8FFE5BB566A}"/>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494" name="n_2aveValue【保健センター・保健所】&#10;一人当たり面積">
          <a:extLst>
            <a:ext uri="{FF2B5EF4-FFF2-40B4-BE49-F238E27FC236}">
              <a16:creationId xmlns:a16="http://schemas.microsoft.com/office/drawing/2014/main" id="{CFE450D8-BF51-4D56-BCE7-AC9BE98C6533}"/>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157751</xdr:rowOff>
    </xdr:from>
    <xdr:ext cx="469744" cy="259045"/>
    <xdr:sp macro="" textlink="">
      <xdr:nvSpPr>
        <xdr:cNvPr id="495" name="n_1mainValue【保健センター・保健所】&#10;一人当たり面積">
          <a:extLst>
            <a:ext uri="{FF2B5EF4-FFF2-40B4-BE49-F238E27FC236}">
              <a16:creationId xmlns:a16="http://schemas.microsoft.com/office/drawing/2014/main" id="{9D20D960-6B2A-4153-BBF9-998DFC5B81D6}"/>
            </a:ext>
          </a:extLst>
        </xdr:cNvPr>
        <xdr:cNvSpPr txBox="1"/>
      </xdr:nvSpPr>
      <xdr:spPr>
        <a:xfrm>
          <a:off x="21075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8910EBFE-B280-4571-9904-569C4DFDB1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D7439072-E058-4B4F-B2E7-73C4045261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A5442FB6-2DCB-445C-A9B4-11D30B4D6A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EFD60196-C515-46B5-85F6-862ADCB8A3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2292C64F-80DF-40FE-8D8A-29FFB928F8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A8C21CBD-1961-485E-9EA1-3ABD08E536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86E2B39B-AAF7-4BCC-B3B0-6AE049D088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D62CB4B4-D481-4B51-A6B6-13D4F98B891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5AB8DF95-818A-4FB2-9432-008DEF4708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90E736F2-E7F2-4D36-8350-778F34544F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50B317A2-7C08-4B42-A202-973C86062C9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D5A0AB1B-4D6E-4FA5-8AF6-6DCB1191476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30F77ABD-B47E-4A2F-BCF4-2034698C215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36504119-3D05-48C3-B594-0810206FAEF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39CA3010-0C9C-4200-9E4E-C855DCCF893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AC19CC3E-E9FB-4BAD-8248-9562A38D0F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2A476300-97EB-4364-A6CB-00CD7FA624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D341217A-F287-4E17-B167-682C5EA289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4C0D330A-3DEA-4519-943D-E897DA2CC1D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6AE920FE-EF60-45AD-9129-64C8C2F2F9C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E9DF5180-F61F-4DBC-AB0B-1BE06F16228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4C0FAEE1-DA03-49AA-8BD3-D01E536FAF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414A0FA8-5E66-409D-8685-C5B00313E69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155B90C6-1AB9-4E57-B912-4BD422F03F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20" name="直線コネクタ 519">
          <a:extLst>
            <a:ext uri="{FF2B5EF4-FFF2-40B4-BE49-F238E27FC236}">
              <a16:creationId xmlns:a16="http://schemas.microsoft.com/office/drawing/2014/main" id="{53EB4998-8A31-46A2-8553-6B95C16364D7}"/>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21" name="【消防施設】&#10;有形固定資産減価償却率最小値テキスト">
          <a:extLst>
            <a:ext uri="{FF2B5EF4-FFF2-40B4-BE49-F238E27FC236}">
              <a16:creationId xmlns:a16="http://schemas.microsoft.com/office/drawing/2014/main" id="{625DF610-17B1-432E-8012-DFE95AD2C9AA}"/>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22" name="直線コネクタ 521">
          <a:extLst>
            <a:ext uri="{FF2B5EF4-FFF2-40B4-BE49-F238E27FC236}">
              <a16:creationId xmlns:a16="http://schemas.microsoft.com/office/drawing/2014/main" id="{3B6CD068-F1BB-4772-8997-235CE6740942}"/>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23" name="【消防施設】&#10;有形固定資産減価償却率最大値テキスト">
          <a:extLst>
            <a:ext uri="{FF2B5EF4-FFF2-40B4-BE49-F238E27FC236}">
              <a16:creationId xmlns:a16="http://schemas.microsoft.com/office/drawing/2014/main" id="{1EEA1822-E1EF-467D-AF34-9535AEFC9652}"/>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24" name="直線コネクタ 523">
          <a:extLst>
            <a:ext uri="{FF2B5EF4-FFF2-40B4-BE49-F238E27FC236}">
              <a16:creationId xmlns:a16="http://schemas.microsoft.com/office/drawing/2014/main" id="{5B1B480B-47B2-4BEF-BDE1-BB63B965616C}"/>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0C95D4F6-96FF-4E9C-97B3-9B2E21E1EFB4}"/>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6" name="フローチャート: 判断 525">
          <a:extLst>
            <a:ext uri="{FF2B5EF4-FFF2-40B4-BE49-F238E27FC236}">
              <a16:creationId xmlns:a16="http://schemas.microsoft.com/office/drawing/2014/main" id="{5AE05CD0-69E7-4A4E-A3BE-6467E38D0F6A}"/>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27" name="フローチャート: 判断 526">
          <a:extLst>
            <a:ext uri="{FF2B5EF4-FFF2-40B4-BE49-F238E27FC236}">
              <a16:creationId xmlns:a16="http://schemas.microsoft.com/office/drawing/2014/main" id="{370B777A-C451-4CFA-B376-85387D785ABD}"/>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28" name="フローチャート: 判断 527">
          <a:extLst>
            <a:ext uri="{FF2B5EF4-FFF2-40B4-BE49-F238E27FC236}">
              <a16:creationId xmlns:a16="http://schemas.microsoft.com/office/drawing/2014/main" id="{851D9F1C-DE2F-4411-B169-54ED67507D17}"/>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614E352D-A6D2-41E3-A547-8F98524656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B4F77458-EF4D-405E-A5F2-2985F6E4F1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E3885FAD-6D44-436D-B8F0-F56158A267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5B44D13-1AA3-46B5-8359-E65DFB5921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15F02ADE-4545-446B-A8AC-9432653393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52070</xdr:rowOff>
    </xdr:from>
    <xdr:to>
      <xdr:col>85</xdr:col>
      <xdr:colOff>177800</xdr:colOff>
      <xdr:row>83</xdr:row>
      <xdr:rowOff>153670</xdr:rowOff>
    </xdr:to>
    <xdr:sp macro="" textlink="">
      <xdr:nvSpPr>
        <xdr:cNvPr id="534" name="楕円 533">
          <a:extLst>
            <a:ext uri="{FF2B5EF4-FFF2-40B4-BE49-F238E27FC236}">
              <a16:creationId xmlns:a16="http://schemas.microsoft.com/office/drawing/2014/main" id="{C148DE20-3E3B-480A-BB74-9FC30720D482}"/>
            </a:ext>
          </a:extLst>
        </xdr:cNvPr>
        <xdr:cNvSpPr/>
      </xdr:nvSpPr>
      <xdr:spPr>
        <a:xfrm>
          <a:off x="16268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30497</xdr:rowOff>
    </xdr:from>
    <xdr:ext cx="405111" cy="259045"/>
    <xdr:sp macro="" textlink="">
      <xdr:nvSpPr>
        <xdr:cNvPr id="535" name="【消防施設】&#10;有形固定資産減価償却率該当値テキスト">
          <a:extLst>
            <a:ext uri="{FF2B5EF4-FFF2-40B4-BE49-F238E27FC236}">
              <a16:creationId xmlns:a16="http://schemas.microsoft.com/office/drawing/2014/main" id="{D160BFD3-E2B4-4044-9005-E13DA77459FC}"/>
            </a:ext>
          </a:extLst>
        </xdr:cNvPr>
        <xdr:cNvSpPr txBox="1"/>
      </xdr:nvSpPr>
      <xdr:spPr>
        <a:xfrm>
          <a:off x="16357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536" name="楕円 535">
          <a:extLst>
            <a:ext uri="{FF2B5EF4-FFF2-40B4-BE49-F238E27FC236}">
              <a16:creationId xmlns:a16="http://schemas.microsoft.com/office/drawing/2014/main" id="{033216E9-DBD6-4B2E-95A3-4AB4A087B29F}"/>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140970</xdr:rowOff>
    </xdr:to>
    <xdr:cxnSp macro="">
      <xdr:nvCxnSpPr>
        <xdr:cNvPr id="537" name="直線コネクタ 536">
          <a:extLst>
            <a:ext uri="{FF2B5EF4-FFF2-40B4-BE49-F238E27FC236}">
              <a16:creationId xmlns:a16="http://schemas.microsoft.com/office/drawing/2014/main" id="{B525460E-84E1-414E-921A-D18576423C20}"/>
            </a:ext>
          </a:extLst>
        </xdr:cNvPr>
        <xdr:cNvCxnSpPr/>
      </xdr:nvCxnSpPr>
      <xdr:spPr>
        <a:xfrm flipV="1">
          <a:off x="15481300" y="1433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23513</xdr:rowOff>
    </xdr:from>
    <xdr:ext cx="405111" cy="259045"/>
    <xdr:sp macro="" textlink="">
      <xdr:nvSpPr>
        <xdr:cNvPr id="538" name="n_1aveValue【消防施設】&#10;有形固定資産減価償却率">
          <a:extLst>
            <a:ext uri="{FF2B5EF4-FFF2-40B4-BE49-F238E27FC236}">
              <a16:creationId xmlns:a16="http://schemas.microsoft.com/office/drawing/2014/main" id="{BA121068-90CF-489F-8C2A-F11A070C8064}"/>
            </a:ext>
          </a:extLst>
        </xdr:cNvPr>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39" name="n_2aveValue【消防施設】&#10;有形固定資産減価償却率">
          <a:extLst>
            <a:ext uri="{FF2B5EF4-FFF2-40B4-BE49-F238E27FC236}">
              <a16:creationId xmlns:a16="http://schemas.microsoft.com/office/drawing/2014/main" id="{16ED342E-C3A3-4310-BD41-F511C1169B0A}"/>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540" name="n_1mainValue【消防施設】&#10;有形固定資産減価償却率">
          <a:extLst>
            <a:ext uri="{FF2B5EF4-FFF2-40B4-BE49-F238E27FC236}">
              <a16:creationId xmlns:a16="http://schemas.microsoft.com/office/drawing/2014/main" id="{84ED7507-FFBB-4664-91CF-76B7EA63600C}"/>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D612683F-3793-462B-AE17-BF4E49F152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A79CF481-3A76-4D70-A1E0-8CB83C14E5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EEBBB851-7DEE-42AA-81BE-E3DEAA06CD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10C34361-B212-4998-A849-24B44C15FD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4B07537D-AB25-4720-A588-C626ABF70E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2DC2B110-4F56-40D0-9914-2CDFA99F39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C1944D52-81D4-4B1E-A4F0-A218A25160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42634E48-834A-4454-97D8-9780D9F7ED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27539F17-7841-4783-8903-0C3D37FAB64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DB666BA0-41C3-43C4-B925-9E681DE05A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a:extLst>
            <a:ext uri="{FF2B5EF4-FFF2-40B4-BE49-F238E27FC236}">
              <a16:creationId xmlns:a16="http://schemas.microsoft.com/office/drawing/2014/main" id="{CA7E7AEC-8F02-4EA6-8ED2-A57960AF29B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a:extLst>
            <a:ext uri="{FF2B5EF4-FFF2-40B4-BE49-F238E27FC236}">
              <a16:creationId xmlns:a16="http://schemas.microsoft.com/office/drawing/2014/main" id="{E49029F4-5043-4D7D-B66E-D4D0362A71F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a:extLst>
            <a:ext uri="{FF2B5EF4-FFF2-40B4-BE49-F238E27FC236}">
              <a16:creationId xmlns:a16="http://schemas.microsoft.com/office/drawing/2014/main" id="{61075B59-F07A-4AF1-A8E5-A5C58C26FA2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a:extLst>
            <a:ext uri="{FF2B5EF4-FFF2-40B4-BE49-F238E27FC236}">
              <a16:creationId xmlns:a16="http://schemas.microsoft.com/office/drawing/2014/main" id="{4E4E509B-23D5-4227-940E-A3260B993E2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a:extLst>
            <a:ext uri="{FF2B5EF4-FFF2-40B4-BE49-F238E27FC236}">
              <a16:creationId xmlns:a16="http://schemas.microsoft.com/office/drawing/2014/main" id="{06D39D4F-6333-4A71-B69B-BEA1A12D12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a:extLst>
            <a:ext uri="{FF2B5EF4-FFF2-40B4-BE49-F238E27FC236}">
              <a16:creationId xmlns:a16="http://schemas.microsoft.com/office/drawing/2014/main" id="{7D69952E-5924-4FEA-833C-416DD5DB9B0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a:extLst>
            <a:ext uri="{FF2B5EF4-FFF2-40B4-BE49-F238E27FC236}">
              <a16:creationId xmlns:a16="http://schemas.microsoft.com/office/drawing/2014/main" id="{D82205F5-8D03-483B-87BD-3CF1A57C82E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a:extLst>
            <a:ext uri="{FF2B5EF4-FFF2-40B4-BE49-F238E27FC236}">
              <a16:creationId xmlns:a16="http://schemas.microsoft.com/office/drawing/2014/main" id="{E318C71A-1277-4041-BF6A-191D1A7F670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CEDA247E-7DEF-4617-8FEB-F18B943DE2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51EF53B2-EB99-4E50-9456-A2C7A8E56A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AE03C671-1633-45EF-B4F8-4410AA460D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62" name="直線コネクタ 561">
          <a:extLst>
            <a:ext uri="{FF2B5EF4-FFF2-40B4-BE49-F238E27FC236}">
              <a16:creationId xmlns:a16="http://schemas.microsoft.com/office/drawing/2014/main" id="{D6466602-F255-4458-8B8A-33F2E0956E29}"/>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63" name="【消防施設】&#10;一人当たり面積最小値テキスト">
          <a:extLst>
            <a:ext uri="{FF2B5EF4-FFF2-40B4-BE49-F238E27FC236}">
              <a16:creationId xmlns:a16="http://schemas.microsoft.com/office/drawing/2014/main" id="{70AE8D80-3584-4145-B330-329BF75B57C6}"/>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64" name="直線コネクタ 563">
          <a:extLst>
            <a:ext uri="{FF2B5EF4-FFF2-40B4-BE49-F238E27FC236}">
              <a16:creationId xmlns:a16="http://schemas.microsoft.com/office/drawing/2014/main" id="{96FA6DA3-C5D9-4061-A13D-53732B5A48DE}"/>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5" name="【消防施設】&#10;一人当たり面積最大値テキスト">
          <a:extLst>
            <a:ext uri="{FF2B5EF4-FFF2-40B4-BE49-F238E27FC236}">
              <a16:creationId xmlns:a16="http://schemas.microsoft.com/office/drawing/2014/main" id="{735DEADD-CE4F-4F97-B5CE-433A36B3573D}"/>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6" name="直線コネクタ 565">
          <a:extLst>
            <a:ext uri="{FF2B5EF4-FFF2-40B4-BE49-F238E27FC236}">
              <a16:creationId xmlns:a16="http://schemas.microsoft.com/office/drawing/2014/main" id="{F88DE069-924D-4A32-84DC-53D3AE891703}"/>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567" name="【消防施設】&#10;一人当たり面積平均値テキスト">
          <a:extLst>
            <a:ext uri="{FF2B5EF4-FFF2-40B4-BE49-F238E27FC236}">
              <a16:creationId xmlns:a16="http://schemas.microsoft.com/office/drawing/2014/main" id="{120893F7-0647-4F11-9250-FCE3026CE97C}"/>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68" name="フローチャート: 判断 567">
          <a:extLst>
            <a:ext uri="{FF2B5EF4-FFF2-40B4-BE49-F238E27FC236}">
              <a16:creationId xmlns:a16="http://schemas.microsoft.com/office/drawing/2014/main" id="{80250589-D8AA-4C35-A501-E1027F8E8C2D}"/>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69" name="フローチャート: 判断 568">
          <a:extLst>
            <a:ext uri="{FF2B5EF4-FFF2-40B4-BE49-F238E27FC236}">
              <a16:creationId xmlns:a16="http://schemas.microsoft.com/office/drawing/2014/main" id="{95CDAB22-E1B5-4683-B8E1-8E4DE09CDD48}"/>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570" name="フローチャート: 判断 569">
          <a:extLst>
            <a:ext uri="{FF2B5EF4-FFF2-40B4-BE49-F238E27FC236}">
              <a16:creationId xmlns:a16="http://schemas.microsoft.com/office/drawing/2014/main" id="{71E67F1C-E718-41DD-B000-8E6A889F8C98}"/>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35D3CF8F-0FD6-4233-84CD-D63C636EDB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413718B9-A737-451B-A1C8-204EB546A2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560C1FB3-7FF0-4804-96E8-DAF561511A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55A445F4-C4E5-4F1C-9958-EEA196F2F1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7D739C2-7BF4-4795-8717-78555FF1609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105257</xdr:rowOff>
    </xdr:from>
    <xdr:to>
      <xdr:col>116</xdr:col>
      <xdr:colOff>114300</xdr:colOff>
      <xdr:row>86</xdr:row>
      <xdr:rowOff>35407</xdr:rowOff>
    </xdr:to>
    <xdr:sp macro="" textlink="">
      <xdr:nvSpPr>
        <xdr:cNvPr id="576" name="楕円 575">
          <a:extLst>
            <a:ext uri="{FF2B5EF4-FFF2-40B4-BE49-F238E27FC236}">
              <a16:creationId xmlns:a16="http://schemas.microsoft.com/office/drawing/2014/main" id="{916F4E77-018D-4E11-9B79-D33D985D5279}"/>
            </a:ext>
          </a:extLst>
        </xdr:cNvPr>
        <xdr:cNvSpPr/>
      </xdr:nvSpPr>
      <xdr:spPr>
        <a:xfrm>
          <a:off x="221107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20184</xdr:rowOff>
    </xdr:from>
    <xdr:ext cx="469744" cy="259045"/>
    <xdr:sp macro="" textlink="">
      <xdr:nvSpPr>
        <xdr:cNvPr id="577" name="【消防施設】&#10;一人当たり面積該当値テキスト">
          <a:extLst>
            <a:ext uri="{FF2B5EF4-FFF2-40B4-BE49-F238E27FC236}">
              <a16:creationId xmlns:a16="http://schemas.microsoft.com/office/drawing/2014/main" id="{E1047AAE-2A27-45B2-B497-9D431C53A75D}"/>
            </a:ext>
          </a:extLst>
        </xdr:cNvPr>
        <xdr:cNvSpPr txBox="1"/>
      </xdr:nvSpPr>
      <xdr:spPr>
        <a:xfrm>
          <a:off x="22199600" y="1459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104800</xdr:rowOff>
    </xdr:from>
    <xdr:to>
      <xdr:col>112</xdr:col>
      <xdr:colOff>38100</xdr:colOff>
      <xdr:row>86</xdr:row>
      <xdr:rowOff>34950</xdr:rowOff>
    </xdr:to>
    <xdr:sp macro="" textlink="">
      <xdr:nvSpPr>
        <xdr:cNvPr id="578" name="楕円 577">
          <a:extLst>
            <a:ext uri="{FF2B5EF4-FFF2-40B4-BE49-F238E27FC236}">
              <a16:creationId xmlns:a16="http://schemas.microsoft.com/office/drawing/2014/main" id="{48AE332A-30A1-4412-8938-F9B36C002FAA}"/>
            </a:ext>
          </a:extLst>
        </xdr:cNvPr>
        <xdr:cNvSpPr/>
      </xdr:nvSpPr>
      <xdr:spPr>
        <a:xfrm>
          <a:off x="21272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155600</xdr:rowOff>
    </xdr:from>
    <xdr:to>
      <xdr:col>116</xdr:col>
      <xdr:colOff>63500</xdr:colOff>
      <xdr:row>85</xdr:row>
      <xdr:rowOff>156057</xdr:rowOff>
    </xdr:to>
    <xdr:cxnSp macro="">
      <xdr:nvCxnSpPr>
        <xdr:cNvPr id="579" name="直線コネクタ 578">
          <a:extLst>
            <a:ext uri="{FF2B5EF4-FFF2-40B4-BE49-F238E27FC236}">
              <a16:creationId xmlns:a16="http://schemas.microsoft.com/office/drawing/2014/main" id="{56231556-CEBB-4C1B-AF87-75DDA1569988}"/>
            </a:ext>
          </a:extLst>
        </xdr:cNvPr>
        <xdr:cNvCxnSpPr/>
      </xdr:nvCxnSpPr>
      <xdr:spPr>
        <a:xfrm>
          <a:off x="21323300" y="147288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580" name="n_1aveValue【消防施設】&#10;一人当たり面積">
          <a:extLst>
            <a:ext uri="{FF2B5EF4-FFF2-40B4-BE49-F238E27FC236}">
              <a16:creationId xmlns:a16="http://schemas.microsoft.com/office/drawing/2014/main" id="{42FBA08E-5270-49A4-BA54-2D14E7ED96E2}"/>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581" name="n_2aveValue【消防施設】&#10;一人当たり面積">
          <a:extLst>
            <a:ext uri="{FF2B5EF4-FFF2-40B4-BE49-F238E27FC236}">
              <a16:creationId xmlns:a16="http://schemas.microsoft.com/office/drawing/2014/main" id="{DFA23A7D-7F8C-4DEC-93D7-88442B654274}"/>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26077</xdr:rowOff>
    </xdr:from>
    <xdr:ext cx="469744" cy="259045"/>
    <xdr:sp macro="" textlink="">
      <xdr:nvSpPr>
        <xdr:cNvPr id="582" name="n_1mainValue【消防施設】&#10;一人当たり面積">
          <a:extLst>
            <a:ext uri="{FF2B5EF4-FFF2-40B4-BE49-F238E27FC236}">
              <a16:creationId xmlns:a16="http://schemas.microsoft.com/office/drawing/2014/main" id="{BB9EB943-1357-4B79-82C1-78E6893546F7}"/>
            </a:ext>
          </a:extLst>
        </xdr:cNvPr>
        <xdr:cNvSpPr txBox="1"/>
      </xdr:nvSpPr>
      <xdr:spPr>
        <a:xfrm>
          <a:off x="21075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010F0455-A2F1-495E-9ECB-A486F367F33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2E684F92-EE0C-4D13-9BC7-58DE0F6C7D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FFA2ECD3-61D7-41F3-88A2-BC1B78F667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2165D9ED-C315-45B5-8E79-823C202C37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771D619E-8D4C-4357-AAB9-E87B85D662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AE9C44DE-0AA9-4D91-9D10-776140E715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CD90C0FD-B259-48FC-8CE8-302E767527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6ECFC394-BE0D-4044-919C-CFFA9D1BB78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369FB1EE-B95F-4287-B239-197FBABE05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36600F54-8B73-4D47-8B04-122156B26C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61C794C1-2B6C-4DB9-A4F2-79026AE6E2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a:extLst>
            <a:ext uri="{FF2B5EF4-FFF2-40B4-BE49-F238E27FC236}">
              <a16:creationId xmlns:a16="http://schemas.microsoft.com/office/drawing/2014/main" id="{255CDF81-491D-4B86-9C6E-271B0EE3A5B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F471CEE0-201C-40A4-924C-04F578F778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1F2946AC-0742-4CCA-B0BC-161A45DBCF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6CDD7B31-BF60-4665-9751-173B0EC400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FB4E9B84-66F1-43B4-ACE9-6882C271C9A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689EF40B-B268-46CC-8539-8BBEB9449DB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FF957086-910C-41B8-8656-5D61FCCA1E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E077DEF9-0521-44A1-8D89-26106E166B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6E58DB61-265E-4FBE-A04C-96AA474C1F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4BF628C1-04B8-44D9-947D-B51AAEA957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a:extLst>
            <a:ext uri="{FF2B5EF4-FFF2-40B4-BE49-F238E27FC236}">
              <a16:creationId xmlns:a16="http://schemas.microsoft.com/office/drawing/2014/main" id="{FD22EF38-BFE3-48B8-8EC1-33B1B0642E5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6B8BA416-9402-4799-8729-4AD546E5E3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1A8DFB43-2BEC-48A5-89D4-8338D62FAC9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a:extLst>
            <a:ext uri="{FF2B5EF4-FFF2-40B4-BE49-F238E27FC236}">
              <a16:creationId xmlns:a16="http://schemas.microsoft.com/office/drawing/2014/main" id="{4C29582C-8C8A-4555-81F7-1F1CE2970E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08" name="直線コネクタ 607">
          <a:extLst>
            <a:ext uri="{FF2B5EF4-FFF2-40B4-BE49-F238E27FC236}">
              <a16:creationId xmlns:a16="http://schemas.microsoft.com/office/drawing/2014/main" id="{BA3E04AB-985D-4858-B303-093F4825601F}"/>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庁舎】&#10;有形固定資産減価償却率最小値テキスト">
          <a:extLst>
            <a:ext uri="{FF2B5EF4-FFF2-40B4-BE49-F238E27FC236}">
              <a16:creationId xmlns:a16="http://schemas.microsoft.com/office/drawing/2014/main" id="{B4C6C513-E4D0-4692-88EE-70A1265121B1}"/>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a:extLst>
            <a:ext uri="{FF2B5EF4-FFF2-40B4-BE49-F238E27FC236}">
              <a16:creationId xmlns:a16="http://schemas.microsoft.com/office/drawing/2014/main" id="{9A155193-4BA2-4470-ACBC-CE3D10FB6ECD}"/>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11" name="【庁舎】&#10;有形固定資産減価償却率最大値テキスト">
          <a:extLst>
            <a:ext uri="{FF2B5EF4-FFF2-40B4-BE49-F238E27FC236}">
              <a16:creationId xmlns:a16="http://schemas.microsoft.com/office/drawing/2014/main" id="{EC02330D-1218-4C60-9931-A7EE12EC1A98}"/>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12" name="直線コネクタ 611">
          <a:extLst>
            <a:ext uri="{FF2B5EF4-FFF2-40B4-BE49-F238E27FC236}">
              <a16:creationId xmlns:a16="http://schemas.microsoft.com/office/drawing/2014/main" id="{C27A6222-2EA9-4B81-91ED-EDD106EE0307}"/>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13" name="【庁舎】&#10;有形固定資産減価償却率平均値テキスト">
          <a:extLst>
            <a:ext uri="{FF2B5EF4-FFF2-40B4-BE49-F238E27FC236}">
              <a16:creationId xmlns:a16="http://schemas.microsoft.com/office/drawing/2014/main" id="{82432085-D500-4FC4-A331-9D663482F92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14" name="フローチャート: 判断 613">
          <a:extLst>
            <a:ext uri="{FF2B5EF4-FFF2-40B4-BE49-F238E27FC236}">
              <a16:creationId xmlns:a16="http://schemas.microsoft.com/office/drawing/2014/main" id="{17046833-9D6C-4C23-8D93-DD0F33AB94C5}"/>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15" name="フローチャート: 判断 614">
          <a:extLst>
            <a:ext uri="{FF2B5EF4-FFF2-40B4-BE49-F238E27FC236}">
              <a16:creationId xmlns:a16="http://schemas.microsoft.com/office/drawing/2014/main" id="{94814616-23E0-4308-9370-BD217C48679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16" name="フローチャート: 判断 615">
          <a:extLst>
            <a:ext uri="{FF2B5EF4-FFF2-40B4-BE49-F238E27FC236}">
              <a16:creationId xmlns:a16="http://schemas.microsoft.com/office/drawing/2014/main" id="{961F8C85-02DB-4992-9405-0FF34DB08741}"/>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6BA7EBCF-FC75-467E-A6B1-EAC5FE6A7F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235680FA-612C-4C65-ACBE-9FB993F6CD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4AEB1361-F45F-4AF7-90FF-617348083E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2C7FD797-7412-477D-AE06-853B86535B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56D6A84-7C80-4EDC-B535-049B588A4F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622" name="楕円 621">
          <a:extLst>
            <a:ext uri="{FF2B5EF4-FFF2-40B4-BE49-F238E27FC236}">
              <a16:creationId xmlns:a16="http://schemas.microsoft.com/office/drawing/2014/main" id="{29CBCBF1-E66C-4125-A536-5401027E5EEE}"/>
            </a:ext>
          </a:extLst>
        </xdr:cNvPr>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133185</xdr:rowOff>
    </xdr:from>
    <xdr:ext cx="405111" cy="259045"/>
    <xdr:sp macro="" textlink="">
      <xdr:nvSpPr>
        <xdr:cNvPr id="623" name="【庁舎】&#10;有形固定資産減価償却率該当値テキスト">
          <a:extLst>
            <a:ext uri="{FF2B5EF4-FFF2-40B4-BE49-F238E27FC236}">
              <a16:creationId xmlns:a16="http://schemas.microsoft.com/office/drawing/2014/main" id="{4A67D75B-52E3-4EA9-8D4C-4030CA88CACC}"/>
            </a:ext>
          </a:extLst>
        </xdr:cNvPr>
        <xdr:cNvSpPr txBox="1"/>
      </xdr:nvSpPr>
      <xdr:spPr>
        <a:xfrm>
          <a:off x="16357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134801</xdr:rowOff>
    </xdr:from>
    <xdr:to>
      <xdr:col>81</xdr:col>
      <xdr:colOff>101600</xdr:colOff>
      <xdr:row>104</xdr:row>
      <xdr:rowOff>64951</xdr:rowOff>
    </xdr:to>
    <xdr:sp macro="" textlink="">
      <xdr:nvSpPr>
        <xdr:cNvPr id="624" name="楕円 623">
          <a:extLst>
            <a:ext uri="{FF2B5EF4-FFF2-40B4-BE49-F238E27FC236}">
              <a16:creationId xmlns:a16="http://schemas.microsoft.com/office/drawing/2014/main" id="{52947DFE-911D-43D8-83F8-A522E3164F6D}"/>
            </a:ext>
          </a:extLst>
        </xdr:cNvPr>
        <xdr:cNvSpPr/>
      </xdr:nvSpPr>
      <xdr:spPr>
        <a:xfrm>
          <a:off x="15430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14151</xdr:rowOff>
    </xdr:to>
    <xdr:cxnSp macro="">
      <xdr:nvCxnSpPr>
        <xdr:cNvPr id="625" name="直線コネクタ 624">
          <a:extLst>
            <a:ext uri="{FF2B5EF4-FFF2-40B4-BE49-F238E27FC236}">
              <a16:creationId xmlns:a16="http://schemas.microsoft.com/office/drawing/2014/main" id="{533B6468-CCD8-4B0A-A028-77321025CDB8}"/>
            </a:ext>
          </a:extLst>
        </xdr:cNvPr>
        <xdr:cNvCxnSpPr/>
      </xdr:nvCxnSpPr>
      <xdr:spPr>
        <a:xfrm flipV="1">
          <a:off x="15481300" y="178204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626" name="n_1aveValue【庁舎】&#10;有形固定資産減価償却率">
          <a:extLst>
            <a:ext uri="{FF2B5EF4-FFF2-40B4-BE49-F238E27FC236}">
              <a16:creationId xmlns:a16="http://schemas.microsoft.com/office/drawing/2014/main" id="{6DFDBC2D-F353-4E6E-8834-C39B28ECCA2C}"/>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627" name="n_2aveValue【庁舎】&#10;有形固定資産減価償却率">
          <a:extLst>
            <a:ext uri="{FF2B5EF4-FFF2-40B4-BE49-F238E27FC236}">
              <a16:creationId xmlns:a16="http://schemas.microsoft.com/office/drawing/2014/main" id="{AD56A684-204C-42FF-9455-7DE4961D075D}"/>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56078</xdr:rowOff>
    </xdr:from>
    <xdr:ext cx="405111" cy="259045"/>
    <xdr:sp macro="" textlink="">
      <xdr:nvSpPr>
        <xdr:cNvPr id="628" name="n_1mainValue【庁舎】&#10;有形固定資産減価償却率">
          <a:extLst>
            <a:ext uri="{FF2B5EF4-FFF2-40B4-BE49-F238E27FC236}">
              <a16:creationId xmlns:a16="http://schemas.microsoft.com/office/drawing/2014/main" id="{B32B7FF5-7492-4FC5-B975-BA922AFF3472}"/>
            </a:ext>
          </a:extLst>
        </xdr:cNvPr>
        <xdr:cNvSpPr txBox="1"/>
      </xdr:nvSpPr>
      <xdr:spPr>
        <a:xfrm>
          <a:off x="15266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ACB3D5D0-2F08-44C2-9E42-BCA93D0730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31D9BDA3-732E-40E8-A72A-9F46F5F713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13FA6EED-4E91-437F-8382-A46B54106C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D7B5D3E0-AFF0-4AA9-9D86-01FFCDA3F9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48C6D8EC-D229-4F3C-9C37-19CE59452E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B6507494-88F8-41C9-BB48-65653081CE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542FDF88-EAEA-4305-AAC9-7ABC5020C8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A42A3222-CCD2-40C0-9FF6-3C1C4A7181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FE5F2642-001C-4AD7-803A-2C39D3F7A6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18B432EB-706F-447F-A086-DFE0932143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a:extLst>
            <a:ext uri="{FF2B5EF4-FFF2-40B4-BE49-F238E27FC236}">
              <a16:creationId xmlns:a16="http://schemas.microsoft.com/office/drawing/2014/main" id="{C00FD14A-18C6-438D-B75F-13DA8797969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F3CE8093-A3B9-4D89-AFFB-7E7AD6343B8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a:extLst>
            <a:ext uri="{FF2B5EF4-FFF2-40B4-BE49-F238E27FC236}">
              <a16:creationId xmlns:a16="http://schemas.microsoft.com/office/drawing/2014/main" id="{6CBC3B7B-484C-4F3A-AE84-2238E9381C8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a:extLst>
            <a:ext uri="{FF2B5EF4-FFF2-40B4-BE49-F238E27FC236}">
              <a16:creationId xmlns:a16="http://schemas.microsoft.com/office/drawing/2014/main" id="{C51EB104-C729-4541-AB43-C6DA19859F0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a:extLst>
            <a:ext uri="{FF2B5EF4-FFF2-40B4-BE49-F238E27FC236}">
              <a16:creationId xmlns:a16="http://schemas.microsoft.com/office/drawing/2014/main" id="{F5546F8A-A4D3-464E-AF05-8BB4F59B11E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a:extLst>
            <a:ext uri="{FF2B5EF4-FFF2-40B4-BE49-F238E27FC236}">
              <a16:creationId xmlns:a16="http://schemas.microsoft.com/office/drawing/2014/main" id="{00425F08-7769-422D-93F1-84E3844516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a:extLst>
            <a:ext uri="{FF2B5EF4-FFF2-40B4-BE49-F238E27FC236}">
              <a16:creationId xmlns:a16="http://schemas.microsoft.com/office/drawing/2014/main" id="{AFBE2904-AE70-47B0-8B8C-6851493F0DC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a:extLst>
            <a:ext uri="{FF2B5EF4-FFF2-40B4-BE49-F238E27FC236}">
              <a16:creationId xmlns:a16="http://schemas.microsoft.com/office/drawing/2014/main" id="{503AF615-C6AE-41B2-B3ED-2BF2C5BEA3A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a:extLst>
            <a:ext uri="{FF2B5EF4-FFF2-40B4-BE49-F238E27FC236}">
              <a16:creationId xmlns:a16="http://schemas.microsoft.com/office/drawing/2014/main" id="{4E276FDE-3FB2-41FD-B567-18BEE677201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a:extLst>
            <a:ext uri="{FF2B5EF4-FFF2-40B4-BE49-F238E27FC236}">
              <a16:creationId xmlns:a16="http://schemas.microsoft.com/office/drawing/2014/main" id="{A29D3D88-53CD-41CC-9BAD-42D2D9A5BF5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a:extLst>
            <a:ext uri="{FF2B5EF4-FFF2-40B4-BE49-F238E27FC236}">
              <a16:creationId xmlns:a16="http://schemas.microsoft.com/office/drawing/2014/main" id="{339CFEB0-2E88-4A59-BCC8-08978F7940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0" name="テキスト ボックス 649">
          <a:extLst>
            <a:ext uri="{FF2B5EF4-FFF2-40B4-BE49-F238E27FC236}">
              <a16:creationId xmlns:a16="http://schemas.microsoft.com/office/drawing/2014/main" id="{76E95105-0905-4969-88BE-FFF034DABAAC}"/>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464545BB-3157-48E4-9CC4-0CC9D31B9A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2" name="テキスト ボックス 651">
          <a:extLst>
            <a:ext uri="{FF2B5EF4-FFF2-40B4-BE49-F238E27FC236}">
              <a16:creationId xmlns:a16="http://schemas.microsoft.com/office/drawing/2014/main" id="{382ACF0D-F1AE-40AA-9695-273EA3B2BC2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C0A703D9-E2E0-4EED-870B-C3F1B69791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54" name="直線コネクタ 653">
          <a:extLst>
            <a:ext uri="{FF2B5EF4-FFF2-40B4-BE49-F238E27FC236}">
              <a16:creationId xmlns:a16="http://schemas.microsoft.com/office/drawing/2014/main" id="{1C8A2F61-E27C-4280-BF3F-D2360EC5A10E}"/>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55" name="【庁舎】&#10;一人当たり面積最小値テキスト">
          <a:extLst>
            <a:ext uri="{FF2B5EF4-FFF2-40B4-BE49-F238E27FC236}">
              <a16:creationId xmlns:a16="http://schemas.microsoft.com/office/drawing/2014/main" id="{7612F463-D280-4D74-A469-3764C7EA7F15}"/>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56" name="直線コネクタ 655">
          <a:extLst>
            <a:ext uri="{FF2B5EF4-FFF2-40B4-BE49-F238E27FC236}">
              <a16:creationId xmlns:a16="http://schemas.microsoft.com/office/drawing/2014/main" id="{24C70DC4-D5D3-4951-B0B2-10DA6D56CD61}"/>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57" name="【庁舎】&#10;一人当たり面積最大値テキスト">
          <a:extLst>
            <a:ext uri="{FF2B5EF4-FFF2-40B4-BE49-F238E27FC236}">
              <a16:creationId xmlns:a16="http://schemas.microsoft.com/office/drawing/2014/main" id="{346E80C6-26CF-43A8-8FC0-215A18DE0DC5}"/>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58" name="直線コネクタ 657">
          <a:extLst>
            <a:ext uri="{FF2B5EF4-FFF2-40B4-BE49-F238E27FC236}">
              <a16:creationId xmlns:a16="http://schemas.microsoft.com/office/drawing/2014/main" id="{249D99AF-6DDC-4411-9E1A-6BD408EACA1C}"/>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59" name="【庁舎】&#10;一人当たり面積平均値テキスト">
          <a:extLst>
            <a:ext uri="{FF2B5EF4-FFF2-40B4-BE49-F238E27FC236}">
              <a16:creationId xmlns:a16="http://schemas.microsoft.com/office/drawing/2014/main" id="{466F4EE6-D4EE-49EE-8AA0-DA0932AF3BD7}"/>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60" name="フローチャート: 判断 659">
          <a:extLst>
            <a:ext uri="{FF2B5EF4-FFF2-40B4-BE49-F238E27FC236}">
              <a16:creationId xmlns:a16="http://schemas.microsoft.com/office/drawing/2014/main" id="{9B5FCCDA-631F-43DF-8EB3-C9A5E3A71F1F}"/>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61" name="フローチャート: 判断 660">
          <a:extLst>
            <a:ext uri="{FF2B5EF4-FFF2-40B4-BE49-F238E27FC236}">
              <a16:creationId xmlns:a16="http://schemas.microsoft.com/office/drawing/2014/main" id="{43829BAE-0447-4CC1-AD5B-B6AE92E97842}"/>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662" name="フローチャート: 判断 661">
          <a:extLst>
            <a:ext uri="{FF2B5EF4-FFF2-40B4-BE49-F238E27FC236}">
              <a16:creationId xmlns:a16="http://schemas.microsoft.com/office/drawing/2014/main" id="{9B0BFDE5-073F-4E17-B353-5FF3C24CC53E}"/>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4A607446-433D-4F46-9FB3-D0A38EB86F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84151D0-2A43-4DF5-BE42-7DCB1FA96D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CC98945D-C43F-4C57-8ED9-F179E29B61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5B5ADB5F-1347-4B51-A7E4-B28D34D5B1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7E5C3364-98EA-484E-872A-0A31370B6E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43199</xdr:rowOff>
    </xdr:from>
    <xdr:to>
      <xdr:col>116</xdr:col>
      <xdr:colOff>114300</xdr:colOff>
      <xdr:row>108</xdr:row>
      <xdr:rowOff>144799</xdr:rowOff>
    </xdr:to>
    <xdr:sp macro="" textlink="">
      <xdr:nvSpPr>
        <xdr:cNvPr id="668" name="楕円 667">
          <a:extLst>
            <a:ext uri="{FF2B5EF4-FFF2-40B4-BE49-F238E27FC236}">
              <a16:creationId xmlns:a16="http://schemas.microsoft.com/office/drawing/2014/main" id="{3EAA64A6-B34B-4F35-801E-CC2B9C068A3E}"/>
            </a:ext>
          </a:extLst>
        </xdr:cNvPr>
        <xdr:cNvSpPr/>
      </xdr:nvSpPr>
      <xdr:spPr>
        <a:xfrm>
          <a:off x="22110700" y="185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170543</xdr:rowOff>
    </xdr:from>
    <xdr:ext cx="469744" cy="259045"/>
    <xdr:sp macro="" textlink="">
      <xdr:nvSpPr>
        <xdr:cNvPr id="669" name="【庁舎】&#10;一人当たり面積該当値テキスト">
          <a:extLst>
            <a:ext uri="{FF2B5EF4-FFF2-40B4-BE49-F238E27FC236}">
              <a16:creationId xmlns:a16="http://schemas.microsoft.com/office/drawing/2014/main" id="{B2E6C427-122E-48EA-B888-89077E965A73}"/>
            </a:ext>
          </a:extLst>
        </xdr:cNvPr>
        <xdr:cNvSpPr txBox="1"/>
      </xdr:nvSpPr>
      <xdr:spPr>
        <a:xfrm>
          <a:off x="22199600" y="1851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42382</xdr:rowOff>
    </xdr:from>
    <xdr:to>
      <xdr:col>112</xdr:col>
      <xdr:colOff>38100</xdr:colOff>
      <xdr:row>108</xdr:row>
      <xdr:rowOff>143982</xdr:rowOff>
    </xdr:to>
    <xdr:sp macro="" textlink="">
      <xdr:nvSpPr>
        <xdr:cNvPr id="670" name="楕円 669">
          <a:extLst>
            <a:ext uri="{FF2B5EF4-FFF2-40B4-BE49-F238E27FC236}">
              <a16:creationId xmlns:a16="http://schemas.microsoft.com/office/drawing/2014/main" id="{6545DB23-AE36-4483-B89C-ED16D621B1A4}"/>
            </a:ext>
          </a:extLst>
        </xdr:cNvPr>
        <xdr:cNvSpPr/>
      </xdr:nvSpPr>
      <xdr:spPr>
        <a:xfrm>
          <a:off x="21272500" y="18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93182</xdr:rowOff>
    </xdr:from>
    <xdr:to>
      <xdr:col>116</xdr:col>
      <xdr:colOff>63500</xdr:colOff>
      <xdr:row>108</xdr:row>
      <xdr:rowOff>93999</xdr:rowOff>
    </xdr:to>
    <xdr:cxnSp macro="">
      <xdr:nvCxnSpPr>
        <xdr:cNvPr id="671" name="直線コネクタ 670">
          <a:extLst>
            <a:ext uri="{FF2B5EF4-FFF2-40B4-BE49-F238E27FC236}">
              <a16:creationId xmlns:a16="http://schemas.microsoft.com/office/drawing/2014/main" id="{E7521AE4-030A-48BF-8935-4E76A64D5D0E}"/>
            </a:ext>
          </a:extLst>
        </xdr:cNvPr>
        <xdr:cNvCxnSpPr/>
      </xdr:nvCxnSpPr>
      <xdr:spPr>
        <a:xfrm>
          <a:off x="21323300" y="18609782"/>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672" name="n_1aveValue【庁舎】&#10;一人当たり面積">
          <a:extLst>
            <a:ext uri="{FF2B5EF4-FFF2-40B4-BE49-F238E27FC236}">
              <a16:creationId xmlns:a16="http://schemas.microsoft.com/office/drawing/2014/main" id="{4FDF6D68-28EE-40AC-B631-394546A976AA}"/>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134709</xdr:rowOff>
    </xdr:from>
    <xdr:ext cx="469744" cy="259045"/>
    <xdr:sp macro="" textlink="">
      <xdr:nvSpPr>
        <xdr:cNvPr id="673" name="n_2aveValue【庁舎】&#10;一人当たり面積">
          <a:extLst>
            <a:ext uri="{FF2B5EF4-FFF2-40B4-BE49-F238E27FC236}">
              <a16:creationId xmlns:a16="http://schemas.microsoft.com/office/drawing/2014/main" id="{374EC7BF-F980-4899-9681-4F202FD4658D}"/>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135109</xdr:rowOff>
    </xdr:from>
    <xdr:ext cx="469744" cy="259045"/>
    <xdr:sp macro="" textlink="">
      <xdr:nvSpPr>
        <xdr:cNvPr id="674" name="n_1mainValue【庁舎】&#10;一人当たり面積">
          <a:extLst>
            <a:ext uri="{FF2B5EF4-FFF2-40B4-BE49-F238E27FC236}">
              <a16:creationId xmlns:a16="http://schemas.microsoft.com/office/drawing/2014/main" id="{0E90954F-F06C-463C-B996-0AC930F4D1A9}"/>
            </a:ext>
          </a:extLst>
        </xdr:cNvPr>
        <xdr:cNvSpPr txBox="1"/>
      </xdr:nvSpPr>
      <xdr:spPr>
        <a:xfrm>
          <a:off x="21075727" y="1865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a:extLst>
            <a:ext uri="{FF2B5EF4-FFF2-40B4-BE49-F238E27FC236}">
              <a16:creationId xmlns:a16="http://schemas.microsoft.com/office/drawing/2014/main" id="{920FEE66-71F1-48D2-AB97-799E07551F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a:extLst>
            <a:ext uri="{FF2B5EF4-FFF2-40B4-BE49-F238E27FC236}">
              <a16:creationId xmlns:a16="http://schemas.microsoft.com/office/drawing/2014/main" id="{1B634DBC-64D2-412D-A6C3-0A9187006C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a:extLst>
            <a:ext uri="{FF2B5EF4-FFF2-40B4-BE49-F238E27FC236}">
              <a16:creationId xmlns:a16="http://schemas.microsoft.com/office/drawing/2014/main" id="{70F1E1CA-68E3-4E64-8F91-DB07F083AC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類似団体内平均と比較して有形固定資産減価償却率が高くなっている施設は、図書館、保健センター、庁舎となってる。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特に保健センターと庁舎については、築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年を超えており老朽化が進んでいる状況となっている。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今後、全施設について公共施設等総合管理計画に基づく個別施設計画を策定する予定となっており、長期的な視点で施設の更新、長寿命化を計画的に行い、適切な施設配置を実現できるよう取り組んでいく。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04850" y="393827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04850" y="431165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04850" y="45580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昨年に比べて基準財政需要額</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基準財政収入額</a:t>
          </a:r>
          <a:r>
            <a:rPr kumimoji="1" lang="ja-JP" altLang="en-US" sz="1100" b="0" i="0" u="none" strike="noStrike" kern="0" cap="none" spc="0" normalizeH="0" baseline="0" noProof="0">
              <a:ln>
                <a:noFill/>
              </a:ln>
              <a:solidFill>
                <a:prstClr val="black"/>
              </a:solidFill>
              <a:effectLst/>
              <a:uLnTx/>
              <a:uFillTx/>
              <a:latin typeface="+mn-lt"/>
              <a:ea typeface="+mn-ea"/>
              <a:cs typeface="+mn-cs"/>
            </a:rPr>
            <a:t>共に大きな変動はなく昨年度と比較しても横ばいで推移している。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mn-lt"/>
              <a:ea typeface="+mn-ea"/>
              <a:cs typeface="+mn-cs"/>
            </a:rPr>
            <a:t>今後も緊急に必要な事業を峻別し、投資的経費を抑制する等、歳出の見直しを実施するとともに、税収の徴収率向上を中心とする歳入確保に努める。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514850" y="6313170"/>
          <a:ext cx="0" cy="1256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4584700" y="754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425950" y="756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45847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425950" y="6313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60537</xdr:rowOff>
    </xdr:to>
    <xdr:cxnSp macro="">
      <xdr:nvCxnSpPr>
        <xdr:cNvPr id="68" name="直線コネクタ 67"/>
        <xdr:cNvCxnSpPr/>
      </xdr:nvCxnSpPr>
      <xdr:spPr>
        <a:xfrm>
          <a:off x="3752850" y="74366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4584700" y="737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464050" y="740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xdr:cNvCxnSpPr/>
      </xdr:nvCxnSpPr>
      <xdr:spPr>
        <a:xfrm>
          <a:off x="2940050" y="74366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3702050" y="739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409950" y="748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xdr:cNvCxnSpPr/>
      </xdr:nvCxnSpPr>
      <xdr:spPr>
        <a:xfrm>
          <a:off x="2127250" y="74366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2889250" y="734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59715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68580</xdr:rowOff>
    </xdr:to>
    <xdr:cxnSp macro="">
      <xdr:nvCxnSpPr>
        <xdr:cNvPr id="77" name="直線コネクタ 76"/>
        <xdr:cNvCxnSpPr/>
      </xdr:nvCxnSpPr>
      <xdr:spPr>
        <a:xfrm flipV="1">
          <a:off x="1333500" y="7436697"/>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095500" y="73778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784350" y="715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282700" y="736557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971550" y="71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xdr:cNvSpPr/>
      </xdr:nvSpPr>
      <xdr:spPr>
        <a:xfrm>
          <a:off x="4464050" y="73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26264</xdr:rowOff>
    </xdr:from>
    <xdr:ext cx="762000" cy="259045"/>
    <xdr:sp macro="" textlink="">
      <xdr:nvSpPr>
        <xdr:cNvPr id="88" name="財政力該当値テキスト"/>
        <xdr:cNvSpPr txBox="1"/>
      </xdr:nvSpPr>
      <xdr:spPr>
        <a:xfrm>
          <a:off x="4584700" y="72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3702050" y="73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121514</xdr:rowOff>
    </xdr:from>
    <xdr:ext cx="736600" cy="259045"/>
    <xdr:sp macro="" textlink="">
      <xdr:nvSpPr>
        <xdr:cNvPr id="90" name="テキスト ボックス 89"/>
        <xdr:cNvSpPr txBox="1"/>
      </xdr:nvSpPr>
      <xdr:spPr>
        <a:xfrm>
          <a:off x="3409950" y="716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xdr:cNvSpPr/>
      </xdr:nvSpPr>
      <xdr:spPr>
        <a:xfrm>
          <a:off x="2889250" y="73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xdr:cNvSpPr txBox="1"/>
      </xdr:nvSpPr>
      <xdr:spPr>
        <a:xfrm>
          <a:off x="2597150" y="747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095500" y="73858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xdr:cNvSpPr txBox="1"/>
      </xdr:nvSpPr>
      <xdr:spPr>
        <a:xfrm>
          <a:off x="1784350" y="747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xdr:cNvSpPr/>
      </xdr:nvSpPr>
      <xdr:spPr>
        <a:xfrm>
          <a:off x="1282700" y="739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6" name="テキスト ボックス 95"/>
        <xdr:cNvSpPr txBox="1"/>
      </xdr:nvSpPr>
      <xdr:spPr>
        <a:xfrm>
          <a:off x="9715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人件</a:t>
          </a:r>
          <a:r>
            <a:rPr kumimoji="1" lang="ja-JP" altLang="ja-JP" sz="1100" b="0" i="0" u="none" strike="noStrike" kern="0" cap="none" spc="0" normalizeH="0" baseline="0" noProof="0">
              <a:ln>
                <a:noFill/>
              </a:ln>
              <a:solidFill>
                <a:prstClr val="black"/>
              </a:solidFill>
              <a:effectLst/>
              <a:uLnTx/>
              <a:uFillTx/>
              <a:latin typeface="+mn-lt"/>
              <a:ea typeface="+mn-ea"/>
              <a:cs typeface="+mn-cs"/>
            </a:rPr>
            <a:t>費や</a:t>
          </a:r>
          <a:r>
            <a:rPr kumimoji="1" lang="ja-JP" altLang="en-US" sz="1100" b="0" i="0" u="none" strike="noStrike" kern="0" cap="none" spc="0" normalizeH="0" baseline="0" noProof="0">
              <a:ln>
                <a:noFill/>
              </a:ln>
              <a:solidFill>
                <a:prstClr val="black"/>
              </a:solidFill>
              <a:effectLst/>
              <a:uLnTx/>
              <a:uFillTx/>
              <a:latin typeface="+mn-lt"/>
              <a:ea typeface="+mn-ea"/>
              <a:cs typeface="+mn-cs"/>
            </a:rPr>
            <a:t>物件</a:t>
          </a:r>
          <a:r>
            <a:rPr kumimoji="1" lang="ja-JP" altLang="ja-JP" sz="1100" b="0" i="0" u="none" strike="noStrike" kern="0" cap="none" spc="0" normalizeH="0" baseline="0" noProof="0">
              <a:ln>
                <a:noFill/>
              </a:ln>
              <a:solidFill>
                <a:prstClr val="black"/>
              </a:solidFill>
              <a:effectLst/>
              <a:uLnTx/>
              <a:uFillTx/>
              <a:latin typeface="+mn-lt"/>
              <a:ea typeface="+mn-ea"/>
              <a:cs typeface="+mn-cs"/>
            </a:rPr>
            <a:t>費の増による経常経費一財が増えたことが増加要因となっている。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cs typeface="+mn-cs"/>
            </a:rPr>
            <a:t>今後のついても福祉関係経費の増加が見込まれ、比率は年々悪化することが予想される。</a:t>
          </a:r>
          <a:endParaRPr kumimoji="0" lang="en-US"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cs typeface="+mn-cs"/>
            </a:rPr>
            <a:t>H29</a:t>
          </a:r>
          <a:r>
            <a:rPr kumimoji="0" lang="ja-JP" altLang="en-US" sz="1100" b="0" i="0" u="none" strike="noStrike" kern="0" cap="none" spc="0" normalizeH="0" baseline="0" noProof="0">
              <a:ln>
                <a:noFill/>
              </a:ln>
              <a:solidFill>
                <a:prstClr val="black"/>
              </a:solidFill>
              <a:effectLst/>
              <a:uLnTx/>
              <a:uFillTx/>
              <a:latin typeface="+mn-lt"/>
              <a:cs typeface="+mn-cs"/>
            </a:rPr>
            <a:t>年度については特に人件費によるものが大きいため、人件費の削減方法について今後検討する必要がある。</a:t>
          </a:r>
          <a:endParaRPr kumimoji="0" lang="ja-JP" altLang="ja-JP" sz="11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514850" y="9913874"/>
          <a:ext cx="0" cy="140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4584700" y="1129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425950" y="11319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4584700" y="96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425950" y="9913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128651</xdr:rowOff>
    </xdr:to>
    <xdr:cxnSp macro="">
      <xdr:nvCxnSpPr>
        <xdr:cNvPr id="129" name="直線コネクタ 128"/>
        <xdr:cNvCxnSpPr/>
      </xdr:nvCxnSpPr>
      <xdr:spPr>
        <a:xfrm>
          <a:off x="3752850" y="10792460"/>
          <a:ext cx="762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45847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46405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41783</xdr:rowOff>
    </xdr:from>
    <xdr:to>
      <xdr:col>19</xdr:col>
      <xdr:colOff>133350</xdr:colOff>
      <xdr:row>64</xdr:row>
      <xdr:rowOff>63500</xdr:rowOff>
    </xdr:to>
    <xdr:cxnSp macro="">
      <xdr:nvCxnSpPr>
        <xdr:cNvPr id="132" name="直線コネクタ 131"/>
        <xdr:cNvCxnSpPr/>
      </xdr:nvCxnSpPr>
      <xdr:spPr>
        <a:xfrm>
          <a:off x="2940050" y="10770743"/>
          <a:ext cx="8128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3702050" y="10864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409950" y="10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41783</xdr:rowOff>
    </xdr:from>
    <xdr:to>
      <xdr:col>15</xdr:col>
      <xdr:colOff>82550</xdr:colOff>
      <xdr:row>64</xdr:row>
      <xdr:rowOff>114173</xdr:rowOff>
    </xdr:to>
    <xdr:cxnSp macro="">
      <xdr:nvCxnSpPr>
        <xdr:cNvPr id="135" name="直線コネクタ 134"/>
        <xdr:cNvCxnSpPr/>
      </xdr:nvCxnSpPr>
      <xdr:spPr>
        <a:xfrm flipV="1">
          <a:off x="2127250" y="10770743"/>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2889250" y="1072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597150" y="1081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114173</xdr:rowOff>
    </xdr:to>
    <xdr:cxnSp macro="">
      <xdr:nvCxnSpPr>
        <xdr:cNvPr id="138" name="直線コネクタ 137"/>
        <xdr:cNvCxnSpPr/>
      </xdr:nvCxnSpPr>
      <xdr:spPr>
        <a:xfrm>
          <a:off x="1333500" y="10782808"/>
          <a:ext cx="7937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095500" y="108381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784350" y="1092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282700" y="107488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971550" y="1083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77851</xdr:rowOff>
    </xdr:from>
    <xdr:to>
      <xdr:col>23</xdr:col>
      <xdr:colOff>184150</xdr:colOff>
      <xdr:row>65</xdr:row>
      <xdr:rowOff>8001</xdr:rowOff>
    </xdr:to>
    <xdr:sp macro="" textlink="">
      <xdr:nvSpPr>
        <xdr:cNvPr id="148" name="楕円 147"/>
        <xdr:cNvSpPr/>
      </xdr:nvSpPr>
      <xdr:spPr>
        <a:xfrm>
          <a:off x="4464050" y="10806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94378</xdr:rowOff>
    </xdr:from>
    <xdr:ext cx="762000" cy="259045"/>
    <xdr:sp macro="" textlink="">
      <xdr:nvSpPr>
        <xdr:cNvPr id="149" name="財政構造の弾力性該当値テキスト"/>
        <xdr:cNvSpPr txBox="1"/>
      </xdr:nvSpPr>
      <xdr:spPr>
        <a:xfrm>
          <a:off x="4584700" y="1065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0" name="楕円 149"/>
        <xdr:cNvSpPr/>
      </xdr:nvSpPr>
      <xdr:spPr>
        <a:xfrm>
          <a:off x="37020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1" name="テキスト ボックス 150"/>
        <xdr:cNvSpPr txBox="1"/>
      </xdr:nvSpPr>
      <xdr:spPr>
        <a:xfrm>
          <a:off x="340995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162433</xdr:rowOff>
    </xdr:from>
    <xdr:to>
      <xdr:col>15</xdr:col>
      <xdr:colOff>133350</xdr:colOff>
      <xdr:row>64</xdr:row>
      <xdr:rowOff>92583</xdr:rowOff>
    </xdr:to>
    <xdr:sp macro="" textlink="">
      <xdr:nvSpPr>
        <xdr:cNvPr id="152" name="楕円 151"/>
        <xdr:cNvSpPr/>
      </xdr:nvSpPr>
      <xdr:spPr>
        <a:xfrm>
          <a:off x="2889250" y="10723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102760</xdr:rowOff>
    </xdr:from>
    <xdr:ext cx="762000" cy="259045"/>
    <xdr:sp macro="" textlink="">
      <xdr:nvSpPr>
        <xdr:cNvPr id="153" name="テキスト ボックス 152"/>
        <xdr:cNvSpPr txBox="1"/>
      </xdr:nvSpPr>
      <xdr:spPr>
        <a:xfrm>
          <a:off x="2597150" y="104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63373</xdr:rowOff>
    </xdr:from>
    <xdr:to>
      <xdr:col>11</xdr:col>
      <xdr:colOff>82550</xdr:colOff>
      <xdr:row>64</xdr:row>
      <xdr:rowOff>164973</xdr:rowOff>
    </xdr:to>
    <xdr:sp macro="" textlink="">
      <xdr:nvSpPr>
        <xdr:cNvPr id="154" name="楕円 153"/>
        <xdr:cNvSpPr/>
      </xdr:nvSpPr>
      <xdr:spPr>
        <a:xfrm>
          <a:off x="2095500" y="10792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3700</xdr:rowOff>
    </xdr:from>
    <xdr:ext cx="762000" cy="259045"/>
    <xdr:sp macro="" textlink="">
      <xdr:nvSpPr>
        <xdr:cNvPr id="155" name="テキスト ボックス 154"/>
        <xdr:cNvSpPr txBox="1"/>
      </xdr:nvSpPr>
      <xdr:spPr>
        <a:xfrm>
          <a:off x="1784350" y="1056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6" name="楕円 155"/>
        <xdr:cNvSpPr/>
      </xdr:nvSpPr>
      <xdr:spPr>
        <a:xfrm>
          <a:off x="1282700" y="10732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7" name="テキスト ボックス 156"/>
        <xdr:cNvSpPr txBox="1"/>
      </xdr:nvSpPr>
      <xdr:spPr>
        <a:xfrm>
          <a:off x="971550" y="1050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職員給の増や</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地方公務員共済組合負担金が増えたことで増となっている。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H28</a:t>
          </a:r>
          <a:r>
            <a:rPr kumimoji="1" lang="ja-JP" altLang="en-US" sz="1100" b="0" i="0" u="none" strike="noStrike" kern="0" cap="none" spc="0" normalizeH="0" baseline="0" noProof="0">
              <a:ln>
                <a:noFill/>
              </a:ln>
              <a:solidFill>
                <a:prstClr val="black"/>
              </a:solidFill>
              <a:effectLst/>
              <a:uLnTx/>
              <a:uFillTx/>
              <a:latin typeface="+mn-lt"/>
              <a:ea typeface="+mn-ea"/>
              <a:cs typeface="+mn-cs"/>
            </a:rPr>
            <a:t>事業の情報セキュリティー関係事業及び耐震診断業務委託関係の皆減で減となっている。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514850" y="13677411"/>
          <a:ext cx="0" cy="1419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4584700" y="150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425950" y="15096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4584700" y="1342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425950" y="13677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135679</xdr:rowOff>
    </xdr:from>
    <xdr:to>
      <xdr:col>23</xdr:col>
      <xdr:colOff>133350</xdr:colOff>
      <xdr:row>82</xdr:row>
      <xdr:rowOff>147766</xdr:rowOff>
    </xdr:to>
    <xdr:cxnSp macro="">
      <xdr:nvCxnSpPr>
        <xdr:cNvPr id="189" name="直線コネクタ 188"/>
        <xdr:cNvCxnSpPr/>
      </xdr:nvCxnSpPr>
      <xdr:spPr>
        <a:xfrm flipV="1">
          <a:off x="3752850" y="13882159"/>
          <a:ext cx="762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4584700" y="1361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464050" y="137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131629</xdr:rowOff>
    </xdr:from>
    <xdr:to>
      <xdr:col>19</xdr:col>
      <xdr:colOff>133350</xdr:colOff>
      <xdr:row>82</xdr:row>
      <xdr:rowOff>147766</xdr:rowOff>
    </xdr:to>
    <xdr:cxnSp macro="">
      <xdr:nvCxnSpPr>
        <xdr:cNvPr id="192" name="直線コネクタ 191"/>
        <xdr:cNvCxnSpPr/>
      </xdr:nvCxnSpPr>
      <xdr:spPr>
        <a:xfrm>
          <a:off x="2940050" y="13878109"/>
          <a:ext cx="8128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3702050" y="137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409950" y="1353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110141</xdr:rowOff>
    </xdr:from>
    <xdr:to>
      <xdr:col>15</xdr:col>
      <xdr:colOff>82550</xdr:colOff>
      <xdr:row>82</xdr:row>
      <xdr:rowOff>131629</xdr:rowOff>
    </xdr:to>
    <xdr:cxnSp macro="">
      <xdr:nvCxnSpPr>
        <xdr:cNvPr id="195" name="直線コネクタ 194"/>
        <xdr:cNvCxnSpPr/>
      </xdr:nvCxnSpPr>
      <xdr:spPr>
        <a:xfrm>
          <a:off x="2127250" y="13856621"/>
          <a:ext cx="8128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2889250" y="1375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597150" y="1353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110141</xdr:rowOff>
    </xdr:from>
    <xdr:to>
      <xdr:col>11</xdr:col>
      <xdr:colOff>31750</xdr:colOff>
      <xdr:row>82</xdr:row>
      <xdr:rowOff>110877</xdr:rowOff>
    </xdr:to>
    <xdr:cxnSp macro="">
      <xdr:nvCxnSpPr>
        <xdr:cNvPr id="198" name="直線コネクタ 197"/>
        <xdr:cNvCxnSpPr/>
      </xdr:nvCxnSpPr>
      <xdr:spPr>
        <a:xfrm flipV="1">
          <a:off x="1333500" y="13856621"/>
          <a:ext cx="79375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095500" y="1371442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784350" y="1348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282700" y="1370448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971550" y="1347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84879</xdr:rowOff>
    </xdr:from>
    <xdr:to>
      <xdr:col>23</xdr:col>
      <xdr:colOff>184150</xdr:colOff>
      <xdr:row>83</xdr:row>
      <xdr:rowOff>15029</xdr:rowOff>
    </xdr:to>
    <xdr:sp macro="" textlink="">
      <xdr:nvSpPr>
        <xdr:cNvPr id="208" name="楕円 207"/>
        <xdr:cNvSpPr/>
      </xdr:nvSpPr>
      <xdr:spPr>
        <a:xfrm>
          <a:off x="4464050" y="13831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56956</xdr:rowOff>
    </xdr:from>
    <xdr:ext cx="762000" cy="259045"/>
    <xdr:sp macro="" textlink="">
      <xdr:nvSpPr>
        <xdr:cNvPr id="209" name="人件費・物件費等の状況該当値テキスト"/>
        <xdr:cNvSpPr txBox="1"/>
      </xdr:nvSpPr>
      <xdr:spPr>
        <a:xfrm>
          <a:off x="4584700" y="1380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96966</xdr:rowOff>
    </xdr:from>
    <xdr:to>
      <xdr:col>19</xdr:col>
      <xdr:colOff>184150</xdr:colOff>
      <xdr:row>83</xdr:row>
      <xdr:rowOff>27116</xdr:rowOff>
    </xdr:to>
    <xdr:sp macro="" textlink="">
      <xdr:nvSpPr>
        <xdr:cNvPr id="210" name="楕円 209"/>
        <xdr:cNvSpPr/>
      </xdr:nvSpPr>
      <xdr:spPr>
        <a:xfrm>
          <a:off x="3702050" y="13843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11893</xdr:rowOff>
    </xdr:from>
    <xdr:ext cx="736600" cy="259045"/>
    <xdr:sp macro="" textlink="">
      <xdr:nvSpPr>
        <xdr:cNvPr id="211" name="テキスト ボックス 210"/>
        <xdr:cNvSpPr txBox="1"/>
      </xdr:nvSpPr>
      <xdr:spPr>
        <a:xfrm>
          <a:off x="3409950" y="1392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80829</xdr:rowOff>
    </xdr:from>
    <xdr:to>
      <xdr:col>15</xdr:col>
      <xdr:colOff>133350</xdr:colOff>
      <xdr:row>83</xdr:row>
      <xdr:rowOff>10979</xdr:rowOff>
    </xdr:to>
    <xdr:sp macro="" textlink="">
      <xdr:nvSpPr>
        <xdr:cNvPr id="212" name="楕円 211"/>
        <xdr:cNvSpPr/>
      </xdr:nvSpPr>
      <xdr:spPr>
        <a:xfrm>
          <a:off x="2889250" y="13827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167206</xdr:rowOff>
    </xdr:from>
    <xdr:ext cx="762000" cy="259045"/>
    <xdr:sp macro="" textlink="">
      <xdr:nvSpPr>
        <xdr:cNvPr id="213" name="テキスト ボックス 212"/>
        <xdr:cNvSpPr txBox="1"/>
      </xdr:nvSpPr>
      <xdr:spPr>
        <a:xfrm>
          <a:off x="2597150" y="139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59341</xdr:rowOff>
    </xdr:from>
    <xdr:to>
      <xdr:col>11</xdr:col>
      <xdr:colOff>82550</xdr:colOff>
      <xdr:row>82</xdr:row>
      <xdr:rowOff>160941</xdr:rowOff>
    </xdr:to>
    <xdr:sp macro="" textlink="">
      <xdr:nvSpPr>
        <xdr:cNvPr id="214" name="楕円 213"/>
        <xdr:cNvSpPr/>
      </xdr:nvSpPr>
      <xdr:spPr>
        <a:xfrm>
          <a:off x="2095500" y="13805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145718</xdr:rowOff>
    </xdr:from>
    <xdr:ext cx="762000" cy="259045"/>
    <xdr:sp macro="" textlink="">
      <xdr:nvSpPr>
        <xdr:cNvPr id="215" name="テキスト ボックス 214"/>
        <xdr:cNvSpPr txBox="1"/>
      </xdr:nvSpPr>
      <xdr:spPr>
        <a:xfrm>
          <a:off x="1784350" y="1389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60077</xdr:rowOff>
    </xdr:from>
    <xdr:to>
      <xdr:col>7</xdr:col>
      <xdr:colOff>31750</xdr:colOff>
      <xdr:row>82</xdr:row>
      <xdr:rowOff>161677</xdr:rowOff>
    </xdr:to>
    <xdr:sp macro="" textlink="">
      <xdr:nvSpPr>
        <xdr:cNvPr id="216" name="楕円 215"/>
        <xdr:cNvSpPr/>
      </xdr:nvSpPr>
      <xdr:spPr>
        <a:xfrm>
          <a:off x="1282700" y="13806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146454</xdr:rowOff>
    </xdr:from>
    <xdr:ext cx="762000" cy="259045"/>
    <xdr:sp macro="" textlink="">
      <xdr:nvSpPr>
        <xdr:cNvPr id="217" name="テキスト ボックス 216"/>
        <xdr:cNvSpPr txBox="1"/>
      </xdr:nvSpPr>
      <xdr:spPr>
        <a:xfrm>
          <a:off x="971550" y="138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数値としては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横ばいとなっているが、類似団体の中でも低い水準にある。今後も</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より一層の給与の適正化に努める。</a:t>
          </a:r>
          <a:endParaRPr kumimoji="0" lang="en-US" altLang="ja-JP" sz="1100" b="0" i="0" u="none" strike="noStrike" kern="0" cap="none" spc="0" normalizeH="0" baseline="0" noProof="0" smtClean="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prstClr val="black"/>
              </a:solidFill>
              <a:effectLst/>
              <a:uLnTx/>
              <a:uFillTx/>
              <a:latin typeface="+mn-ea"/>
              <a:ea typeface="+mn-ea"/>
              <a:cs typeface="+mn-cs"/>
            </a:rPr>
            <a:t>※</a:t>
          </a:r>
          <a:r>
            <a:rPr kumimoji="0" lang="ja-JP" altLang="en-US" sz="1100" b="0" i="0" u="none" strike="noStrike" kern="0" cap="none" spc="0" normalizeH="0" baseline="0" noProof="0" smtClean="0">
              <a:ln>
                <a:noFill/>
              </a:ln>
              <a:solidFill>
                <a:prstClr val="black"/>
              </a:solidFill>
              <a:effectLst/>
              <a:uLnTx/>
              <a:uFillTx/>
              <a:latin typeface="+mn-ea"/>
              <a:ea typeface="+mn-ea"/>
              <a:cs typeface="+mn-cs"/>
            </a:rPr>
            <a:t>平成</a:t>
          </a:r>
          <a:r>
            <a:rPr kumimoji="0" lang="en-US" altLang="ja-JP" sz="1100" b="0" i="0" u="none" strike="noStrike" kern="0" cap="none" spc="0" normalizeH="0" baseline="0" noProof="0" smtClean="0">
              <a:ln>
                <a:noFill/>
              </a:ln>
              <a:solidFill>
                <a:prstClr val="black"/>
              </a:solidFill>
              <a:effectLst/>
              <a:uLnTx/>
              <a:uFillTx/>
              <a:latin typeface="+mn-ea"/>
              <a:ea typeface="+mn-ea"/>
              <a:cs typeface="+mn-cs"/>
            </a:rPr>
            <a:t>29</a:t>
          </a:r>
          <a:r>
            <a:rPr kumimoji="0" lang="ja-JP" altLang="en-US" sz="1100" b="0" i="0" u="none" strike="noStrike" kern="0" cap="none" spc="0" normalizeH="0" baseline="0" noProof="0" smtClean="0">
              <a:ln>
                <a:noFill/>
              </a:ln>
              <a:solidFill>
                <a:prstClr val="black"/>
              </a:solidFill>
              <a:effectLst/>
              <a:uLnTx/>
              <a:uFillTx/>
              <a:latin typeface="+mn-ea"/>
              <a:ea typeface="+mn-ea"/>
              <a:cs typeface="+mn-cs"/>
            </a:rPr>
            <a:t>年度数値は、前年度数値を引用している。</a:t>
          </a:r>
          <a:endParaRPr kumimoji="0" lang="en-US" altLang="ja-JP" sz="1100" b="0" i="0" u="none" strike="noStrike" kern="0" cap="none" spc="0" normalizeH="0" baseline="0" noProof="0" smtClean="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5474950" y="13546138"/>
          <a:ext cx="0" cy="1425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5563850" y="14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5405100" y="14971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5563850" y="132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5405100" y="13546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86</xdr:row>
      <xdr:rowOff>155893</xdr:rowOff>
    </xdr:to>
    <xdr:cxnSp macro="">
      <xdr:nvCxnSpPr>
        <xdr:cNvPr id="247" name="直線コネクタ 246"/>
        <xdr:cNvCxnSpPr/>
      </xdr:nvCxnSpPr>
      <xdr:spPr>
        <a:xfrm>
          <a:off x="14712950" y="145729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5563850" y="1431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5427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86</xdr:row>
      <xdr:rowOff>155893</xdr:rowOff>
    </xdr:to>
    <xdr:cxnSp macro="">
      <xdr:nvCxnSpPr>
        <xdr:cNvPr id="250" name="直線コネクタ 249"/>
        <xdr:cNvCxnSpPr/>
      </xdr:nvCxnSpPr>
      <xdr:spPr>
        <a:xfrm>
          <a:off x="13903960" y="14548803"/>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4665960" y="144799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4370050" y="1425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131763</xdr:rowOff>
    </xdr:to>
    <xdr:cxnSp macro="">
      <xdr:nvCxnSpPr>
        <xdr:cNvPr id="253" name="直線コネクタ 252"/>
        <xdr:cNvCxnSpPr/>
      </xdr:nvCxnSpPr>
      <xdr:spPr>
        <a:xfrm>
          <a:off x="13106400" y="14494510"/>
          <a:ext cx="79756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3868400" y="144980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3557250" y="1427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77470</xdr:rowOff>
    </xdr:to>
    <xdr:cxnSp macro="">
      <xdr:nvCxnSpPr>
        <xdr:cNvPr id="256" name="直線コネクタ 255"/>
        <xdr:cNvCxnSpPr/>
      </xdr:nvCxnSpPr>
      <xdr:spPr>
        <a:xfrm>
          <a:off x="12293600" y="14458315"/>
          <a:ext cx="8128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3055600" y="1443767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2763500" y="142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2242800" y="1443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1950700" y="1451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66" name="楕円 265"/>
        <xdr:cNvSpPr/>
      </xdr:nvSpPr>
      <xdr:spPr>
        <a:xfrm>
          <a:off x="15427960" y="145221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77170</xdr:rowOff>
    </xdr:from>
    <xdr:ext cx="762000" cy="259045"/>
    <xdr:sp macro="" textlink="">
      <xdr:nvSpPr>
        <xdr:cNvPr id="267" name="給与水準   （国との比較）該当値テキスト"/>
        <xdr:cNvSpPr txBox="1"/>
      </xdr:nvSpPr>
      <xdr:spPr>
        <a:xfrm>
          <a:off x="15563850" y="1449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68" name="楕円 267"/>
        <xdr:cNvSpPr/>
      </xdr:nvSpPr>
      <xdr:spPr>
        <a:xfrm>
          <a:off x="14665960" y="145221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20020</xdr:rowOff>
    </xdr:from>
    <xdr:ext cx="736600" cy="259045"/>
    <xdr:sp macro="" textlink="">
      <xdr:nvSpPr>
        <xdr:cNvPr id="269" name="テキスト ボックス 268"/>
        <xdr:cNvSpPr txBox="1"/>
      </xdr:nvSpPr>
      <xdr:spPr>
        <a:xfrm>
          <a:off x="14370050" y="1460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0" name="楕円 269"/>
        <xdr:cNvSpPr/>
      </xdr:nvSpPr>
      <xdr:spPr>
        <a:xfrm>
          <a:off x="13868400" y="144980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71" name="テキスト ボックス 270"/>
        <xdr:cNvSpPr txBox="1"/>
      </xdr:nvSpPr>
      <xdr:spPr>
        <a:xfrm>
          <a:off x="13557250" y="14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2" name="楕円 271"/>
        <xdr:cNvSpPr/>
      </xdr:nvSpPr>
      <xdr:spPr>
        <a:xfrm>
          <a:off x="13055600" y="144437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73" name="テキスト ボックス 272"/>
        <xdr:cNvSpPr txBox="1"/>
      </xdr:nvSpPr>
      <xdr:spPr>
        <a:xfrm>
          <a:off x="1276350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4" name="楕円 273"/>
        <xdr:cNvSpPr/>
      </xdr:nvSpPr>
      <xdr:spPr>
        <a:xfrm>
          <a:off x="12242800" y="1441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5" name="テキスト ボックス 274"/>
        <xdr:cNvSpPr txBox="1"/>
      </xdr:nvSpPr>
      <xdr:spPr>
        <a:xfrm>
          <a:off x="11950700" y="141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223357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422052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住民基本台帳の人口が微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微減となっている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5474950" y="9883500"/>
          <a:ext cx="0" cy="1544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5563850" y="113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5405100" y="11427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5563850" y="96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5405100" y="988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114145</xdr:rowOff>
    </xdr:from>
    <xdr:to>
      <xdr:col>81</xdr:col>
      <xdr:colOff>44450</xdr:colOff>
      <xdr:row>60</xdr:row>
      <xdr:rowOff>117630</xdr:rowOff>
    </xdr:to>
    <xdr:cxnSp macro="">
      <xdr:nvCxnSpPr>
        <xdr:cNvPr id="309" name="直線コネクタ 308"/>
        <xdr:cNvCxnSpPr/>
      </xdr:nvCxnSpPr>
      <xdr:spPr>
        <a:xfrm flipV="1">
          <a:off x="14712950" y="10172545"/>
          <a:ext cx="762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5563850" y="989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5427960" y="100479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86261</xdr:rowOff>
    </xdr:from>
    <xdr:to>
      <xdr:col>77</xdr:col>
      <xdr:colOff>44450</xdr:colOff>
      <xdr:row>60</xdr:row>
      <xdr:rowOff>117630</xdr:rowOff>
    </xdr:to>
    <xdr:cxnSp macro="">
      <xdr:nvCxnSpPr>
        <xdr:cNvPr id="312" name="直線コネクタ 311"/>
        <xdr:cNvCxnSpPr/>
      </xdr:nvCxnSpPr>
      <xdr:spPr>
        <a:xfrm>
          <a:off x="13903960" y="10144661"/>
          <a:ext cx="80899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4665960" y="100464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4370050" y="981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86261</xdr:rowOff>
    </xdr:from>
    <xdr:to>
      <xdr:col>72</xdr:col>
      <xdr:colOff>203200</xdr:colOff>
      <xdr:row>60</xdr:row>
      <xdr:rowOff>91087</xdr:rowOff>
    </xdr:to>
    <xdr:cxnSp macro="">
      <xdr:nvCxnSpPr>
        <xdr:cNvPr id="315" name="直線コネクタ 314"/>
        <xdr:cNvCxnSpPr/>
      </xdr:nvCxnSpPr>
      <xdr:spPr>
        <a:xfrm flipV="1">
          <a:off x="13106400" y="10144661"/>
          <a:ext cx="79756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3868400" y="100158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3557250" y="978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78352</xdr:rowOff>
    </xdr:from>
    <xdr:to>
      <xdr:col>68</xdr:col>
      <xdr:colOff>152400</xdr:colOff>
      <xdr:row>60</xdr:row>
      <xdr:rowOff>91087</xdr:rowOff>
    </xdr:to>
    <xdr:cxnSp macro="">
      <xdr:nvCxnSpPr>
        <xdr:cNvPr id="318" name="直線コネクタ 317"/>
        <xdr:cNvCxnSpPr/>
      </xdr:nvCxnSpPr>
      <xdr:spPr>
        <a:xfrm>
          <a:off x="12293600" y="10136752"/>
          <a:ext cx="8128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3055600" y="100109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2763500" y="978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2242800" y="10002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1950700" y="97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63345</xdr:rowOff>
    </xdr:from>
    <xdr:to>
      <xdr:col>81</xdr:col>
      <xdr:colOff>95250</xdr:colOff>
      <xdr:row>60</xdr:row>
      <xdr:rowOff>164945</xdr:rowOff>
    </xdr:to>
    <xdr:sp macro="" textlink="">
      <xdr:nvSpPr>
        <xdr:cNvPr id="328" name="楕円 327"/>
        <xdr:cNvSpPr/>
      </xdr:nvSpPr>
      <xdr:spPr>
        <a:xfrm>
          <a:off x="15427960" y="101217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35422</xdr:rowOff>
    </xdr:from>
    <xdr:ext cx="762000" cy="259045"/>
    <xdr:sp macro="" textlink="">
      <xdr:nvSpPr>
        <xdr:cNvPr id="329" name="定員管理の状況該当値テキスト"/>
        <xdr:cNvSpPr txBox="1"/>
      </xdr:nvSpPr>
      <xdr:spPr>
        <a:xfrm>
          <a:off x="15563850" y="1009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66830</xdr:rowOff>
    </xdr:from>
    <xdr:to>
      <xdr:col>77</xdr:col>
      <xdr:colOff>95250</xdr:colOff>
      <xdr:row>60</xdr:row>
      <xdr:rowOff>168430</xdr:rowOff>
    </xdr:to>
    <xdr:sp macro="" textlink="">
      <xdr:nvSpPr>
        <xdr:cNvPr id="330" name="楕円 329"/>
        <xdr:cNvSpPr/>
      </xdr:nvSpPr>
      <xdr:spPr>
        <a:xfrm>
          <a:off x="14665960" y="101252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153207</xdr:rowOff>
    </xdr:from>
    <xdr:ext cx="736600" cy="259045"/>
    <xdr:sp macro="" textlink="">
      <xdr:nvSpPr>
        <xdr:cNvPr id="331" name="テキスト ボックス 330"/>
        <xdr:cNvSpPr txBox="1"/>
      </xdr:nvSpPr>
      <xdr:spPr>
        <a:xfrm>
          <a:off x="14370050" y="1021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35461</xdr:rowOff>
    </xdr:from>
    <xdr:to>
      <xdr:col>73</xdr:col>
      <xdr:colOff>44450</xdr:colOff>
      <xdr:row>60</xdr:row>
      <xdr:rowOff>137061</xdr:rowOff>
    </xdr:to>
    <xdr:sp macro="" textlink="">
      <xdr:nvSpPr>
        <xdr:cNvPr id="332" name="楕円 331"/>
        <xdr:cNvSpPr/>
      </xdr:nvSpPr>
      <xdr:spPr>
        <a:xfrm>
          <a:off x="13868400" y="10093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121838</xdr:rowOff>
    </xdr:from>
    <xdr:ext cx="762000" cy="259045"/>
    <xdr:sp macro="" textlink="">
      <xdr:nvSpPr>
        <xdr:cNvPr id="333" name="テキスト ボックス 332"/>
        <xdr:cNvSpPr txBox="1"/>
      </xdr:nvSpPr>
      <xdr:spPr>
        <a:xfrm>
          <a:off x="13557250" y="1018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40287</xdr:rowOff>
    </xdr:from>
    <xdr:to>
      <xdr:col>68</xdr:col>
      <xdr:colOff>203200</xdr:colOff>
      <xdr:row>60</xdr:row>
      <xdr:rowOff>141887</xdr:rowOff>
    </xdr:to>
    <xdr:sp macro="" textlink="">
      <xdr:nvSpPr>
        <xdr:cNvPr id="334" name="楕円 333"/>
        <xdr:cNvSpPr/>
      </xdr:nvSpPr>
      <xdr:spPr>
        <a:xfrm>
          <a:off x="13055600" y="1009868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126664</xdr:rowOff>
    </xdr:from>
    <xdr:ext cx="762000" cy="259045"/>
    <xdr:sp macro="" textlink="">
      <xdr:nvSpPr>
        <xdr:cNvPr id="335" name="テキスト ボックス 334"/>
        <xdr:cNvSpPr txBox="1"/>
      </xdr:nvSpPr>
      <xdr:spPr>
        <a:xfrm>
          <a:off x="12763500" y="1018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27552</xdr:rowOff>
    </xdr:from>
    <xdr:to>
      <xdr:col>64</xdr:col>
      <xdr:colOff>152400</xdr:colOff>
      <xdr:row>60</xdr:row>
      <xdr:rowOff>129152</xdr:rowOff>
    </xdr:to>
    <xdr:sp macro="" textlink="">
      <xdr:nvSpPr>
        <xdr:cNvPr id="336" name="楕円 335"/>
        <xdr:cNvSpPr/>
      </xdr:nvSpPr>
      <xdr:spPr>
        <a:xfrm>
          <a:off x="12242800" y="100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113929</xdr:rowOff>
    </xdr:from>
    <xdr:ext cx="762000" cy="259045"/>
    <xdr:sp macro="" textlink="">
      <xdr:nvSpPr>
        <xdr:cNvPr id="337" name="テキスト ボックス 336"/>
        <xdr:cNvSpPr txBox="1"/>
      </xdr:nvSpPr>
      <xdr:spPr>
        <a:xfrm>
          <a:off x="11950700" y="1017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年度の単年度公債費比率が</a:t>
          </a:r>
          <a:r>
            <a:rPr kumimoji="0" lang="en-US" altLang="ja-JP" sz="1100" b="0" i="0" u="none" strike="noStrike" kern="0" cap="none" spc="0" normalizeH="0" baseline="0" noProof="0">
              <a:ln>
                <a:noFill/>
              </a:ln>
              <a:solidFill>
                <a:prstClr val="black"/>
              </a:solidFill>
              <a:effectLst/>
              <a:uLnTx/>
              <a:uFillTx/>
              <a:latin typeface="+mn-lt"/>
              <a:ea typeface="+mn-ea"/>
              <a:cs typeface="+mn-cs"/>
            </a:rPr>
            <a:t>1.46</a:t>
          </a:r>
          <a:r>
            <a:rPr kumimoji="0" lang="ja-JP" altLang="ja-JP" sz="1100" b="0" i="0" u="none" strike="noStrike" kern="0" cap="none" spc="0" normalizeH="0" baseline="0" noProof="0">
              <a:ln>
                <a:noFill/>
              </a:ln>
              <a:solidFill>
                <a:prstClr val="black"/>
              </a:solidFill>
              <a:effectLst/>
              <a:uLnTx/>
              <a:uFillTx/>
              <a:latin typeface="+mn-lt"/>
              <a:ea typeface="+mn-ea"/>
              <a:cs typeface="+mn-cs"/>
            </a:rPr>
            <a:t>と</a:t>
          </a:r>
          <a:r>
            <a:rPr kumimoji="0" lang="ja-JP" altLang="en-US" sz="1100" b="0" i="0" u="none" strike="noStrike" kern="0" cap="none" spc="0" normalizeH="0" baseline="0" noProof="0">
              <a:ln>
                <a:noFill/>
              </a:ln>
              <a:solidFill>
                <a:prstClr val="black"/>
              </a:solidFill>
              <a:effectLst/>
              <a:uLnTx/>
              <a:uFillTx/>
              <a:latin typeface="+mn-lt"/>
              <a:ea typeface="+mn-ea"/>
              <a:cs typeface="+mn-cs"/>
            </a:rPr>
            <a:t>低</a:t>
          </a:r>
          <a:r>
            <a:rPr kumimoji="0" lang="ja-JP" altLang="ja-JP" sz="1100" b="0" i="0" u="none" strike="noStrike" kern="0" cap="none" spc="0" normalizeH="0" baseline="0" noProof="0">
              <a:ln>
                <a:noFill/>
              </a:ln>
              <a:solidFill>
                <a:prstClr val="black"/>
              </a:solidFill>
              <a:effectLst/>
              <a:uLnTx/>
              <a:uFillTx/>
              <a:latin typeface="+mn-lt"/>
              <a:ea typeface="+mn-ea"/>
              <a:cs typeface="+mn-cs"/>
            </a:rPr>
            <a:t>く、平成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年度の算定（</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か年平均）から外れたことにより、前年比</a:t>
          </a:r>
          <a:r>
            <a:rPr kumimoji="0" lang="en-US" altLang="ja-JP" sz="1100" b="0" i="0" u="none" strike="noStrike" kern="0" cap="none" spc="0" normalizeH="0" baseline="0" noProof="0">
              <a:ln>
                <a:noFill/>
              </a:ln>
              <a:solidFill>
                <a:prstClr val="black"/>
              </a:solidFill>
              <a:effectLst/>
              <a:uLnTx/>
              <a:uFillTx/>
              <a:latin typeface="+mn-lt"/>
              <a:ea typeface="+mn-ea"/>
              <a:cs typeface="+mn-cs"/>
            </a:rPr>
            <a:t>0.1</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なお、平成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年度の単年度公債費比率は、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1.61</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将来的には、新清掃センター整備事業による起債も予定していることから、実質公債費比率も上昇することが予想される。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5474950" y="609176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556385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5405100" y="7625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5563850" y="584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5405100" y="6091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24977</xdr:rowOff>
    </xdr:to>
    <xdr:cxnSp macro="">
      <xdr:nvCxnSpPr>
        <xdr:cNvPr id="370" name="直線コネクタ 369"/>
        <xdr:cNvCxnSpPr/>
      </xdr:nvCxnSpPr>
      <xdr:spPr>
        <a:xfrm>
          <a:off x="14712950" y="6554893"/>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5563850" y="691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5427960" y="6946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24977</xdr:rowOff>
    </xdr:to>
    <xdr:cxnSp macro="">
      <xdr:nvCxnSpPr>
        <xdr:cNvPr id="373" name="直線コネクタ 372"/>
        <xdr:cNvCxnSpPr/>
      </xdr:nvCxnSpPr>
      <xdr:spPr>
        <a:xfrm flipV="1">
          <a:off x="13903960" y="6554893"/>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4665960" y="693081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4370050" y="701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24977</xdr:rowOff>
    </xdr:to>
    <xdr:cxnSp macro="">
      <xdr:nvCxnSpPr>
        <xdr:cNvPr id="376" name="直線コネクタ 375"/>
        <xdr:cNvCxnSpPr/>
      </xdr:nvCxnSpPr>
      <xdr:spPr>
        <a:xfrm>
          <a:off x="13106400" y="6538806"/>
          <a:ext cx="7975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3868400" y="68905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355725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846</xdr:rowOff>
    </xdr:to>
    <xdr:cxnSp macro="">
      <xdr:nvCxnSpPr>
        <xdr:cNvPr id="379" name="直線コネクタ 378"/>
        <xdr:cNvCxnSpPr/>
      </xdr:nvCxnSpPr>
      <xdr:spPr>
        <a:xfrm>
          <a:off x="12293600" y="6534574"/>
          <a:ext cx="8128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27635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22428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19507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9" name="楕円 388"/>
        <xdr:cNvSpPr/>
      </xdr:nvSpPr>
      <xdr:spPr>
        <a:xfrm>
          <a:off x="15427960" y="65159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0" name="公債費負担の状況該当値テキスト"/>
        <xdr:cNvSpPr txBox="1"/>
      </xdr:nvSpPr>
      <xdr:spPr>
        <a:xfrm>
          <a:off x="15563850" y="63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1" name="楕円 390"/>
        <xdr:cNvSpPr/>
      </xdr:nvSpPr>
      <xdr:spPr>
        <a:xfrm>
          <a:off x="14665960" y="65079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2" name="テキスト ボックス 391"/>
        <xdr:cNvSpPr txBox="1"/>
      </xdr:nvSpPr>
      <xdr:spPr>
        <a:xfrm>
          <a:off x="14370050" y="628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xdr:cNvSpPr/>
      </xdr:nvSpPr>
      <xdr:spPr>
        <a:xfrm>
          <a:off x="13868400" y="65159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xdr:cNvSpPr txBox="1"/>
      </xdr:nvSpPr>
      <xdr:spPr>
        <a:xfrm>
          <a:off x="1355725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395" name="楕円 394"/>
        <xdr:cNvSpPr/>
      </xdr:nvSpPr>
      <xdr:spPr>
        <a:xfrm>
          <a:off x="13055600" y="64918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396" name="テキスト ボックス 395"/>
        <xdr:cNvSpPr txBox="1"/>
      </xdr:nvSpPr>
      <xdr:spPr>
        <a:xfrm>
          <a:off x="12763500" y="62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397" name="楕円 396"/>
        <xdr:cNvSpPr/>
      </xdr:nvSpPr>
      <xdr:spPr>
        <a:xfrm>
          <a:off x="12242800" y="6483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398" name="テキスト ボックス 397"/>
        <xdr:cNvSpPr txBox="1"/>
      </xdr:nvSpPr>
      <xdr:spPr>
        <a:xfrm>
          <a:off x="119507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72.4</a:t>
          </a:r>
          <a:r>
            <a:rPr kumimoji="1" lang="ja-JP" altLang="ja-JP" sz="1100" b="0" i="0" u="none" strike="noStrike" kern="0" cap="none" spc="0" normalizeH="0" baseline="0" noProof="0">
              <a:ln>
                <a:noFill/>
              </a:ln>
              <a:solidFill>
                <a:prstClr val="black"/>
              </a:solidFill>
              <a:effectLst/>
              <a:uLnTx/>
              <a:uFillTx/>
              <a:latin typeface="+mn-lt"/>
              <a:ea typeface="+mn-ea"/>
              <a:cs typeface="+mn-cs"/>
            </a:rPr>
            <a:t>％と早期健全化基準内に収まっている。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また、前年比でも</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ja-JP" sz="1100" b="0" i="0" u="none" strike="noStrike" kern="0" cap="none" spc="0" normalizeH="0" baseline="0" noProof="0">
              <a:ln>
                <a:noFill/>
              </a:ln>
              <a:solidFill>
                <a:prstClr val="black"/>
              </a:solidFill>
              <a:effectLst/>
              <a:uLnTx/>
              <a:uFillTx/>
              <a:latin typeface="+mn-lt"/>
              <a:ea typeface="+mn-ea"/>
              <a:cs typeface="+mn-cs"/>
            </a:rPr>
            <a:t>％下がっており、各基金への積立額の増加や標準財政規模の増加が要因となっている。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今年度の分子要素である将来負担額として、地方債残高が</a:t>
          </a:r>
          <a:r>
            <a:rPr kumimoji="1" lang="en-US" altLang="ja-JP" sz="1100" b="0" i="0" u="none" strike="noStrike" kern="0" cap="none" spc="0" normalizeH="0" baseline="0" noProof="0">
              <a:ln>
                <a:noFill/>
              </a:ln>
              <a:solidFill>
                <a:prstClr val="black"/>
              </a:solidFill>
              <a:effectLst/>
              <a:uLnTx/>
              <a:uFillTx/>
              <a:latin typeface="+mn-lt"/>
              <a:ea typeface="+mn-ea"/>
              <a:cs typeface="+mn-cs"/>
            </a:rPr>
            <a:t>1,255,643</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千円、公営企業債等繰入見込額が</a:t>
          </a:r>
          <a:r>
            <a:rPr kumimoji="1" lang="en-US" altLang="ja-JP" sz="1100" b="0" i="0" u="none" strike="noStrike" kern="0" cap="none" spc="0" normalizeH="0" baseline="0" noProof="0">
              <a:ln>
                <a:noFill/>
              </a:ln>
              <a:solidFill>
                <a:prstClr val="black"/>
              </a:solidFill>
              <a:effectLst/>
              <a:uLnTx/>
              <a:uFillTx/>
              <a:latin typeface="+mn-lt"/>
              <a:ea typeface="+mn-ea"/>
              <a:cs typeface="+mn-cs"/>
            </a:rPr>
            <a:t>123,790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千円、組合負担等見込額が</a:t>
          </a:r>
          <a:r>
            <a:rPr kumimoji="1" lang="en-US" altLang="ja-JP" sz="1100" b="0" i="0" u="none" strike="noStrike" kern="0" cap="none" spc="0" normalizeH="0" baseline="0" noProof="0">
              <a:ln>
                <a:noFill/>
              </a:ln>
              <a:solidFill>
                <a:prstClr val="black"/>
              </a:solidFill>
              <a:effectLst/>
              <a:uLnTx/>
              <a:uFillTx/>
              <a:latin typeface="+mn-lt"/>
              <a:ea typeface="+mn-ea"/>
              <a:cs typeface="+mn-cs"/>
            </a:rPr>
            <a:t>105,450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千円、退職手当負担見込額が</a:t>
          </a:r>
          <a:r>
            <a:rPr kumimoji="1" lang="en-US" altLang="ja-JP" sz="1100" b="0" i="0" u="none" strike="noStrike" kern="0" cap="none" spc="0" normalizeH="0" baseline="0" noProof="0">
              <a:ln>
                <a:noFill/>
              </a:ln>
              <a:solidFill>
                <a:prstClr val="black"/>
              </a:solidFill>
              <a:effectLst/>
              <a:uLnTx/>
              <a:uFillTx/>
              <a:latin typeface="+mn-lt"/>
              <a:ea typeface="+mn-ea"/>
              <a:cs typeface="+mn-cs"/>
            </a:rPr>
            <a:t>283,433</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将来的には、新清掃センター整備事業による起債も予定していることから、将来負担比率も上昇することが予想される。</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5474950" y="2321137"/>
          <a:ext cx="0" cy="130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5563850" y="36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5405100" y="3629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4706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地方公務員共済組合負担金の増で人件費自体が上昇している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が類似団体と比較しても大幅に高い水準となっている。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交通費の見直しや管理職の定数導入の取組にによる人件費の削減に努める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414520" y="5500624"/>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50342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342765" y="68745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503420" y="52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342765" y="550062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99568</xdr:rowOff>
    </xdr:to>
    <xdr:cxnSp macro="">
      <xdr:nvCxnSpPr>
        <xdr:cNvPr id="64" name="直線コネクタ 63"/>
        <xdr:cNvCxnSpPr/>
      </xdr:nvCxnSpPr>
      <xdr:spPr>
        <a:xfrm>
          <a:off x="3654425" y="6699250"/>
          <a:ext cx="760095"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503420" y="5665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380865" y="5817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161290</xdr:rowOff>
    </xdr:to>
    <xdr:cxnSp macro="">
      <xdr:nvCxnSpPr>
        <xdr:cNvPr id="67" name="直線コネクタ 66"/>
        <xdr:cNvCxnSpPr/>
      </xdr:nvCxnSpPr>
      <xdr:spPr>
        <a:xfrm>
          <a:off x="2841625" y="6566662"/>
          <a:ext cx="8128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611245" y="580339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298190" y="557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69850</xdr:rowOff>
    </xdr:to>
    <xdr:cxnSp macro="">
      <xdr:nvCxnSpPr>
        <xdr:cNvPr id="70" name="直線コネクタ 69"/>
        <xdr:cNvCxnSpPr/>
      </xdr:nvCxnSpPr>
      <xdr:spPr>
        <a:xfrm flipV="1">
          <a:off x="2021205" y="6566662"/>
          <a:ext cx="8204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2790825" y="574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494915" y="552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39</xdr:row>
      <xdr:rowOff>69850</xdr:rowOff>
    </xdr:to>
    <xdr:cxnSp macro="">
      <xdr:nvCxnSpPr>
        <xdr:cNvPr id="73" name="直線コネクタ 72"/>
        <xdr:cNvCxnSpPr/>
      </xdr:nvCxnSpPr>
      <xdr:spPr>
        <a:xfrm>
          <a:off x="1217930" y="6488176"/>
          <a:ext cx="803275"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1987550" y="580339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674495" y="557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167130" y="574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871220" y="552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48768</xdr:rowOff>
    </xdr:from>
    <xdr:to>
      <xdr:col>24</xdr:col>
      <xdr:colOff>76200</xdr:colOff>
      <xdr:row>40</xdr:row>
      <xdr:rowOff>150368</xdr:rowOff>
    </xdr:to>
    <xdr:sp macro="" textlink="">
      <xdr:nvSpPr>
        <xdr:cNvPr id="83" name="楕円 82"/>
        <xdr:cNvSpPr/>
      </xdr:nvSpPr>
      <xdr:spPr>
        <a:xfrm>
          <a:off x="4380865" y="675436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128795</xdr:rowOff>
    </xdr:from>
    <xdr:ext cx="762000" cy="259045"/>
    <xdr:sp macro="" textlink="">
      <xdr:nvSpPr>
        <xdr:cNvPr id="84" name="人件費該当値テキスト"/>
        <xdr:cNvSpPr txBox="1"/>
      </xdr:nvSpPr>
      <xdr:spPr>
        <a:xfrm>
          <a:off x="4503420" y="666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5" name="楕円 84"/>
        <xdr:cNvSpPr/>
      </xdr:nvSpPr>
      <xdr:spPr>
        <a:xfrm>
          <a:off x="3611245" y="66484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6" name="テキスト ボックス 85"/>
        <xdr:cNvSpPr txBox="1"/>
      </xdr:nvSpPr>
      <xdr:spPr>
        <a:xfrm>
          <a:off x="329819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2790825" y="651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494915" y="660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xdr:cNvSpPr/>
      </xdr:nvSpPr>
      <xdr:spPr>
        <a:xfrm>
          <a:off x="1987550" y="6557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xdr:cNvSpPr txBox="1"/>
      </xdr:nvSpPr>
      <xdr:spPr>
        <a:xfrm>
          <a:off x="1674495"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16713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871220" y="65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総合行政システム更改作業委託や施設関係の長寿命化計画の策定委託等が増えたことが増要因となっている。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5104110" y="2496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5177770" y="36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5015210" y="36817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5177770" y="224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5015210" y="24968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131572</xdr:rowOff>
    </xdr:from>
    <xdr:to>
      <xdr:col>82</xdr:col>
      <xdr:colOff>107950</xdr:colOff>
      <xdr:row>15</xdr:row>
      <xdr:rowOff>14986</xdr:rowOff>
    </xdr:to>
    <xdr:cxnSp macro="">
      <xdr:nvCxnSpPr>
        <xdr:cNvPr id="122" name="直線コネクタ 121"/>
        <xdr:cNvCxnSpPr/>
      </xdr:nvCxnSpPr>
      <xdr:spPr>
        <a:xfrm>
          <a:off x="14334490" y="2478532"/>
          <a:ext cx="7696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5177770" y="2849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5053310" y="287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131572</xdr:rowOff>
    </xdr:from>
    <xdr:to>
      <xdr:col>78</xdr:col>
      <xdr:colOff>69850</xdr:colOff>
      <xdr:row>15</xdr:row>
      <xdr:rowOff>37846</xdr:rowOff>
    </xdr:to>
    <xdr:cxnSp macro="">
      <xdr:nvCxnSpPr>
        <xdr:cNvPr id="125" name="直線コネクタ 124"/>
        <xdr:cNvCxnSpPr/>
      </xdr:nvCxnSpPr>
      <xdr:spPr>
        <a:xfrm flipV="1">
          <a:off x="13531215" y="2478532"/>
          <a:ext cx="803275"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4283690" y="286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3987780" y="295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15</xdr:row>
      <xdr:rowOff>37846</xdr:rowOff>
    </xdr:to>
    <xdr:cxnSp macro="">
      <xdr:nvCxnSpPr>
        <xdr:cNvPr id="128" name="直線コネクタ 127"/>
        <xdr:cNvCxnSpPr/>
      </xdr:nvCxnSpPr>
      <xdr:spPr>
        <a:xfrm>
          <a:off x="12710795" y="2478532"/>
          <a:ext cx="8204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3480415" y="28087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3167360" y="28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16</xdr:row>
      <xdr:rowOff>26416</xdr:rowOff>
    </xdr:to>
    <xdr:cxnSp macro="">
      <xdr:nvCxnSpPr>
        <xdr:cNvPr id="131" name="直線コネクタ 130"/>
        <xdr:cNvCxnSpPr/>
      </xdr:nvCxnSpPr>
      <xdr:spPr>
        <a:xfrm flipV="1">
          <a:off x="11890375" y="2478532"/>
          <a:ext cx="82042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2659995" y="2817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2364085" y="2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1856720" y="277672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1543665" y="285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1" name="楕円 140"/>
        <xdr:cNvSpPr/>
      </xdr:nvSpPr>
      <xdr:spPr>
        <a:xfrm>
          <a:off x="15053310" y="2482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44213</xdr:rowOff>
    </xdr:from>
    <xdr:ext cx="762000" cy="259045"/>
    <xdr:sp macro="" textlink="">
      <xdr:nvSpPr>
        <xdr:cNvPr id="142" name="物件費該当値テキスト"/>
        <xdr:cNvSpPr txBox="1"/>
      </xdr:nvSpPr>
      <xdr:spPr>
        <a:xfrm>
          <a:off x="1517777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80772</xdr:rowOff>
    </xdr:from>
    <xdr:to>
      <xdr:col>78</xdr:col>
      <xdr:colOff>120650</xdr:colOff>
      <xdr:row>15</xdr:row>
      <xdr:rowOff>10922</xdr:rowOff>
    </xdr:to>
    <xdr:sp macro="" textlink="">
      <xdr:nvSpPr>
        <xdr:cNvPr id="143" name="楕円 142"/>
        <xdr:cNvSpPr/>
      </xdr:nvSpPr>
      <xdr:spPr>
        <a:xfrm>
          <a:off x="14283690" y="2427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21099</xdr:rowOff>
    </xdr:from>
    <xdr:ext cx="736600" cy="259045"/>
    <xdr:sp macro="" textlink="">
      <xdr:nvSpPr>
        <xdr:cNvPr id="144" name="テキスト ボックス 143"/>
        <xdr:cNvSpPr txBox="1"/>
      </xdr:nvSpPr>
      <xdr:spPr>
        <a:xfrm>
          <a:off x="13987780" y="220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5" name="楕円 144"/>
        <xdr:cNvSpPr/>
      </xdr:nvSpPr>
      <xdr:spPr>
        <a:xfrm>
          <a:off x="13480415" y="250545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6" name="テキスト ボックス 145"/>
        <xdr:cNvSpPr txBox="1"/>
      </xdr:nvSpPr>
      <xdr:spPr>
        <a:xfrm>
          <a:off x="13167360" y="227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47" name="楕円 146"/>
        <xdr:cNvSpPr/>
      </xdr:nvSpPr>
      <xdr:spPr>
        <a:xfrm>
          <a:off x="12659995" y="2427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48" name="テキスト ボックス 147"/>
        <xdr:cNvSpPr txBox="1"/>
      </xdr:nvSpPr>
      <xdr:spPr>
        <a:xfrm>
          <a:off x="12364085" y="22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xdr:cNvSpPr/>
      </xdr:nvSpPr>
      <xdr:spPr>
        <a:xfrm>
          <a:off x="11856720" y="26616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xdr:cNvSpPr txBox="1"/>
      </xdr:nvSpPr>
      <xdr:spPr>
        <a:xfrm>
          <a:off x="11543665" y="24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障害者福祉サービス介護給付費や乳幼児医療助成等の事業費の増加により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％の上昇となっている。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100" b="0" i="0" u="none" strike="noStrike" kern="0" cap="none" spc="0" normalizeH="0" baseline="0" noProof="0">
              <a:ln>
                <a:noFill/>
              </a:ln>
              <a:solidFill>
                <a:prstClr val="black"/>
              </a:solidFill>
              <a:effectLst/>
              <a:uLnTx/>
              <a:uFillTx/>
              <a:latin typeface="+mn-lt"/>
              <a:ea typeface="+mn-ea"/>
              <a:cs typeface="+mn-cs"/>
            </a:rPr>
            <a:t>障害者福祉サービス介護給付費</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については増となっていくことが予想される。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414520" y="887693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503420" y="1028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342765" y="1031221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503420" y="862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342765" y="887693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84" name="直線コネクタ 183"/>
        <xdr:cNvCxnSpPr/>
      </xdr:nvCxnSpPr>
      <xdr:spPr>
        <a:xfrm>
          <a:off x="3654425" y="9163232"/>
          <a:ext cx="76009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503420" y="9227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380865" y="925557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110672</xdr:rowOff>
    </xdr:to>
    <xdr:cxnSp macro="">
      <xdr:nvCxnSpPr>
        <xdr:cNvPr id="187" name="直線コネクタ 186"/>
        <xdr:cNvCxnSpPr/>
      </xdr:nvCxnSpPr>
      <xdr:spPr>
        <a:xfrm>
          <a:off x="2841625" y="916323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611245" y="92392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298190" y="932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110672</xdr:rowOff>
    </xdr:to>
    <xdr:cxnSp macro="">
      <xdr:nvCxnSpPr>
        <xdr:cNvPr id="190" name="直線コネクタ 189"/>
        <xdr:cNvCxnSpPr/>
      </xdr:nvCxnSpPr>
      <xdr:spPr>
        <a:xfrm>
          <a:off x="2021205" y="9081588"/>
          <a:ext cx="82042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2790825" y="919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494915" y="92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61685</xdr:rowOff>
    </xdr:to>
    <xdr:cxnSp macro="">
      <xdr:nvCxnSpPr>
        <xdr:cNvPr id="193" name="直線コネクタ 192"/>
        <xdr:cNvCxnSpPr/>
      </xdr:nvCxnSpPr>
      <xdr:spPr>
        <a:xfrm flipV="1">
          <a:off x="1217930" y="9081588"/>
          <a:ext cx="8032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1987550" y="922292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674495" y="930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167130" y="919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871220" y="92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380865" y="91450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503420" y="899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xdr:cNvSpPr/>
      </xdr:nvSpPr>
      <xdr:spPr>
        <a:xfrm>
          <a:off x="3611245" y="911243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xdr:cNvSpPr txBox="1"/>
      </xdr:nvSpPr>
      <xdr:spPr>
        <a:xfrm>
          <a:off x="3298190" y="88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xdr:cNvSpPr/>
      </xdr:nvSpPr>
      <xdr:spPr>
        <a:xfrm>
          <a:off x="2790825" y="91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xdr:cNvSpPr txBox="1"/>
      </xdr:nvSpPr>
      <xdr:spPr>
        <a:xfrm>
          <a:off x="2494915" y="88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xdr:cNvSpPr/>
      </xdr:nvSpPr>
      <xdr:spPr>
        <a:xfrm>
          <a:off x="1987550" y="903459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xdr:cNvSpPr txBox="1"/>
      </xdr:nvSpPr>
      <xdr:spPr>
        <a:xfrm>
          <a:off x="1674495" y="880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xdr:cNvSpPr/>
      </xdr:nvSpPr>
      <xdr:spPr>
        <a:xfrm>
          <a:off x="1167130" y="90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xdr:cNvSpPr txBox="1"/>
      </xdr:nvSpPr>
      <xdr:spPr>
        <a:xfrm>
          <a:off x="871220" y="883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その他、経常収支比率においては、維持補修費</a:t>
          </a:r>
          <a:r>
            <a:rPr kumimoji="1" lang="en-US" altLang="ja-JP" sz="1100" b="0" i="0" u="none" strike="noStrike" kern="0" cap="none" spc="0" normalizeH="0" baseline="0" noProof="0">
              <a:ln>
                <a:noFill/>
              </a:ln>
              <a:solidFill>
                <a:prstClr val="black"/>
              </a:solidFill>
              <a:effectLst/>
              <a:uLnTx/>
              <a:uFillTx/>
              <a:latin typeface="+mn-lt"/>
              <a:ea typeface="+mn-ea"/>
              <a:cs typeface="+mn-cs"/>
            </a:rPr>
            <a:t>0.5</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ja-JP" sz="1100" b="0" i="0" u="none" strike="noStrike" kern="0" cap="none" spc="0" normalizeH="0" baseline="0" noProof="0">
              <a:ln>
                <a:noFill/>
              </a:ln>
              <a:solidFill>
                <a:prstClr val="black"/>
              </a:solidFill>
              <a:effectLst/>
              <a:uLnTx/>
              <a:uFillTx/>
              <a:latin typeface="+mn-lt"/>
              <a:ea typeface="+mn-ea"/>
              <a:cs typeface="+mn-cs"/>
            </a:rPr>
            <a:t>％減となっている。特に繰出金の減要因としては、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国保直診勘定</a:t>
          </a:r>
          <a:r>
            <a:rPr kumimoji="1" lang="ja-JP" altLang="ja-JP" sz="1100" b="0" i="0" u="none" strike="noStrike" kern="0" cap="none" spc="0" normalizeH="0" baseline="0" noProof="0">
              <a:ln>
                <a:noFill/>
              </a:ln>
              <a:solidFill>
                <a:prstClr val="black"/>
              </a:solidFill>
              <a:effectLst/>
              <a:uLnTx/>
              <a:uFillTx/>
              <a:latin typeface="+mn-lt"/>
              <a:ea typeface="+mn-ea"/>
              <a:cs typeface="+mn-cs"/>
            </a:rPr>
            <a:t>特別会計において、</a:t>
          </a:r>
          <a:r>
            <a:rPr kumimoji="1" lang="en-US" altLang="ja-JP" sz="1100" b="0" i="0" u="none" strike="noStrike" kern="0" cap="none" spc="0" normalizeH="0" baseline="0" noProof="0">
              <a:ln>
                <a:noFill/>
              </a:ln>
              <a:solidFill>
                <a:prstClr val="black"/>
              </a:solidFill>
              <a:effectLst/>
              <a:uLnTx/>
              <a:uFillTx/>
              <a:latin typeface="+mn-lt"/>
              <a:ea typeface="+mn-ea"/>
              <a:cs typeface="+mn-cs"/>
            </a:rPr>
            <a:t>H28</a:t>
          </a:r>
          <a:r>
            <a:rPr kumimoji="1" lang="ja-JP" altLang="en-US" sz="1100" b="0" i="0" u="none" strike="noStrike" kern="0" cap="none" spc="0" normalizeH="0" baseline="0" noProof="0">
              <a:ln>
                <a:noFill/>
              </a:ln>
              <a:solidFill>
                <a:prstClr val="black"/>
              </a:solidFill>
              <a:effectLst/>
              <a:uLnTx/>
              <a:uFillTx/>
              <a:latin typeface="+mn-lt"/>
              <a:ea typeface="+mn-ea"/>
              <a:cs typeface="+mn-cs"/>
            </a:rPr>
            <a:t>事業の非常電源更新工事</a:t>
          </a:r>
          <a:r>
            <a:rPr kumimoji="1" lang="ja-JP" altLang="ja-JP" sz="1100" b="0" i="0" u="none" strike="noStrike" kern="0" cap="none" spc="0" normalizeH="0" baseline="0" noProof="0">
              <a:ln>
                <a:noFill/>
              </a:ln>
              <a:solidFill>
                <a:prstClr val="black"/>
              </a:solidFill>
              <a:effectLst/>
              <a:uLnTx/>
              <a:uFillTx/>
              <a:latin typeface="+mn-lt"/>
              <a:ea typeface="+mn-ea"/>
              <a:cs typeface="+mn-cs"/>
            </a:rPr>
            <a:t>が完了したことに伴い減となっている。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5104110" y="888619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517777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5015210" y="1020064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5177770" y="86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5015210" y="8886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39370</xdr:rowOff>
    </xdr:to>
    <xdr:cxnSp macro="">
      <xdr:nvCxnSpPr>
        <xdr:cNvPr id="244" name="直線コネクタ 243"/>
        <xdr:cNvCxnSpPr/>
      </xdr:nvCxnSpPr>
      <xdr:spPr>
        <a:xfrm flipV="1">
          <a:off x="14334490" y="9522460"/>
          <a:ext cx="7696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5177770" y="9622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5053310" y="965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146050</xdr:rowOff>
    </xdr:to>
    <xdr:cxnSp macro="">
      <xdr:nvCxnSpPr>
        <xdr:cNvPr id="247" name="直線コネクタ 246"/>
        <xdr:cNvCxnSpPr/>
      </xdr:nvCxnSpPr>
      <xdr:spPr>
        <a:xfrm flipV="1">
          <a:off x="13531215" y="9594850"/>
          <a:ext cx="803275"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4283690" y="9635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3987780" y="972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59</xdr:row>
      <xdr:rowOff>46990</xdr:rowOff>
    </xdr:to>
    <xdr:cxnSp macro="">
      <xdr:nvCxnSpPr>
        <xdr:cNvPr id="250" name="直線コネクタ 249"/>
        <xdr:cNvCxnSpPr/>
      </xdr:nvCxnSpPr>
      <xdr:spPr>
        <a:xfrm flipV="1">
          <a:off x="12710795" y="9701530"/>
          <a:ext cx="82042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3480415" y="961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316736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59</xdr:row>
      <xdr:rowOff>46990</xdr:rowOff>
    </xdr:to>
    <xdr:cxnSp macro="">
      <xdr:nvCxnSpPr>
        <xdr:cNvPr id="253" name="直線コネクタ 252"/>
        <xdr:cNvCxnSpPr/>
      </xdr:nvCxnSpPr>
      <xdr:spPr>
        <a:xfrm>
          <a:off x="11890375" y="9655810"/>
          <a:ext cx="82042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2659995" y="9673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236408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1856720" y="96278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1543665" y="97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3" name="楕円 262"/>
        <xdr:cNvSpPr/>
      </xdr:nvSpPr>
      <xdr:spPr>
        <a:xfrm>
          <a:off x="15053310" y="9471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4" name="その他該当値テキスト"/>
        <xdr:cNvSpPr txBox="1"/>
      </xdr:nvSpPr>
      <xdr:spPr>
        <a:xfrm>
          <a:off x="1517777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5" name="楕円 264"/>
        <xdr:cNvSpPr/>
      </xdr:nvSpPr>
      <xdr:spPr>
        <a:xfrm>
          <a:off x="14283690" y="9547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6" name="テキスト ボックス 265"/>
        <xdr:cNvSpPr txBox="1"/>
      </xdr:nvSpPr>
      <xdr:spPr>
        <a:xfrm>
          <a:off x="13987780" y="932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7" name="楕円 266"/>
        <xdr:cNvSpPr/>
      </xdr:nvSpPr>
      <xdr:spPr>
        <a:xfrm>
          <a:off x="13480415" y="96507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68" name="テキスト ボックス 267"/>
        <xdr:cNvSpPr txBox="1"/>
      </xdr:nvSpPr>
      <xdr:spPr>
        <a:xfrm>
          <a:off x="1316736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69" name="楕円 268"/>
        <xdr:cNvSpPr/>
      </xdr:nvSpPr>
      <xdr:spPr>
        <a:xfrm>
          <a:off x="12659995" y="989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0" name="テキスト ボックス 269"/>
        <xdr:cNvSpPr txBox="1"/>
      </xdr:nvSpPr>
      <xdr:spPr>
        <a:xfrm>
          <a:off x="12364085"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1" name="楕円 270"/>
        <xdr:cNvSpPr/>
      </xdr:nvSpPr>
      <xdr:spPr>
        <a:xfrm>
          <a:off x="11856720" y="9605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72" name="テキスト ボックス 271"/>
        <xdr:cNvSpPr txBox="1"/>
      </xdr:nvSpPr>
      <xdr:spPr>
        <a:xfrm>
          <a:off x="11543665" y="938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地方創生加速化事業の産業基盤創生関係が皆減となったことが減少要因となっている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5104110" y="574903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5177770" y="697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5015210" y="69979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5177770" y="55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5015210" y="574903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12700</xdr:rowOff>
    </xdr:to>
    <xdr:cxnSp macro="">
      <xdr:nvCxnSpPr>
        <xdr:cNvPr id="302" name="直線コネクタ 301"/>
        <xdr:cNvCxnSpPr/>
      </xdr:nvCxnSpPr>
      <xdr:spPr>
        <a:xfrm flipV="1">
          <a:off x="14334490" y="6037834"/>
          <a:ext cx="7696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517777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5053310" y="6152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12700</xdr:rowOff>
    </xdr:to>
    <xdr:cxnSp macro="">
      <xdr:nvCxnSpPr>
        <xdr:cNvPr id="305" name="直線コネクタ 304"/>
        <xdr:cNvCxnSpPr/>
      </xdr:nvCxnSpPr>
      <xdr:spPr>
        <a:xfrm>
          <a:off x="13531215" y="6005830"/>
          <a:ext cx="803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4283690"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398778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08" name="直線コネクタ 307"/>
        <xdr:cNvCxnSpPr/>
      </xdr:nvCxnSpPr>
      <xdr:spPr>
        <a:xfrm flipV="1">
          <a:off x="12710795" y="6005830"/>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3480415"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316736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165862</xdr:rowOff>
    </xdr:to>
    <xdr:cxnSp macro="">
      <xdr:nvCxnSpPr>
        <xdr:cNvPr id="311" name="直線コネクタ 310"/>
        <xdr:cNvCxnSpPr/>
      </xdr:nvCxnSpPr>
      <xdr:spPr>
        <a:xfrm>
          <a:off x="11890375" y="6024118"/>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2659995"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2364085" y="62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1856720"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1543665"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1" name="楕円 320"/>
        <xdr:cNvSpPr/>
      </xdr:nvSpPr>
      <xdr:spPr>
        <a:xfrm>
          <a:off x="15053310" y="5987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2" name="補助費等該当値テキスト"/>
        <xdr:cNvSpPr txBox="1"/>
      </xdr:nvSpPr>
      <xdr:spPr>
        <a:xfrm>
          <a:off x="15177770" y="583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3" name="楕円 322"/>
        <xdr:cNvSpPr/>
      </xdr:nvSpPr>
      <xdr:spPr>
        <a:xfrm>
          <a:off x="1428369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4" name="テキスト ボックス 323"/>
        <xdr:cNvSpPr txBox="1"/>
      </xdr:nvSpPr>
      <xdr:spPr>
        <a:xfrm>
          <a:off x="1398778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5" name="楕円 324"/>
        <xdr:cNvSpPr/>
      </xdr:nvSpPr>
      <xdr:spPr>
        <a:xfrm>
          <a:off x="13480415" y="5955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6" name="テキスト ボックス 325"/>
        <xdr:cNvSpPr txBox="1"/>
      </xdr:nvSpPr>
      <xdr:spPr>
        <a:xfrm>
          <a:off x="1316736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7" name="楕円 326"/>
        <xdr:cNvSpPr/>
      </xdr:nvSpPr>
      <xdr:spPr>
        <a:xfrm>
          <a:off x="12659995" y="5982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8" name="テキスト ボックス 327"/>
        <xdr:cNvSpPr txBox="1"/>
      </xdr:nvSpPr>
      <xdr:spPr>
        <a:xfrm>
          <a:off x="12364085"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9" name="楕円 328"/>
        <xdr:cNvSpPr/>
      </xdr:nvSpPr>
      <xdr:spPr>
        <a:xfrm>
          <a:off x="11856720" y="597331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0" name="テキスト ボックス 329"/>
        <xdr:cNvSpPr txBox="1"/>
      </xdr:nvSpPr>
      <xdr:spPr>
        <a:xfrm>
          <a:off x="11543665"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辺地対策債等の償還が始まったことにより微増となっている。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414520" y="1223899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503420" y="136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342765" y="136639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50342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342765" y="12238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161290</xdr:rowOff>
    </xdr:to>
    <xdr:cxnSp macro="">
      <xdr:nvCxnSpPr>
        <xdr:cNvPr id="362" name="直線コネクタ 361"/>
        <xdr:cNvCxnSpPr/>
      </xdr:nvCxnSpPr>
      <xdr:spPr>
        <a:xfrm>
          <a:off x="3654425" y="12559030"/>
          <a:ext cx="760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503420" y="12884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380865" y="12908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153670</xdr:rowOff>
    </xdr:to>
    <xdr:cxnSp macro="">
      <xdr:nvCxnSpPr>
        <xdr:cNvPr id="365" name="直線コネクタ 364"/>
        <xdr:cNvCxnSpPr/>
      </xdr:nvCxnSpPr>
      <xdr:spPr>
        <a:xfrm>
          <a:off x="2841625" y="12555220"/>
          <a:ext cx="8128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611245" y="128663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298190" y="1294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168910</xdr:rowOff>
    </xdr:to>
    <xdr:cxnSp macro="">
      <xdr:nvCxnSpPr>
        <xdr:cNvPr id="368" name="直線コネクタ 367"/>
        <xdr:cNvCxnSpPr/>
      </xdr:nvCxnSpPr>
      <xdr:spPr>
        <a:xfrm flipV="1">
          <a:off x="2021205" y="1255522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2790825" y="12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494915"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168910</xdr:rowOff>
    </xdr:to>
    <xdr:cxnSp macro="">
      <xdr:nvCxnSpPr>
        <xdr:cNvPr id="371" name="直線コネクタ 370"/>
        <xdr:cNvCxnSpPr/>
      </xdr:nvCxnSpPr>
      <xdr:spPr>
        <a:xfrm>
          <a:off x="1217930" y="12528550"/>
          <a:ext cx="8032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1987550" y="128435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674495"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167130" y="12843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87122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1" name="楕円 380"/>
        <xdr:cNvSpPr/>
      </xdr:nvSpPr>
      <xdr:spPr>
        <a:xfrm>
          <a:off x="4380865" y="125158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82" name="公債費該当値テキスト"/>
        <xdr:cNvSpPr txBox="1"/>
      </xdr:nvSpPr>
      <xdr:spPr>
        <a:xfrm>
          <a:off x="450342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83" name="楕円 382"/>
        <xdr:cNvSpPr/>
      </xdr:nvSpPr>
      <xdr:spPr>
        <a:xfrm>
          <a:off x="3611245" y="125082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84" name="テキスト ボックス 383"/>
        <xdr:cNvSpPr txBox="1"/>
      </xdr:nvSpPr>
      <xdr:spPr>
        <a:xfrm>
          <a:off x="329819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5" name="楕円 384"/>
        <xdr:cNvSpPr/>
      </xdr:nvSpPr>
      <xdr:spPr>
        <a:xfrm>
          <a:off x="2790825" y="12504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86" name="テキスト ボックス 385"/>
        <xdr:cNvSpPr txBox="1"/>
      </xdr:nvSpPr>
      <xdr:spPr>
        <a:xfrm>
          <a:off x="2494915"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118110</xdr:rowOff>
    </xdr:from>
    <xdr:to>
      <xdr:col>11</xdr:col>
      <xdr:colOff>60325</xdr:colOff>
      <xdr:row>75</xdr:row>
      <xdr:rowOff>48260</xdr:rowOff>
    </xdr:to>
    <xdr:sp macro="" textlink="">
      <xdr:nvSpPr>
        <xdr:cNvPr id="387" name="楕円 386"/>
        <xdr:cNvSpPr/>
      </xdr:nvSpPr>
      <xdr:spPr>
        <a:xfrm>
          <a:off x="1987550" y="125234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8" name="テキスト ボックス 387"/>
        <xdr:cNvSpPr txBox="1"/>
      </xdr:nvSpPr>
      <xdr:spPr>
        <a:xfrm>
          <a:off x="1674495"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89" name="楕円 388"/>
        <xdr:cNvSpPr/>
      </xdr:nvSpPr>
      <xdr:spPr>
        <a:xfrm>
          <a:off x="1167130" y="12477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90" name="テキスト ボックス 389"/>
        <xdr:cNvSpPr txBox="1"/>
      </xdr:nvSpPr>
      <xdr:spPr>
        <a:xfrm>
          <a:off x="87122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％増、物件費</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、維持補修費</a:t>
          </a:r>
          <a:r>
            <a:rPr kumimoji="1" lang="en-US" altLang="ja-JP" sz="1100" b="0" i="0" u="none" strike="noStrike" kern="0" cap="none" spc="0" normalizeH="0" baseline="0" noProof="0">
              <a:ln>
                <a:noFill/>
              </a:ln>
              <a:solidFill>
                <a:prstClr val="black"/>
              </a:solidFill>
              <a:effectLst/>
              <a:uLnTx/>
              <a:uFillTx/>
              <a:latin typeface="+mn-lt"/>
              <a:ea typeface="+mn-ea"/>
              <a:cs typeface="+mn-cs"/>
            </a:rPr>
            <a:t>0.5</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ja-JP" sz="1100" b="0" i="0" u="none" strike="noStrike" kern="0" cap="none" spc="0" normalizeH="0" baseline="0" noProof="0">
              <a:ln>
                <a:noFill/>
              </a:ln>
              <a:solidFill>
                <a:prstClr val="black"/>
              </a:solidFill>
              <a:effectLst/>
              <a:uLnTx/>
              <a:uFillTx/>
              <a:latin typeface="+mn-lt"/>
              <a:ea typeface="+mn-ea"/>
              <a:cs typeface="+mn-cs"/>
            </a:rPr>
            <a:t>％減となっている。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1383010"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092644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1383010"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092644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1383010"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092644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1383010"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092644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1383010"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092644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1383010"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092644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5104110" y="12265116"/>
          <a:ext cx="0" cy="145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5177770" y="1368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5015210" y="137172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5177770" y="1201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5015210" y="1226511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14332</xdr:rowOff>
    </xdr:to>
    <xdr:cxnSp macro="">
      <xdr:nvCxnSpPr>
        <xdr:cNvPr id="425" name="直線コネクタ 424"/>
        <xdr:cNvCxnSpPr/>
      </xdr:nvCxnSpPr>
      <xdr:spPr>
        <a:xfrm>
          <a:off x="14334490" y="13180059"/>
          <a:ext cx="76962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5177770" y="12887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5053310" y="13038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78014</xdr:rowOff>
    </xdr:from>
    <xdr:to>
      <xdr:col>78</xdr:col>
      <xdr:colOff>69850</xdr:colOff>
      <xdr:row>78</xdr:row>
      <xdr:rowOff>104139</xdr:rowOff>
    </xdr:to>
    <xdr:cxnSp macro="">
      <xdr:nvCxnSpPr>
        <xdr:cNvPr id="428" name="直線コネクタ 427"/>
        <xdr:cNvCxnSpPr/>
      </xdr:nvCxnSpPr>
      <xdr:spPr>
        <a:xfrm>
          <a:off x="13531215" y="13153934"/>
          <a:ext cx="8032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4283690" y="12986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3987780" y="1275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78014</xdr:rowOff>
    </xdr:from>
    <xdr:to>
      <xdr:col>73</xdr:col>
      <xdr:colOff>180975</xdr:colOff>
      <xdr:row>78</xdr:row>
      <xdr:rowOff>159657</xdr:rowOff>
    </xdr:to>
    <xdr:cxnSp macro="">
      <xdr:nvCxnSpPr>
        <xdr:cNvPr id="431" name="直線コネクタ 430"/>
        <xdr:cNvCxnSpPr/>
      </xdr:nvCxnSpPr>
      <xdr:spPr>
        <a:xfrm flipV="1">
          <a:off x="12710795" y="13153934"/>
          <a:ext cx="82042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3480415" y="12885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316736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78</xdr:row>
      <xdr:rowOff>159657</xdr:rowOff>
    </xdr:to>
    <xdr:cxnSp macro="">
      <xdr:nvCxnSpPr>
        <xdr:cNvPr id="434" name="直線コネクタ 433"/>
        <xdr:cNvCxnSpPr/>
      </xdr:nvCxnSpPr>
      <xdr:spPr>
        <a:xfrm>
          <a:off x="11890375" y="13193122"/>
          <a:ext cx="8204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2659995" y="129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2364085" y="127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1856720" y="1285276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1543665" y="1262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134982</xdr:rowOff>
    </xdr:from>
    <xdr:to>
      <xdr:col>82</xdr:col>
      <xdr:colOff>158750</xdr:colOff>
      <xdr:row>79</xdr:row>
      <xdr:rowOff>65132</xdr:rowOff>
    </xdr:to>
    <xdr:sp macro="" textlink="">
      <xdr:nvSpPr>
        <xdr:cNvPr id="444" name="楕円 443"/>
        <xdr:cNvSpPr/>
      </xdr:nvSpPr>
      <xdr:spPr>
        <a:xfrm>
          <a:off x="15053310" y="13210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107059</xdr:rowOff>
    </xdr:from>
    <xdr:ext cx="762000" cy="259045"/>
    <xdr:sp macro="" textlink="">
      <xdr:nvSpPr>
        <xdr:cNvPr id="445" name="公債費以外該当値テキスト"/>
        <xdr:cNvSpPr txBox="1"/>
      </xdr:nvSpPr>
      <xdr:spPr>
        <a:xfrm>
          <a:off x="1517777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6" name="楕円 445"/>
        <xdr:cNvSpPr/>
      </xdr:nvSpPr>
      <xdr:spPr>
        <a:xfrm>
          <a:off x="14283690"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7" name="テキスト ボックス 446"/>
        <xdr:cNvSpPr txBox="1"/>
      </xdr:nvSpPr>
      <xdr:spPr>
        <a:xfrm>
          <a:off x="13987780" y="1321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27214</xdr:rowOff>
    </xdr:from>
    <xdr:to>
      <xdr:col>74</xdr:col>
      <xdr:colOff>31750</xdr:colOff>
      <xdr:row>78</xdr:row>
      <xdr:rowOff>128814</xdr:rowOff>
    </xdr:to>
    <xdr:sp macro="" textlink="">
      <xdr:nvSpPr>
        <xdr:cNvPr id="448" name="楕円 447"/>
        <xdr:cNvSpPr/>
      </xdr:nvSpPr>
      <xdr:spPr>
        <a:xfrm>
          <a:off x="13480415" y="1310313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113591</xdr:rowOff>
    </xdr:from>
    <xdr:ext cx="762000" cy="259045"/>
    <xdr:sp macro="" textlink="">
      <xdr:nvSpPr>
        <xdr:cNvPr id="449" name="テキスト ボックス 448"/>
        <xdr:cNvSpPr txBox="1"/>
      </xdr:nvSpPr>
      <xdr:spPr>
        <a:xfrm>
          <a:off x="1316736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50" name="楕円 449"/>
        <xdr:cNvSpPr/>
      </xdr:nvSpPr>
      <xdr:spPr>
        <a:xfrm>
          <a:off x="12659995" y="13184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51" name="テキスト ボックス 450"/>
        <xdr:cNvSpPr txBox="1"/>
      </xdr:nvSpPr>
      <xdr:spPr>
        <a:xfrm>
          <a:off x="12364085" y="1326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2" name="楕円 451"/>
        <xdr:cNvSpPr/>
      </xdr:nvSpPr>
      <xdr:spPr>
        <a:xfrm>
          <a:off x="11856720" y="1314232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152779</xdr:rowOff>
    </xdr:from>
    <xdr:ext cx="762000" cy="259045"/>
    <xdr:sp macro="" textlink="">
      <xdr:nvSpPr>
        <xdr:cNvPr id="453" name="テキスト ボックス 452"/>
        <xdr:cNvSpPr txBox="1"/>
      </xdr:nvSpPr>
      <xdr:spPr>
        <a:xfrm>
          <a:off x="11543665" y="1322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4988560" y="1842273"/>
          <a:ext cx="0" cy="15321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054600" y="33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4899660" y="337445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054600" y="158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4899660" y="184227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79395</xdr:rowOff>
    </xdr:from>
    <xdr:to>
      <xdr:col>29</xdr:col>
      <xdr:colOff>127000</xdr:colOff>
      <xdr:row>17</xdr:row>
      <xdr:rowOff>102564</xdr:rowOff>
    </xdr:to>
    <xdr:cxnSp macro="">
      <xdr:nvCxnSpPr>
        <xdr:cNvPr id="51" name="直線コネクタ 50"/>
        <xdr:cNvCxnSpPr/>
      </xdr:nvCxnSpPr>
      <xdr:spPr bwMode="auto">
        <a:xfrm flipV="1">
          <a:off x="4409440" y="2967375"/>
          <a:ext cx="57912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054600" y="30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4937760" y="3047264"/>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102564</xdr:rowOff>
    </xdr:from>
    <xdr:to>
      <xdr:col>26</xdr:col>
      <xdr:colOff>50800</xdr:colOff>
      <xdr:row>17</xdr:row>
      <xdr:rowOff>105214</xdr:rowOff>
    </xdr:to>
    <xdr:cxnSp macro="">
      <xdr:nvCxnSpPr>
        <xdr:cNvPr id="54" name="直線コネクタ 53"/>
        <xdr:cNvCxnSpPr/>
      </xdr:nvCxnSpPr>
      <xdr:spPr bwMode="auto">
        <a:xfrm flipV="1">
          <a:off x="3802380" y="2990544"/>
          <a:ext cx="607060" cy="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358640" y="3055304"/>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074160" y="313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105214</xdr:rowOff>
    </xdr:from>
    <xdr:to>
      <xdr:col>22</xdr:col>
      <xdr:colOff>114300</xdr:colOff>
      <xdr:row>17</xdr:row>
      <xdr:rowOff>114529</xdr:rowOff>
    </xdr:to>
    <xdr:cxnSp macro="">
      <xdr:nvCxnSpPr>
        <xdr:cNvPr id="57" name="直線コネクタ 56"/>
        <xdr:cNvCxnSpPr/>
      </xdr:nvCxnSpPr>
      <xdr:spPr bwMode="auto">
        <a:xfrm flipV="1">
          <a:off x="3187700" y="2993194"/>
          <a:ext cx="61468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3751580" y="3086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467100" y="317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114529</xdr:rowOff>
    </xdr:from>
    <xdr:to>
      <xdr:col>18</xdr:col>
      <xdr:colOff>177800</xdr:colOff>
      <xdr:row>18</xdr:row>
      <xdr:rowOff>65291</xdr:rowOff>
    </xdr:to>
    <xdr:cxnSp macro="">
      <xdr:nvCxnSpPr>
        <xdr:cNvPr id="60" name="直線コネクタ 59"/>
        <xdr:cNvCxnSpPr/>
      </xdr:nvCxnSpPr>
      <xdr:spPr bwMode="auto">
        <a:xfrm flipV="1">
          <a:off x="2565400" y="3002509"/>
          <a:ext cx="622300" cy="1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144520" y="3085783"/>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2852420" y="317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514600" y="310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230120" y="31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28595</xdr:rowOff>
    </xdr:from>
    <xdr:to>
      <xdr:col>29</xdr:col>
      <xdr:colOff>177800</xdr:colOff>
      <xdr:row>17</xdr:row>
      <xdr:rowOff>130195</xdr:rowOff>
    </xdr:to>
    <xdr:sp macro="" textlink="">
      <xdr:nvSpPr>
        <xdr:cNvPr id="70" name="楕円 69"/>
        <xdr:cNvSpPr/>
      </xdr:nvSpPr>
      <xdr:spPr bwMode="auto">
        <a:xfrm>
          <a:off x="4937760" y="2916575"/>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45122</xdr:rowOff>
    </xdr:from>
    <xdr:ext cx="762000" cy="259045"/>
    <xdr:sp macro="" textlink="">
      <xdr:nvSpPr>
        <xdr:cNvPr id="71" name="人口1人当たり決算額の推移該当値テキスト130"/>
        <xdr:cNvSpPr txBox="1"/>
      </xdr:nvSpPr>
      <xdr:spPr>
        <a:xfrm>
          <a:off x="5054600" y="276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51764</xdr:rowOff>
    </xdr:from>
    <xdr:to>
      <xdr:col>26</xdr:col>
      <xdr:colOff>101600</xdr:colOff>
      <xdr:row>17</xdr:row>
      <xdr:rowOff>153364</xdr:rowOff>
    </xdr:to>
    <xdr:sp macro="" textlink="">
      <xdr:nvSpPr>
        <xdr:cNvPr id="72" name="楕円 71"/>
        <xdr:cNvSpPr/>
      </xdr:nvSpPr>
      <xdr:spPr bwMode="auto">
        <a:xfrm>
          <a:off x="4358640" y="293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163541</xdr:rowOff>
    </xdr:from>
    <xdr:ext cx="736600" cy="259045"/>
    <xdr:sp macro="" textlink="">
      <xdr:nvSpPr>
        <xdr:cNvPr id="73" name="テキスト ボックス 72"/>
        <xdr:cNvSpPr txBox="1"/>
      </xdr:nvSpPr>
      <xdr:spPr>
        <a:xfrm>
          <a:off x="4074160" y="271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54414</xdr:rowOff>
    </xdr:from>
    <xdr:to>
      <xdr:col>22</xdr:col>
      <xdr:colOff>165100</xdr:colOff>
      <xdr:row>17</xdr:row>
      <xdr:rowOff>156014</xdr:rowOff>
    </xdr:to>
    <xdr:sp macro="" textlink="">
      <xdr:nvSpPr>
        <xdr:cNvPr id="74" name="楕円 73"/>
        <xdr:cNvSpPr/>
      </xdr:nvSpPr>
      <xdr:spPr bwMode="auto">
        <a:xfrm>
          <a:off x="3751580" y="294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166191</xdr:rowOff>
    </xdr:from>
    <xdr:ext cx="762000" cy="259045"/>
    <xdr:sp macro="" textlink="">
      <xdr:nvSpPr>
        <xdr:cNvPr id="75" name="テキスト ボックス 74"/>
        <xdr:cNvSpPr txBox="1"/>
      </xdr:nvSpPr>
      <xdr:spPr>
        <a:xfrm>
          <a:off x="3467100" y="271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63729</xdr:rowOff>
    </xdr:from>
    <xdr:to>
      <xdr:col>19</xdr:col>
      <xdr:colOff>38100</xdr:colOff>
      <xdr:row>17</xdr:row>
      <xdr:rowOff>165329</xdr:rowOff>
    </xdr:to>
    <xdr:sp macro="" textlink="">
      <xdr:nvSpPr>
        <xdr:cNvPr id="76" name="楕円 75"/>
        <xdr:cNvSpPr/>
      </xdr:nvSpPr>
      <xdr:spPr bwMode="auto">
        <a:xfrm>
          <a:off x="3144520" y="2951709"/>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4056</xdr:rowOff>
    </xdr:from>
    <xdr:ext cx="762000" cy="259045"/>
    <xdr:sp macro="" textlink="">
      <xdr:nvSpPr>
        <xdr:cNvPr id="77" name="テキスト ボックス 76"/>
        <xdr:cNvSpPr txBox="1"/>
      </xdr:nvSpPr>
      <xdr:spPr>
        <a:xfrm>
          <a:off x="2852420" y="27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14491</xdr:rowOff>
    </xdr:from>
    <xdr:to>
      <xdr:col>15</xdr:col>
      <xdr:colOff>101600</xdr:colOff>
      <xdr:row>18</xdr:row>
      <xdr:rowOff>116091</xdr:rowOff>
    </xdr:to>
    <xdr:sp macro="" textlink="">
      <xdr:nvSpPr>
        <xdr:cNvPr id="78" name="楕円 77"/>
        <xdr:cNvSpPr/>
      </xdr:nvSpPr>
      <xdr:spPr bwMode="auto">
        <a:xfrm>
          <a:off x="2514600" y="307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126268</xdr:rowOff>
    </xdr:from>
    <xdr:ext cx="762000" cy="259045"/>
    <xdr:sp macro="" textlink="">
      <xdr:nvSpPr>
        <xdr:cNvPr id="79" name="テキスト ボックス 78"/>
        <xdr:cNvSpPr txBox="1"/>
      </xdr:nvSpPr>
      <xdr:spPr>
        <a:xfrm>
          <a:off x="2230120" y="28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4988560" y="5873425"/>
          <a:ext cx="0" cy="14587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054600" y="730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4899660" y="733214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054600" y="56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4899660" y="587342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159194</xdr:rowOff>
    </xdr:from>
    <xdr:to>
      <xdr:col>29</xdr:col>
      <xdr:colOff>127000</xdr:colOff>
      <xdr:row>36</xdr:row>
      <xdr:rowOff>160634</xdr:rowOff>
    </xdr:to>
    <xdr:cxnSp macro="">
      <xdr:nvCxnSpPr>
        <xdr:cNvPr id="112" name="直線コネクタ 111"/>
        <xdr:cNvCxnSpPr/>
      </xdr:nvCxnSpPr>
      <xdr:spPr bwMode="auto">
        <a:xfrm flipV="1">
          <a:off x="4409440" y="6971474"/>
          <a:ext cx="57912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054600" y="6478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4937760" y="6633744"/>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160634</xdr:rowOff>
    </xdr:from>
    <xdr:to>
      <xdr:col>26</xdr:col>
      <xdr:colOff>50800</xdr:colOff>
      <xdr:row>36</xdr:row>
      <xdr:rowOff>161572</xdr:rowOff>
    </xdr:to>
    <xdr:cxnSp macro="">
      <xdr:nvCxnSpPr>
        <xdr:cNvPr id="115" name="直線コネクタ 114"/>
        <xdr:cNvCxnSpPr/>
      </xdr:nvCxnSpPr>
      <xdr:spPr bwMode="auto">
        <a:xfrm flipV="1">
          <a:off x="3802380" y="6972914"/>
          <a:ext cx="607060" cy="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358640" y="6664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074160" y="643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161572</xdr:rowOff>
    </xdr:from>
    <xdr:to>
      <xdr:col>22</xdr:col>
      <xdr:colOff>114300</xdr:colOff>
      <xdr:row>37</xdr:row>
      <xdr:rowOff>249</xdr:rowOff>
    </xdr:to>
    <xdr:cxnSp macro="">
      <xdr:nvCxnSpPr>
        <xdr:cNvPr id="118" name="直線コネクタ 117"/>
        <xdr:cNvCxnSpPr/>
      </xdr:nvCxnSpPr>
      <xdr:spPr bwMode="auto">
        <a:xfrm flipV="1">
          <a:off x="3187700" y="6973852"/>
          <a:ext cx="614680" cy="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3751580" y="6724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467100" y="64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162235</xdr:rowOff>
    </xdr:from>
    <xdr:to>
      <xdr:col>18</xdr:col>
      <xdr:colOff>177800</xdr:colOff>
      <xdr:row>37</xdr:row>
      <xdr:rowOff>249</xdr:rowOff>
    </xdr:to>
    <xdr:cxnSp macro="">
      <xdr:nvCxnSpPr>
        <xdr:cNvPr id="121" name="直線コネクタ 120"/>
        <xdr:cNvCxnSpPr/>
      </xdr:nvCxnSpPr>
      <xdr:spPr bwMode="auto">
        <a:xfrm>
          <a:off x="2565400" y="6974515"/>
          <a:ext cx="622300" cy="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144520" y="6682328"/>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2852420" y="64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514600" y="6642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230120" y="64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108394</xdr:rowOff>
    </xdr:from>
    <xdr:to>
      <xdr:col>29</xdr:col>
      <xdr:colOff>177800</xdr:colOff>
      <xdr:row>37</xdr:row>
      <xdr:rowOff>38544</xdr:rowOff>
    </xdr:to>
    <xdr:sp macro="" textlink="">
      <xdr:nvSpPr>
        <xdr:cNvPr id="131" name="楕円 130"/>
        <xdr:cNvSpPr/>
      </xdr:nvSpPr>
      <xdr:spPr bwMode="auto">
        <a:xfrm>
          <a:off x="4937760" y="6920674"/>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80471</xdr:rowOff>
    </xdr:from>
    <xdr:ext cx="762000" cy="259045"/>
    <xdr:sp macro="" textlink="">
      <xdr:nvSpPr>
        <xdr:cNvPr id="132" name="人口1人当たり決算額の推移該当値テキスト445"/>
        <xdr:cNvSpPr txBox="1"/>
      </xdr:nvSpPr>
      <xdr:spPr>
        <a:xfrm>
          <a:off x="5054600" y="689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109834</xdr:rowOff>
    </xdr:from>
    <xdr:to>
      <xdr:col>26</xdr:col>
      <xdr:colOff>101600</xdr:colOff>
      <xdr:row>37</xdr:row>
      <xdr:rowOff>39984</xdr:rowOff>
    </xdr:to>
    <xdr:sp macro="" textlink="">
      <xdr:nvSpPr>
        <xdr:cNvPr id="133" name="楕円 132"/>
        <xdr:cNvSpPr/>
      </xdr:nvSpPr>
      <xdr:spPr bwMode="auto">
        <a:xfrm>
          <a:off x="4358640" y="692211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24761</xdr:rowOff>
    </xdr:from>
    <xdr:ext cx="736600" cy="259045"/>
    <xdr:sp macro="" textlink="">
      <xdr:nvSpPr>
        <xdr:cNvPr id="134" name="テキスト ボックス 133"/>
        <xdr:cNvSpPr txBox="1"/>
      </xdr:nvSpPr>
      <xdr:spPr>
        <a:xfrm>
          <a:off x="4074160" y="700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110772</xdr:rowOff>
    </xdr:from>
    <xdr:to>
      <xdr:col>22</xdr:col>
      <xdr:colOff>165100</xdr:colOff>
      <xdr:row>37</xdr:row>
      <xdr:rowOff>40922</xdr:rowOff>
    </xdr:to>
    <xdr:sp macro="" textlink="">
      <xdr:nvSpPr>
        <xdr:cNvPr id="135" name="楕円 134"/>
        <xdr:cNvSpPr/>
      </xdr:nvSpPr>
      <xdr:spPr bwMode="auto">
        <a:xfrm>
          <a:off x="3751580" y="6923052"/>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25699</xdr:rowOff>
    </xdr:from>
    <xdr:ext cx="762000" cy="259045"/>
    <xdr:sp macro="" textlink="">
      <xdr:nvSpPr>
        <xdr:cNvPr id="136" name="テキスト ボックス 135"/>
        <xdr:cNvSpPr txBox="1"/>
      </xdr:nvSpPr>
      <xdr:spPr>
        <a:xfrm>
          <a:off x="3467100" y="700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120899</xdr:rowOff>
    </xdr:from>
    <xdr:to>
      <xdr:col>19</xdr:col>
      <xdr:colOff>38100</xdr:colOff>
      <xdr:row>37</xdr:row>
      <xdr:rowOff>51049</xdr:rowOff>
    </xdr:to>
    <xdr:sp macro="" textlink="">
      <xdr:nvSpPr>
        <xdr:cNvPr id="137" name="楕円 136"/>
        <xdr:cNvSpPr/>
      </xdr:nvSpPr>
      <xdr:spPr bwMode="auto">
        <a:xfrm>
          <a:off x="3144520" y="6933179"/>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35826</xdr:rowOff>
    </xdr:from>
    <xdr:ext cx="762000" cy="259045"/>
    <xdr:sp macro="" textlink="">
      <xdr:nvSpPr>
        <xdr:cNvPr id="138" name="テキスト ボックス 137"/>
        <xdr:cNvSpPr txBox="1"/>
      </xdr:nvSpPr>
      <xdr:spPr>
        <a:xfrm>
          <a:off x="2852420" y="701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111435</xdr:rowOff>
    </xdr:from>
    <xdr:to>
      <xdr:col>15</xdr:col>
      <xdr:colOff>101600</xdr:colOff>
      <xdr:row>37</xdr:row>
      <xdr:rowOff>41585</xdr:rowOff>
    </xdr:to>
    <xdr:sp macro="" textlink="">
      <xdr:nvSpPr>
        <xdr:cNvPr id="139" name="楕円 138"/>
        <xdr:cNvSpPr/>
      </xdr:nvSpPr>
      <xdr:spPr bwMode="auto">
        <a:xfrm>
          <a:off x="2514600" y="69237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26362</xdr:rowOff>
    </xdr:from>
    <xdr:ext cx="762000" cy="259045"/>
    <xdr:sp macro="" textlink="">
      <xdr:nvSpPr>
        <xdr:cNvPr id="140" name="テキスト ボックス 139"/>
        <xdr:cNvSpPr txBox="1"/>
      </xdr:nvSpPr>
      <xdr:spPr>
        <a:xfrm>
          <a:off x="2230120" y="700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4954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084955" y="5246071"/>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137660" y="64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020820" y="6492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137660" y="5028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020820" y="5246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159531</xdr:rowOff>
    </xdr:from>
    <xdr:to>
      <xdr:col>24</xdr:col>
      <xdr:colOff>63500</xdr:colOff>
      <xdr:row>37</xdr:row>
      <xdr:rowOff>2380</xdr:rowOff>
    </xdr:to>
    <xdr:cxnSp macro="">
      <xdr:nvCxnSpPr>
        <xdr:cNvPr id="60" name="直線コネクタ 59"/>
        <xdr:cNvCxnSpPr/>
      </xdr:nvCxnSpPr>
      <xdr:spPr>
        <a:xfrm flipV="1">
          <a:off x="3355340" y="6194571"/>
          <a:ext cx="73152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137660" y="624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036060" y="626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2380</xdr:rowOff>
    </xdr:from>
    <xdr:to>
      <xdr:col>19</xdr:col>
      <xdr:colOff>177800</xdr:colOff>
      <xdr:row>37</xdr:row>
      <xdr:rowOff>4749</xdr:rowOff>
    </xdr:to>
    <xdr:cxnSp macro="">
      <xdr:nvCxnSpPr>
        <xdr:cNvPr id="63" name="直線コネクタ 62"/>
        <xdr:cNvCxnSpPr/>
      </xdr:nvCxnSpPr>
      <xdr:spPr>
        <a:xfrm flipV="1">
          <a:off x="2565400" y="6205060"/>
          <a:ext cx="78994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312160" y="62663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086315" y="635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4749</xdr:rowOff>
    </xdr:from>
    <xdr:to>
      <xdr:col>15</xdr:col>
      <xdr:colOff>50800</xdr:colOff>
      <xdr:row>37</xdr:row>
      <xdr:rowOff>10885</xdr:rowOff>
    </xdr:to>
    <xdr:cxnSp macro="">
      <xdr:nvCxnSpPr>
        <xdr:cNvPr id="66" name="直線コネクタ 65"/>
        <xdr:cNvCxnSpPr/>
      </xdr:nvCxnSpPr>
      <xdr:spPr>
        <a:xfrm flipV="1">
          <a:off x="1790700" y="6207429"/>
          <a:ext cx="7747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514600" y="6286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311615" y="6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10885</xdr:rowOff>
    </xdr:from>
    <xdr:to>
      <xdr:col>10</xdr:col>
      <xdr:colOff>114300</xdr:colOff>
      <xdr:row>37</xdr:row>
      <xdr:rowOff>85376</xdr:rowOff>
    </xdr:to>
    <xdr:cxnSp macro="">
      <xdr:nvCxnSpPr>
        <xdr:cNvPr id="69" name="直線コネクタ 68"/>
        <xdr:cNvCxnSpPr/>
      </xdr:nvCxnSpPr>
      <xdr:spPr>
        <a:xfrm flipV="1">
          <a:off x="1008380" y="6213565"/>
          <a:ext cx="78232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739900" y="6286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514055" y="63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965200" y="6294937"/>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739355" y="63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108731</xdr:rowOff>
    </xdr:from>
    <xdr:to>
      <xdr:col>24</xdr:col>
      <xdr:colOff>114300</xdr:colOff>
      <xdr:row>37</xdr:row>
      <xdr:rowOff>38881</xdr:rowOff>
    </xdr:to>
    <xdr:sp macro="" textlink="">
      <xdr:nvSpPr>
        <xdr:cNvPr id="79" name="楕円 78"/>
        <xdr:cNvSpPr/>
      </xdr:nvSpPr>
      <xdr:spPr>
        <a:xfrm>
          <a:off x="4036060" y="6143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131608</xdr:rowOff>
    </xdr:from>
    <xdr:ext cx="599010" cy="259045"/>
    <xdr:sp macro="" textlink="">
      <xdr:nvSpPr>
        <xdr:cNvPr id="80" name="人件費該当値テキスト"/>
        <xdr:cNvSpPr txBox="1"/>
      </xdr:nvSpPr>
      <xdr:spPr>
        <a:xfrm>
          <a:off x="4137660" y="59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123030</xdr:rowOff>
    </xdr:from>
    <xdr:to>
      <xdr:col>20</xdr:col>
      <xdr:colOff>38100</xdr:colOff>
      <xdr:row>37</xdr:row>
      <xdr:rowOff>53180</xdr:rowOff>
    </xdr:to>
    <xdr:sp macro="" textlink="">
      <xdr:nvSpPr>
        <xdr:cNvPr id="81" name="楕円 80"/>
        <xdr:cNvSpPr/>
      </xdr:nvSpPr>
      <xdr:spPr>
        <a:xfrm>
          <a:off x="3312160" y="6158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69707</xdr:rowOff>
    </xdr:from>
    <xdr:ext cx="599010" cy="259045"/>
    <xdr:sp macro="" textlink="">
      <xdr:nvSpPr>
        <xdr:cNvPr id="82" name="テキスト ボックス 81"/>
        <xdr:cNvSpPr txBox="1"/>
      </xdr:nvSpPr>
      <xdr:spPr>
        <a:xfrm>
          <a:off x="3086315" y="59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125399</xdr:rowOff>
    </xdr:from>
    <xdr:to>
      <xdr:col>15</xdr:col>
      <xdr:colOff>101600</xdr:colOff>
      <xdr:row>37</xdr:row>
      <xdr:rowOff>55549</xdr:rowOff>
    </xdr:to>
    <xdr:sp macro="" textlink="">
      <xdr:nvSpPr>
        <xdr:cNvPr id="83" name="楕円 82"/>
        <xdr:cNvSpPr/>
      </xdr:nvSpPr>
      <xdr:spPr>
        <a:xfrm>
          <a:off x="2514600" y="6160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72076</xdr:rowOff>
    </xdr:from>
    <xdr:ext cx="599010" cy="259045"/>
    <xdr:sp macro="" textlink="">
      <xdr:nvSpPr>
        <xdr:cNvPr id="84" name="テキスト ボックス 83"/>
        <xdr:cNvSpPr txBox="1"/>
      </xdr:nvSpPr>
      <xdr:spPr>
        <a:xfrm>
          <a:off x="2311615" y="59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131535</xdr:rowOff>
    </xdr:from>
    <xdr:to>
      <xdr:col>10</xdr:col>
      <xdr:colOff>165100</xdr:colOff>
      <xdr:row>37</xdr:row>
      <xdr:rowOff>61685</xdr:rowOff>
    </xdr:to>
    <xdr:sp macro="" textlink="">
      <xdr:nvSpPr>
        <xdr:cNvPr id="85" name="楕円 84"/>
        <xdr:cNvSpPr/>
      </xdr:nvSpPr>
      <xdr:spPr>
        <a:xfrm>
          <a:off x="1739900" y="6166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78212</xdr:rowOff>
    </xdr:from>
    <xdr:ext cx="599010" cy="259045"/>
    <xdr:sp macro="" textlink="">
      <xdr:nvSpPr>
        <xdr:cNvPr id="86" name="テキスト ボックス 85"/>
        <xdr:cNvSpPr txBox="1"/>
      </xdr:nvSpPr>
      <xdr:spPr>
        <a:xfrm>
          <a:off x="1514055" y="594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34576</xdr:rowOff>
    </xdr:from>
    <xdr:to>
      <xdr:col>6</xdr:col>
      <xdr:colOff>38100</xdr:colOff>
      <xdr:row>37</xdr:row>
      <xdr:rowOff>136176</xdr:rowOff>
    </xdr:to>
    <xdr:sp macro="" textlink="">
      <xdr:nvSpPr>
        <xdr:cNvPr id="87" name="楕円 86"/>
        <xdr:cNvSpPr/>
      </xdr:nvSpPr>
      <xdr:spPr>
        <a:xfrm>
          <a:off x="965200" y="6237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152703</xdr:rowOff>
    </xdr:from>
    <xdr:ext cx="599010" cy="259045"/>
    <xdr:sp macro="" textlink="">
      <xdr:nvSpPr>
        <xdr:cNvPr id="88" name="テキスト ボックス 87"/>
        <xdr:cNvSpPr txBox="1"/>
      </xdr:nvSpPr>
      <xdr:spPr>
        <a:xfrm>
          <a:off x="739355" y="602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084955" y="8618995"/>
          <a:ext cx="1270" cy="1200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137660" y="98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020820" y="9819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137660" y="8398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020820" y="861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138084</xdr:rowOff>
    </xdr:from>
    <xdr:to>
      <xdr:col>24</xdr:col>
      <xdr:colOff>63500</xdr:colOff>
      <xdr:row>57</xdr:row>
      <xdr:rowOff>155974</xdr:rowOff>
    </xdr:to>
    <xdr:cxnSp macro="">
      <xdr:nvCxnSpPr>
        <xdr:cNvPr id="115" name="直線コネクタ 114"/>
        <xdr:cNvCxnSpPr/>
      </xdr:nvCxnSpPr>
      <xdr:spPr>
        <a:xfrm>
          <a:off x="3355340" y="9693564"/>
          <a:ext cx="73152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137660" y="966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036060" y="9688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138084</xdr:rowOff>
    </xdr:from>
    <xdr:to>
      <xdr:col>19</xdr:col>
      <xdr:colOff>177800</xdr:colOff>
      <xdr:row>57</xdr:row>
      <xdr:rowOff>155221</xdr:rowOff>
    </xdr:to>
    <xdr:cxnSp macro="">
      <xdr:nvCxnSpPr>
        <xdr:cNvPr id="118" name="直線コネクタ 117"/>
        <xdr:cNvCxnSpPr/>
      </xdr:nvCxnSpPr>
      <xdr:spPr>
        <a:xfrm flipV="1">
          <a:off x="2565400" y="9693564"/>
          <a:ext cx="78994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312160" y="96910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086315" y="97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155221</xdr:rowOff>
    </xdr:from>
    <xdr:to>
      <xdr:col>15</xdr:col>
      <xdr:colOff>50800</xdr:colOff>
      <xdr:row>58</xdr:row>
      <xdr:rowOff>2694</xdr:rowOff>
    </xdr:to>
    <xdr:cxnSp macro="">
      <xdr:nvCxnSpPr>
        <xdr:cNvPr id="121" name="直線コネクタ 120"/>
        <xdr:cNvCxnSpPr/>
      </xdr:nvCxnSpPr>
      <xdr:spPr>
        <a:xfrm flipV="1">
          <a:off x="1790700" y="9710701"/>
          <a:ext cx="7747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514600" y="9681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311615" y="97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141239</xdr:rowOff>
    </xdr:from>
    <xdr:to>
      <xdr:col>10</xdr:col>
      <xdr:colOff>114300</xdr:colOff>
      <xdr:row>58</xdr:row>
      <xdr:rowOff>2694</xdr:rowOff>
    </xdr:to>
    <xdr:cxnSp macro="">
      <xdr:nvCxnSpPr>
        <xdr:cNvPr id="124" name="直線コネクタ 123"/>
        <xdr:cNvCxnSpPr/>
      </xdr:nvCxnSpPr>
      <xdr:spPr>
        <a:xfrm>
          <a:off x="1008380" y="9696719"/>
          <a:ext cx="78232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739900" y="9725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514055" y="981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965200" y="97266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739355" y="98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105174</xdr:rowOff>
    </xdr:from>
    <xdr:to>
      <xdr:col>24</xdr:col>
      <xdr:colOff>114300</xdr:colOff>
      <xdr:row>58</xdr:row>
      <xdr:rowOff>35324</xdr:rowOff>
    </xdr:to>
    <xdr:sp macro="" textlink="">
      <xdr:nvSpPr>
        <xdr:cNvPr id="134" name="楕円 133"/>
        <xdr:cNvSpPr/>
      </xdr:nvSpPr>
      <xdr:spPr>
        <a:xfrm>
          <a:off x="4036060" y="9660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64551</xdr:rowOff>
    </xdr:from>
    <xdr:ext cx="599010" cy="259045"/>
    <xdr:sp macro="" textlink="">
      <xdr:nvSpPr>
        <xdr:cNvPr id="135" name="物件費該当値テキスト"/>
        <xdr:cNvSpPr txBox="1"/>
      </xdr:nvSpPr>
      <xdr:spPr>
        <a:xfrm>
          <a:off x="4137660" y="945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87284</xdr:rowOff>
    </xdr:from>
    <xdr:to>
      <xdr:col>20</xdr:col>
      <xdr:colOff>38100</xdr:colOff>
      <xdr:row>58</xdr:row>
      <xdr:rowOff>17434</xdr:rowOff>
    </xdr:to>
    <xdr:sp macro="" textlink="">
      <xdr:nvSpPr>
        <xdr:cNvPr id="136" name="楕円 135"/>
        <xdr:cNvSpPr/>
      </xdr:nvSpPr>
      <xdr:spPr>
        <a:xfrm>
          <a:off x="3312160" y="9642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33961</xdr:rowOff>
    </xdr:from>
    <xdr:ext cx="599010" cy="259045"/>
    <xdr:sp macro="" textlink="">
      <xdr:nvSpPr>
        <xdr:cNvPr id="137" name="テキスト ボックス 136"/>
        <xdr:cNvSpPr txBox="1"/>
      </xdr:nvSpPr>
      <xdr:spPr>
        <a:xfrm>
          <a:off x="3086315" y="942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104421</xdr:rowOff>
    </xdr:from>
    <xdr:to>
      <xdr:col>15</xdr:col>
      <xdr:colOff>101600</xdr:colOff>
      <xdr:row>58</xdr:row>
      <xdr:rowOff>34571</xdr:rowOff>
    </xdr:to>
    <xdr:sp macro="" textlink="">
      <xdr:nvSpPr>
        <xdr:cNvPr id="138" name="楕円 137"/>
        <xdr:cNvSpPr/>
      </xdr:nvSpPr>
      <xdr:spPr>
        <a:xfrm>
          <a:off x="2514600" y="965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51098</xdr:rowOff>
    </xdr:from>
    <xdr:ext cx="599010" cy="259045"/>
    <xdr:sp macro="" textlink="">
      <xdr:nvSpPr>
        <xdr:cNvPr id="139" name="テキスト ボックス 138"/>
        <xdr:cNvSpPr txBox="1"/>
      </xdr:nvSpPr>
      <xdr:spPr>
        <a:xfrm>
          <a:off x="2311615" y="943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123344</xdr:rowOff>
    </xdr:from>
    <xdr:to>
      <xdr:col>10</xdr:col>
      <xdr:colOff>165100</xdr:colOff>
      <xdr:row>58</xdr:row>
      <xdr:rowOff>53494</xdr:rowOff>
    </xdr:to>
    <xdr:sp macro="" textlink="">
      <xdr:nvSpPr>
        <xdr:cNvPr id="140" name="楕円 139"/>
        <xdr:cNvSpPr/>
      </xdr:nvSpPr>
      <xdr:spPr>
        <a:xfrm>
          <a:off x="1739900" y="9678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70021</xdr:rowOff>
    </xdr:from>
    <xdr:ext cx="599010" cy="259045"/>
    <xdr:sp macro="" textlink="">
      <xdr:nvSpPr>
        <xdr:cNvPr id="141" name="テキスト ボックス 140"/>
        <xdr:cNvSpPr txBox="1"/>
      </xdr:nvSpPr>
      <xdr:spPr>
        <a:xfrm>
          <a:off x="1514055" y="94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90439</xdr:rowOff>
    </xdr:from>
    <xdr:to>
      <xdr:col>6</xdr:col>
      <xdr:colOff>38100</xdr:colOff>
      <xdr:row>58</xdr:row>
      <xdr:rowOff>20589</xdr:rowOff>
    </xdr:to>
    <xdr:sp macro="" textlink="">
      <xdr:nvSpPr>
        <xdr:cNvPr id="142" name="楕円 141"/>
        <xdr:cNvSpPr/>
      </xdr:nvSpPr>
      <xdr:spPr>
        <a:xfrm>
          <a:off x="965200" y="9645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37116</xdr:rowOff>
    </xdr:from>
    <xdr:ext cx="599010" cy="259045"/>
    <xdr:sp macro="" textlink="">
      <xdr:nvSpPr>
        <xdr:cNvPr id="143" name="テキスト ボックス 142"/>
        <xdr:cNvSpPr txBox="1"/>
      </xdr:nvSpPr>
      <xdr:spPr>
        <a:xfrm>
          <a:off x="739355" y="942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084955" y="12070773"/>
          <a:ext cx="1270" cy="113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137660" y="1321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020820" y="13210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137660" y="118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020820" y="12070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78947</xdr:rowOff>
    </xdr:from>
    <xdr:to>
      <xdr:col>24</xdr:col>
      <xdr:colOff>63500</xdr:colOff>
      <xdr:row>78</xdr:row>
      <xdr:rowOff>84717</xdr:rowOff>
    </xdr:to>
    <xdr:cxnSp macro="">
      <xdr:nvCxnSpPr>
        <xdr:cNvPr id="170" name="直線コネクタ 169"/>
        <xdr:cNvCxnSpPr/>
      </xdr:nvCxnSpPr>
      <xdr:spPr>
        <a:xfrm flipV="1">
          <a:off x="3355340" y="13154867"/>
          <a:ext cx="73152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137660" y="12913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036060" y="13061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79646</xdr:rowOff>
    </xdr:from>
    <xdr:to>
      <xdr:col>19</xdr:col>
      <xdr:colOff>177800</xdr:colOff>
      <xdr:row>78</xdr:row>
      <xdr:rowOff>84717</xdr:rowOff>
    </xdr:to>
    <xdr:cxnSp macro="">
      <xdr:nvCxnSpPr>
        <xdr:cNvPr id="173" name="直線コネクタ 172"/>
        <xdr:cNvCxnSpPr/>
      </xdr:nvCxnSpPr>
      <xdr:spPr>
        <a:xfrm>
          <a:off x="2565400" y="13155566"/>
          <a:ext cx="78994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312160" y="1306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118631" y="128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45545</xdr:rowOff>
    </xdr:from>
    <xdr:to>
      <xdr:col>15</xdr:col>
      <xdr:colOff>50800</xdr:colOff>
      <xdr:row>78</xdr:row>
      <xdr:rowOff>79646</xdr:rowOff>
    </xdr:to>
    <xdr:cxnSp macro="">
      <xdr:nvCxnSpPr>
        <xdr:cNvPr id="176" name="直線コネクタ 175"/>
        <xdr:cNvCxnSpPr/>
      </xdr:nvCxnSpPr>
      <xdr:spPr>
        <a:xfrm>
          <a:off x="1790700" y="13121465"/>
          <a:ext cx="7747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514600" y="1308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343931" y="128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45545</xdr:rowOff>
    </xdr:from>
    <xdr:to>
      <xdr:col>10</xdr:col>
      <xdr:colOff>114300</xdr:colOff>
      <xdr:row>78</xdr:row>
      <xdr:rowOff>74901</xdr:rowOff>
    </xdr:to>
    <xdr:cxnSp macro="">
      <xdr:nvCxnSpPr>
        <xdr:cNvPr id="179" name="直線コネクタ 178"/>
        <xdr:cNvCxnSpPr/>
      </xdr:nvCxnSpPr>
      <xdr:spPr>
        <a:xfrm flipV="1">
          <a:off x="1008380" y="13121465"/>
          <a:ext cx="78232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739900" y="130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546371" y="131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965200" y="13085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771671" y="128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28147</xdr:rowOff>
    </xdr:from>
    <xdr:to>
      <xdr:col>24</xdr:col>
      <xdr:colOff>114300</xdr:colOff>
      <xdr:row>78</xdr:row>
      <xdr:rowOff>129747</xdr:rowOff>
    </xdr:to>
    <xdr:sp macro="" textlink="">
      <xdr:nvSpPr>
        <xdr:cNvPr id="189" name="楕円 188"/>
        <xdr:cNvSpPr/>
      </xdr:nvSpPr>
      <xdr:spPr>
        <a:xfrm>
          <a:off x="4036060" y="131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137660" y="130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33917</xdr:rowOff>
    </xdr:from>
    <xdr:to>
      <xdr:col>20</xdr:col>
      <xdr:colOff>38100</xdr:colOff>
      <xdr:row>78</xdr:row>
      <xdr:rowOff>135517</xdr:rowOff>
    </xdr:to>
    <xdr:sp macro="" textlink="">
      <xdr:nvSpPr>
        <xdr:cNvPr id="191" name="楕円 190"/>
        <xdr:cNvSpPr/>
      </xdr:nvSpPr>
      <xdr:spPr>
        <a:xfrm>
          <a:off x="3312160" y="131098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126644</xdr:rowOff>
    </xdr:from>
    <xdr:ext cx="534377" cy="259045"/>
    <xdr:sp macro="" textlink="">
      <xdr:nvSpPr>
        <xdr:cNvPr id="192" name="テキスト ボックス 191"/>
        <xdr:cNvSpPr txBox="1"/>
      </xdr:nvSpPr>
      <xdr:spPr>
        <a:xfrm>
          <a:off x="3118631" y="132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28846</xdr:rowOff>
    </xdr:from>
    <xdr:to>
      <xdr:col>15</xdr:col>
      <xdr:colOff>101600</xdr:colOff>
      <xdr:row>78</xdr:row>
      <xdr:rowOff>130446</xdr:rowOff>
    </xdr:to>
    <xdr:sp macro="" textlink="">
      <xdr:nvSpPr>
        <xdr:cNvPr id="193" name="楕円 192"/>
        <xdr:cNvSpPr/>
      </xdr:nvSpPr>
      <xdr:spPr>
        <a:xfrm>
          <a:off x="2514600" y="131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121573</xdr:rowOff>
    </xdr:from>
    <xdr:ext cx="534377" cy="259045"/>
    <xdr:sp macro="" textlink="">
      <xdr:nvSpPr>
        <xdr:cNvPr id="194" name="テキスト ボックス 193"/>
        <xdr:cNvSpPr txBox="1"/>
      </xdr:nvSpPr>
      <xdr:spPr>
        <a:xfrm>
          <a:off x="2343931" y="1319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166195</xdr:rowOff>
    </xdr:from>
    <xdr:to>
      <xdr:col>10</xdr:col>
      <xdr:colOff>165100</xdr:colOff>
      <xdr:row>78</xdr:row>
      <xdr:rowOff>96345</xdr:rowOff>
    </xdr:to>
    <xdr:sp macro="" textlink="">
      <xdr:nvSpPr>
        <xdr:cNvPr id="195" name="楕円 194"/>
        <xdr:cNvSpPr/>
      </xdr:nvSpPr>
      <xdr:spPr>
        <a:xfrm>
          <a:off x="1739900" y="1307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112872</xdr:rowOff>
    </xdr:from>
    <xdr:ext cx="534377" cy="259045"/>
    <xdr:sp macro="" textlink="">
      <xdr:nvSpPr>
        <xdr:cNvPr id="196" name="テキスト ボックス 195"/>
        <xdr:cNvSpPr txBox="1"/>
      </xdr:nvSpPr>
      <xdr:spPr>
        <a:xfrm>
          <a:off x="1546371" y="1285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24101</xdr:rowOff>
    </xdr:from>
    <xdr:to>
      <xdr:col>6</xdr:col>
      <xdr:colOff>38100</xdr:colOff>
      <xdr:row>78</xdr:row>
      <xdr:rowOff>125701</xdr:rowOff>
    </xdr:to>
    <xdr:sp macro="" textlink="">
      <xdr:nvSpPr>
        <xdr:cNvPr id="197" name="楕円 196"/>
        <xdr:cNvSpPr/>
      </xdr:nvSpPr>
      <xdr:spPr>
        <a:xfrm>
          <a:off x="965200" y="13100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116828</xdr:rowOff>
    </xdr:from>
    <xdr:ext cx="534377" cy="259045"/>
    <xdr:sp macro="" textlink="">
      <xdr:nvSpPr>
        <xdr:cNvPr id="198" name="テキスト ボックス 197"/>
        <xdr:cNvSpPr txBox="1"/>
      </xdr:nvSpPr>
      <xdr:spPr>
        <a:xfrm>
          <a:off x="771671" y="131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084955" y="15120173"/>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137660" y="165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020820" y="16537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137660" y="149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020820" y="151201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33607</xdr:rowOff>
    </xdr:from>
    <xdr:to>
      <xdr:col>24</xdr:col>
      <xdr:colOff>63500</xdr:colOff>
      <xdr:row>96</xdr:row>
      <xdr:rowOff>95134</xdr:rowOff>
    </xdr:to>
    <xdr:cxnSp macro="">
      <xdr:nvCxnSpPr>
        <xdr:cNvPr id="229" name="直線コネクタ 228"/>
        <xdr:cNvCxnSpPr/>
      </xdr:nvCxnSpPr>
      <xdr:spPr>
        <a:xfrm>
          <a:off x="3355340" y="16127047"/>
          <a:ext cx="73152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137660" y="1576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036060" y="1590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33607</xdr:rowOff>
    </xdr:from>
    <xdr:to>
      <xdr:col>19</xdr:col>
      <xdr:colOff>177800</xdr:colOff>
      <xdr:row>96</xdr:row>
      <xdr:rowOff>123067</xdr:rowOff>
    </xdr:to>
    <xdr:cxnSp macro="">
      <xdr:nvCxnSpPr>
        <xdr:cNvPr id="232" name="直線コネクタ 231"/>
        <xdr:cNvCxnSpPr/>
      </xdr:nvCxnSpPr>
      <xdr:spPr>
        <a:xfrm flipV="1">
          <a:off x="2565400" y="16127047"/>
          <a:ext cx="78994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312160" y="1589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118631" y="156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114162</xdr:rowOff>
    </xdr:from>
    <xdr:to>
      <xdr:col>15</xdr:col>
      <xdr:colOff>50800</xdr:colOff>
      <xdr:row>96</xdr:row>
      <xdr:rowOff>123067</xdr:rowOff>
    </xdr:to>
    <xdr:cxnSp macro="">
      <xdr:nvCxnSpPr>
        <xdr:cNvPr id="235" name="直線コネクタ 234"/>
        <xdr:cNvCxnSpPr/>
      </xdr:nvCxnSpPr>
      <xdr:spPr>
        <a:xfrm>
          <a:off x="1790700" y="16207602"/>
          <a:ext cx="7747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514600" y="1598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343931" y="157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114162</xdr:rowOff>
    </xdr:from>
    <xdr:to>
      <xdr:col>10</xdr:col>
      <xdr:colOff>114300</xdr:colOff>
      <xdr:row>96</xdr:row>
      <xdr:rowOff>132091</xdr:rowOff>
    </xdr:to>
    <xdr:cxnSp macro="">
      <xdr:nvCxnSpPr>
        <xdr:cNvPr id="238" name="直線コネクタ 237"/>
        <xdr:cNvCxnSpPr/>
      </xdr:nvCxnSpPr>
      <xdr:spPr>
        <a:xfrm flipV="1">
          <a:off x="1008380" y="16207602"/>
          <a:ext cx="78232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739900" y="1598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546371" y="157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965200" y="1603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771671" y="158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44334</xdr:rowOff>
    </xdr:from>
    <xdr:to>
      <xdr:col>24</xdr:col>
      <xdr:colOff>114300</xdr:colOff>
      <xdr:row>96</xdr:row>
      <xdr:rowOff>145934</xdr:rowOff>
    </xdr:to>
    <xdr:sp macro="" textlink="">
      <xdr:nvSpPr>
        <xdr:cNvPr id="248" name="楕円 247"/>
        <xdr:cNvSpPr/>
      </xdr:nvSpPr>
      <xdr:spPr>
        <a:xfrm>
          <a:off x="4036060" y="161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22761</xdr:rowOff>
    </xdr:from>
    <xdr:ext cx="534377" cy="259045"/>
    <xdr:sp macro="" textlink="">
      <xdr:nvSpPr>
        <xdr:cNvPr id="249" name="扶助費該当値テキスト"/>
        <xdr:cNvSpPr txBox="1"/>
      </xdr:nvSpPr>
      <xdr:spPr>
        <a:xfrm>
          <a:off x="4137660" y="161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154257</xdr:rowOff>
    </xdr:from>
    <xdr:to>
      <xdr:col>20</xdr:col>
      <xdr:colOff>38100</xdr:colOff>
      <xdr:row>96</xdr:row>
      <xdr:rowOff>84407</xdr:rowOff>
    </xdr:to>
    <xdr:sp macro="" textlink="">
      <xdr:nvSpPr>
        <xdr:cNvPr id="250" name="楕円 249"/>
        <xdr:cNvSpPr/>
      </xdr:nvSpPr>
      <xdr:spPr>
        <a:xfrm>
          <a:off x="3312160" y="160800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75534</xdr:rowOff>
    </xdr:from>
    <xdr:ext cx="534377" cy="259045"/>
    <xdr:sp macro="" textlink="">
      <xdr:nvSpPr>
        <xdr:cNvPr id="251" name="テキスト ボックス 250"/>
        <xdr:cNvSpPr txBox="1"/>
      </xdr:nvSpPr>
      <xdr:spPr>
        <a:xfrm>
          <a:off x="3118631" y="161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72267</xdr:rowOff>
    </xdr:from>
    <xdr:to>
      <xdr:col>15</xdr:col>
      <xdr:colOff>101600</xdr:colOff>
      <xdr:row>97</xdr:row>
      <xdr:rowOff>2417</xdr:rowOff>
    </xdr:to>
    <xdr:sp macro="" textlink="">
      <xdr:nvSpPr>
        <xdr:cNvPr id="252" name="楕円 251"/>
        <xdr:cNvSpPr/>
      </xdr:nvSpPr>
      <xdr:spPr>
        <a:xfrm>
          <a:off x="2514600" y="16165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164994</xdr:rowOff>
    </xdr:from>
    <xdr:ext cx="534377" cy="259045"/>
    <xdr:sp macro="" textlink="">
      <xdr:nvSpPr>
        <xdr:cNvPr id="253" name="テキスト ボックス 252"/>
        <xdr:cNvSpPr txBox="1"/>
      </xdr:nvSpPr>
      <xdr:spPr>
        <a:xfrm>
          <a:off x="2343931" y="162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63362</xdr:rowOff>
    </xdr:from>
    <xdr:to>
      <xdr:col>10</xdr:col>
      <xdr:colOff>165100</xdr:colOff>
      <xdr:row>96</xdr:row>
      <xdr:rowOff>164962</xdr:rowOff>
    </xdr:to>
    <xdr:sp macro="" textlink="">
      <xdr:nvSpPr>
        <xdr:cNvPr id="254" name="楕円 253"/>
        <xdr:cNvSpPr/>
      </xdr:nvSpPr>
      <xdr:spPr>
        <a:xfrm>
          <a:off x="1739900" y="161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156089</xdr:rowOff>
    </xdr:from>
    <xdr:ext cx="534377" cy="259045"/>
    <xdr:sp macro="" textlink="">
      <xdr:nvSpPr>
        <xdr:cNvPr id="255" name="テキスト ボックス 254"/>
        <xdr:cNvSpPr txBox="1"/>
      </xdr:nvSpPr>
      <xdr:spPr>
        <a:xfrm>
          <a:off x="1546371" y="162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81291</xdr:rowOff>
    </xdr:from>
    <xdr:to>
      <xdr:col>6</xdr:col>
      <xdr:colOff>38100</xdr:colOff>
      <xdr:row>97</xdr:row>
      <xdr:rowOff>11441</xdr:rowOff>
    </xdr:to>
    <xdr:sp macro="" textlink="">
      <xdr:nvSpPr>
        <xdr:cNvPr id="256" name="楕円 255"/>
        <xdr:cNvSpPr/>
      </xdr:nvSpPr>
      <xdr:spPr>
        <a:xfrm>
          <a:off x="965200" y="16174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2568</xdr:rowOff>
    </xdr:from>
    <xdr:ext cx="534377" cy="259045"/>
    <xdr:sp macro="" textlink="">
      <xdr:nvSpPr>
        <xdr:cNvPr id="257" name="テキスト ボックス 256"/>
        <xdr:cNvSpPr txBox="1"/>
      </xdr:nvSpPr>
      <xdr:spPr>
        <a:xfrm>
          <a:off x="771671" y="162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9218295" y="5160396"/>
          <a:ext cx="1270" cy="134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9271000" y="65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9154160" y="650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9271000" y="49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9154160" y="5160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118446</xdr:rowOff>
    </xdr:from>
    <xdr:to>
      <xdr:col>55</xdr:col>
      <xdr:colOff>0</xdr:colOff>
      <xdr:row>37</xdr:row>
      <xdr:rowOff>119863</xdr:rowOff>
    </xdr:to>
    <xdr:cxnSp macro="">
      <xdr:nvCxnSpPr>
        <xdr:cNvPr id="286" name="直線コネクタ 285"/>
        <xdr:cNvCxnSpPr/>
      </xdr:nvCxnSpPr>
      <xdr:spPr>
        <a:xfrm flipV="1">
          <a:off x="8496300" y="6321126"/>
          <a:ext cx="7239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9271000" y="60503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9192260" y="6198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119863</xdr:rowOff>
    </xdr:from>
    <xdr:to>
      <xdr:col>50</xdr:col>
      <xdr:colOff>114300</xdr:colOff>
      <xdr:row>37</xdr:row>
      <xdr:rowOff>158074</xdr:rowOff>
    </xdr:to>
    <xdr:cxnSp macro="">
      <xdr:nvCxnSpPr>
        <xdr:cNvPr id="289" name="直線コネクタ 288"/>
        <xdr:cNvCxnSpPr/>
      </xdr:nvCxnSpPr>
      <xdr:spPr>
        <a:xfrm flipV="1">
          <a:off x="7713980" y="6322543"/>
          <a:ext cx="782320" cy="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8445500" y="6202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8219655" y="59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153883</xdr:rowOff>
    </xdr:from>
    <xdr:to>
      <xdr:col>45</xdr:col>
      <xdr:colOff>177800</xdr:colOff>
      <xdr:row>37</xdr:row>
      <xdr:rowOff>158074</xdr:rowOff>
    </xdr:to>
    <xdr:cxnSp macro="">
      <xdr:nvCxnSpPr>
        <xdr:cNvPr id="292" name="直線コネクタ 291"/>
        <xdr:cNvCxnSpPr/>
      </xdr:nvCxnSpPr>
      <xdr:spPr>
        <a:xfrm>
          <a:off x="6924040" y="6356563"/>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7670800" y="62126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7444955" y="59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110588</xdr:rowOff>
    </xdr:from>
    <xdr:to>
      <xdr:col>41</xdr:col>
      <xdr:colOff>50800</xdr:colOff>
      <xdr:row>37</xdr:row>
      <xdr:rowOff>153883</xdr:rowOff>
    </xdr:to>
    <xdr:cxnSp macro="">
      <xdr:nvCxnSpPr>
        <xdr:cNvPr id="295" name="直線コネクタ 294"/>
        <xdr:cNvCxnSpPr/>
      </xdr:nvCxnSpPr>
      <xdr:spPr>
        <a:xfrm>
          <a:off x="6149340" y="6313268"/>
          <a:ext cx="774700" cy="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6873240" y="62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6670255" y="60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098540" y="626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5872695" y="635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67646</xdr:rowOff>
    </xdr:from>
    <xdr:to>
      <xdr:col>55</xdr:col>
      <xdr:colOff>50800</xdr:colOff>
      <xdr:row>37</xdr:row>
      <xdr:rowOff>169245</xdr:rowOff>
    </xdr:to>
    <xdr:sp macro="" textlink="">
      <xdr:nvSpPr>
        <xdr:cNvPr id="305" name="楕円 304"/>
        <xdr:cNvSpPr/>
      </xdr:nvSpPr>
      <xdr:spPr>
        <a:xfrm>
          <a:off x="9192260" y="6270326"/>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46073</xdr:rowOff>
    </xdr:from>
    <xdr:ext cx="599010" cy="259045"/>
    <xdr:sp macro="" textlink="">
      <xdr:nvSpPr>
        <xdr:cNvPr id="306" name="補助費等該当値テキスト"/>
        <xdr:cNvSpPr txBox="1"/>
      </xdr:nvSpPr>
      <xdr:spPr>
        <a:xfrm>
          <a:off x="9271000" y="62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69063</xdr:rowOff>
    </xdr:from>
    <xdr:to>
      <xdr:col>50</xdr:col>
      <xdr:colOff>165100</xdr:colOff>
      <xdr:row>37</xdr:row>
      <xdr:rowOff>170663</xdr:rowOff>
    </xdr:to>
    <xdr:sp macro="" textlink="">
      <xdr:nvSpPr>
        <xdr:cNvPr id="307" name="楕円 306"/>
        <xdr:cNvSpPr/>
      </xdr:nvSpPr>
      <xdr:spPr>
        <a:xfrm>
          <a:off x="8445500" y="62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161790</xdr:rowOff>
    </xdr:from>
    <xdr:ext cx="599010" cy="259045"/>
    <xdr:sp macro="" textlink="">
      <xdr:nvSpPr>
        <xdr:cNvPr id="308" name="テキスト ボックス 307"/>
        <xdr:cNvSpPr txBox="1"/>
      </xdr:nvSpPr>
      <xdr:spPr>
        <a:xfrm>
          <a:off x="8219655" y="63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107274</xdr:rowOff>
    </xdr:from>
    <xdr:to>
      <xdr:col>46</xdr:col>
      <xdr:colOff>38100</xdr:colOff>
      <xdr:row>38</xdr:row>
      <xdr:rowOff>37424</xdr:rowOff>
    </xdr:to>
    <xdr:sp macro="" textlink="">
      <xdr:nvSpPr>
        <xdr:cNvPr id="309" name="楕円 308"/>
        <xdr:cNvSpPr/>
      </xdr:nvSpPr>
      <xdr:spPr>
        <a:xfrm>
          <a:off x="7670800" y="6309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28551</xdr:rowOff>
    </xdr:from>
    <xdr:ext cx="599010" cy="259045"/>
    <xdr:sp macro="" textlink="">
      <xdr:nvSpPr>
        <xdr:cNvPr id="310" name="テキスト ボックス 309"/>
        <xdr:cNvSpPr txBox="1"/>
      </xdr:nvSpPr>
      <xdr:spPr>
        <a:xfrm>
          <a:off x="7444955" y="639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103083</xdr:rowOff>
    </xdr:from>
    <xdr:to>
      <xdr:col>41</xdr:col>
      <xdr:colOff>101600</xdr:colOff>
      <xdr:row>38</xdr:row>
      <xdr:rowOff>33233</xdr:rowOff>
    </xdr:to>
    <xdr:sp macro="" textlink="">
      <xdr:nvSpPr>
        <xdr:cNvPr id="311" name="楕円 310"/>
        <xdr:cNvSpPr/>
      </xdr:nvSpPr>
      <xdr:spPr>
        <a:xfrm>
          <a:off x="6873240" y="6305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24360</xdr:rowOff>
    </xdr:from>
    <xdr:ext cx="599010" cy="259045"/>
    <xdr:sp macro="" textlink="">
      <xdr:nvSpPr>
        <xdr:cNvPr id="312" name="テキスト ボックス 311"/>
        <xdr:cNvSpPr txBox="1"/>
      </xdr:nvSpPr>
      <xdr:spPr>
        <a:xfrm>
          <a:off x="6670255" y="639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59788</xdr:rowOff>
    </xdr:from>
    <xdr:to>
      <xdr:col>36</xdr:col>
      <xdr:colOff>165100</xdr:colOff>
      <xdr:row>37</xdr:row>
      <xdr:rowOff>161388</xdr:rowOff>
    </xdr:to>
    <xdr:sp macro="" textlink="">
      <xdr:nvSpPr>
        <xdr:cNvPr id="313" name="楕円 312"/>
        <xdr:cNvSpPr/>
      </xdr:nvSpPr>
      <xdr:spPr>
        <a:xfrm>
          <a:off x="6098540" y="62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6465</xdr:rowOff>
    </xdr:from>
    <xdr:ext cx="599010" cy="259045"/>
    <xdr:sp macro="" textlink="">
      <xdr:nvSpPr>
        <xdr:cNvPr id="314" name="テキスト ボックス 313"/>
        <xdr:cNvSpPr txBox="1"/>
      </xdr:nvSpPr>
      <xdr:spPr>
        <a:xfrm>
          <a:off x="5872695" y="604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20976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20976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9218295" y="8682883"/>
          <a:ext cx="1270" cy="122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9271000" y="99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9154160" y="9909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9271000" y="84619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9154160" y="8682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39030</xdr:rowOff>
    </xdr:from>
    <xdr:to>
      <xdr:col>55</xdr:col>
      <xdr:colOff>0</xdr:colOff>
      <xdr:row>58</xdr:row>
      <xdr:rowOff>46292</xdr:rowOff>
    </xdr:to>
    <xdr:cxnSp macro="">
      <xdr:nvCxnSpPr>
        <xdr:cNvPr id="343" name="直線コネクタ 342"/>
        <xdr:cNvCxnSpPr/>
      </xdr:nvCxnSpPr>
      <xdr:spPr>
        <a:xfrm flipV="1">
          <a:off x="8496300" y="9762150"/>
          <a:ext cx="7239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9271000" y="974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9192260" y="97673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46292</xdr:rowOff>
    </xdr:from>
    <xdr:to>
      <xdr:col>50</xdr:col>
      <xdr:colOff>114300</xdr:colOff>
      <xdr:row>58</xdr:row>
      <xdr:rowOff>62359</xdr:rowOff>
    </xdr:to>
    <xdr:cxnSp macro="">
      <xdr:nvCxnSpPr>
        <xdr:cNvPr id="346" name="直線コネクタ 345"/>
        <xdr:cNvCxnSpPr/>
      </xdr:nvCxnSpPr>
      <xdr:spPr>
        <a:xfrm flipV="1">
          <a:off x="7713980" y="9769412"/>
          <a:ext cx="78232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8445500" y="97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8219655" y="986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62359</xdr:rowOff>
    </xdr:from>
    <xdr:to>
      <xdr:col>45</xdr:col>
      <xdr:colOff>177800</xdr:colOff>
      <xdr:row>58</xdr:row>
      <xdr:rowOff>104759</xdr:rowOff>
    </xdr:to>
    <xdr:cxnSp macro="">
      <xdr:nvCxnSpPr>
        <xdr:cNvPr id="349" name="直線コネクタ 348"/>
        <xdr:cNvCxnSpPr/>
      </xdr:nvCxnSpPr>
      <xdr:spPr>
        <a:xfrm flipV="1">
          <a:off x="6924040" y="9785479"/>
          <a:ext cx="78994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7670800" y="9778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7444955" y="98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103769</xdr:rowOff>
    </xdr:from>
    <xdr:to>
      <xdr:col>41</xdr:col>
      <xdr:colOff>50800</xdr:colOff>
      <xdr:row>58</xdr:row>
      <xdr:rowOff>104759</xdr:rowOff>
    </xdr:to>
    <xdr:cxnSp macro="">
      <xdr:nvCxnSpPr>
        <xdr:cNvPr id="352" name="直線コネクタ 351"/>
        <xdr:cNvCxnSpPr/>
      </xdr:nvCxnSpPr>
      <xdr:spPr>
        <a:xfrm>
          <a:off x="6149340" y="9826889"/>
          <a:ext cx="7747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6873240" y="977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6670255" y="98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098540" y="9797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5872695" y="98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159680</xdr:rowOff>
    </xdr:from>
    <xdr:to>
      <xdr:col>55</xdr:col>
      <xdr:colOff>50800</xdr:colOff>
      <xdr:row>58</xdr:row>
      <xdr:rowOff>89830</xdr:rowOff>
    </xdr:to>
    <xdr:sp macro="" textlink="">
      <xdr:nvSpPr>
        <xdr:cNvPr id="362" name="楕円 361"/>
        <xdr:cNvSpPr/>
      </xdr:nvSpPr>
      <xdr:spPr>
        <a:xfrm>
          <a:off x="9192260" y="971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11107</xdr:rowOff>
    </xdr:from>
    <xdr:ext cx="599010" cy="259045"/>
    <xdr:sp macro="" textlink="">
      <xdr:nvSpPr>
        <xdr:cNvPr id="363" name="普通建設事業費該当値テキスト"/>
        <xdr:cNvSpPr txBox="1"/>
      </xdr:nvSpPr>
      <xdr:spPr>
        <a:xfrm>
          <a:off x="9271000" y="956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166942</xdr:rowOff>
    </xdr:from>
    <xdr:to>
      <xdr:col>50</xdr:col>
      <xdr:colOff>165100</xdr:colOff>
      <xdr:row>58</xdr:row>
      <xdr:rowOff>97092</xdr:rowOff>
    </xdr:to>
    <xdr:sp macro="" textlink="">
      <xdr:nvSpPr>
        <xdr:cNvPr id="364" name="楕円 363"/>
        <xdr:cNvSpPr/>
      </xdr:nvSpPr>
      <xdr:spPr>
        <a:xfrm>
          <a:off x="8445500" y="9722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113619</xdr:rowOff>
    </xdr:from>
    <xdr:ext cx="599010" cy="259045"/>
    <xdr:sp macro="" textlink="">
      <xdr:nvSpPr>
        <xdr:cNvPr id="365" name="テキスト ボックス 364"/>
        <xdr:cNvSpPr txBox="1"/>
      </xdr:nvSpPr>
      <xdr:spPr>
        <a:xfrm>
          <a:off x="8219655" y="950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11559</xdr:rowOff>
    </xdr:from>
    <xdr:to>
      <xdr:col>46</xdr:col>
      <xdr:colOff>38100</xdr:colOff>
      <xdr:row>58</xdr:row>
      <xdr:rowOff>113159</xdr:rowOff>
    </xdr:to>
    <xdr:sp macro="" textlink="">
      <xdr:nvSpPr>
        <xdr:cNvPr id="366" name="楕円 365"/>
        <xdr:cNvSpPr/>
      </xdr:nvSpPr>
      <xdr:spPr>
        <a:xfrm>
          <a:off x="7670800" y="97346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129686</xdr:rowOff>
    </xdr:from>
    <xdr:ext cx="599010" cy="259045"/>
    <xdr:sp macro="" textlink="">
      <xdr:nvSpPr>
        <xdr:cNvPr id="367" name="テキスト ボックス 366"/>
        <xdr:cNvSpPr txBox="1"/>
      </xdr:nvSpPr>
      <xdr:spPr>
        <a:xfrm>
          <a:off x="7444955" y="95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53959</xdr:rowOff>
    </xdr:from>
    <xdr:to>
      <xdr:col>41</xdr:col>
      <xdr:colOff>101600</xdr:colOff>
      <xdr:row>58</xdr:row>
      <xdr:rowOff>155559</xdr:rowOff>
    </xdr:to>
    <xdr:sp macro="" textlink="">
      <xdr:nvSpPr>
        <xdr:cNvPr id="368" name="楕円 367"/>
        <xdr:cNvSpPr/>
      </xdr:nvSpPr>
      <xdr:spPr>
        <a:xfrm>
          <a:off x="6873240" y="97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636</xdr:rowOff>
    </xdr:from>
    <xdr:ext cx="599010" cy="259045"/>
    <xdr:sp macro="" textlink="">
      <xdr:nvSpPr>
        <xdr:cNvPr id="369" name="テキスト ボックス 368"/>
        <xdr:cNvSpPr txBox="1"/>
      </xdr:nvSpPr>
      <xdr:spPr>
        <a:xfrm>
          <a:off x="6670255" y="955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52969</xdr:rowOff>
    </xdr:from>
    <xdr:to>
      <xdr:col>36</xdr:col>
      <xdr:colOff>165100</xdr:colOff>
      <xdr:row>58</xdr:row>
      <xdr:rowOff>154569</xdr:rowOff>
    </xdr:to>
    <xdr:sp macro="" textlink="">
      <xdr:nvSpPr>
        <xdr:cNvPr id="370" name="楕円 369"/>
        <xdr:cNvSpPr/>
      </xdr:nvSpPr>
      <xdr:spPr>
        <a:xfrm>
          <a:off x="6098540" y="97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171096</xdr:rowOff>
    </xdr:from>
    <xdr:ext cx="599010" cy="259045"/>
    <xdr:sp macro="" textlink="">
      <xdr:nvSpPr>
        <xdr:cNvPr id="371" name="テキスト ボックス 370"/>
        <xdr:cNvSpPr txBox="1"/>
      </xdr:nvSpPr>
      <xdr:spPr>
        <a:xfrm>
          <a:off x="5872695" y="955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529992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529992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529992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209768" y="119244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20976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9218295" y="11923553"/>
          <a:ext cx="1270" cy="1418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9271000" y="13346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915416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9271000" y="11706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9154160" y="11923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155732</xdr:rowOff>
    </xdr:from>
    <xdr:to>
      <xdr:col>55</xdr:col>
      <xdr:colOff>0</xdr:colOff>
      <xdr:row>78</xdr:row>
      <xdr:rowOff>109629</xdr:rowOff>
    </xdr:to>
    <xdr:cxnSp macro="">
      <xdr:nvCxnSpPr>
        <xdr:cNvPr id="402" name="直線コネクタ 401"/>
        <xdr:cNvCxnSpPr/>
      </xdr:nvCxnSpPr>
      <xdr:spPr>
        <a:xfrm>
          <a:off x="8496300" y="13064012"/>
          <a:ext cx="723900" cy="1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9271000" y="13139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9192260" y="13161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155496</xdr:rowOff>
    </xdr:from>
    <xdr:to>
      <xdr:col>50</xdr:col>
      <xdr:colOff>114300</xdr:colOff>
      <xdr:row>77</xdr:row>
      <xdr:rowOff>155732</xdr:rowOff>
    </xdr:to>
    <xdr:cxnSp macro="">
      <xdr:nvCxnSpPr>
        <xdr:cNvPr id="405" name="直線コネクタ 404"/>
        <xdr:cNvCxnSpPr/>
      </xdr:nvCxnSpPr>
      <xdr:spPr>
        <a:xfrm>
          <a:off x="7713980" y="13063776"/>
          <a:ext cx="78232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8445500" y="13165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8219655" y="1325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155496</xdr:rowOff>
    </xdr:from>
    <xdr:to>
      <xdr:col>45</xdr:col>
      <xdr:colOff>177800</xdr:colOff>
      <xdr:row>78</xdr:row>
      <xdr:rowOff>150781</xdr:rowOff>
    </xdr:to>
    <xdr:cxnSp macro="">
      <xdr:nvCxnSpPr>
        <xdr:cNvPr id="408" name="直線コネクタ 407"/>
        <xdr:cNvCxnSpPr/>
      </xdr:nvCxnSpPr>
      <xdr:spPr>
        <a:xfrm flipV="1">
          <a:off x="6924040" y="13063776"/>
          <a:ext cx="789940" cy="1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7670800" y="13161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7444955" y="1325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6873240" y="13156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6670255" y="1293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58829</xdr:rowOff>
    </xdr:from>
    <xdr:to>
      <xdr:col>55</xdr:col>
      <xdr:colOff>50800</xdr:colOff>
      <xdr:row>78</xdr:row>
      <xdr:rowOff>160429</xdr:rowOff>
    </xdr:to>
    <xdr:sp macro="" textlink="">
      <xdr:nvSpPr>
        <xdr:cNvPr id="418" name="楕円 417"/>
        <xdr:cNvSpPr/>
      </xdr:nvSpPr>
      <xdr:spPr>
        <a:xfrm>
          <a:off x="9192260" y="13134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81706</xdr:rowOff>
    </xdr:from>
    <xdr:ext cx="599010" cy="259045"/>
    <xdr:sp macro="" textlink="">
      <xdr:nvSpPr>
        <xdr:cNvPr id="419" name="普通建設事業費 （ うち新規整備　）該当値テキスト"/>
        <xdr:cNvSpPr txBox="1"/>
      </xdr:nvSpPr>
      <xdr:spPr>
        <a:xfrm>
          <a:off x="9271000" y="1298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104932</xdr:rowOff>
    </xdr:from>
    <xdr:to>
      <xdr:col>50</xdr:col>
      <xdr:colOff>165100</xdr:colOff>
      <xdr:row>78</xdr:row>
      <xdr:rowOff>35082</xdr:rowOff>
    </xdr:to>
    <xdr:sp macro="" textlink="">
      <xdr:nvSpPr>
        <xdr:cNvPr id="420" name="楕円 419"/>
        <xdr:cNvSpPr/>
      </xdr:nvSpPr>
      <xdr:spPr>
        <a:xfrm>
          <a:off x="8445500" y="13013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51609</xdr:rowOff>
    </xdr:from>
    <xdr:ext cx="599010" cy="259045"/>
    <xdr:sp macro="" textlink="">
      <xdr:nvSpPr>
        <xdr:cNvPr id="421" name="テキスト ボックス 420"/>
        <xdr:cNvSpPr txBox="1"/>
      </xdr:nvSpPr>
      <xdr:spPr>
        <a:xfrm>
          <a:off x="8219655" y="1279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104696</xdr:rowOff>
    </xdr:from>
    <xdr:to>
      <xdr:col>46</xdr:col>
      <xdr:colOff>38100</xdr:colOff>
      <xdr:row>78</xdr:row>
      <xdr:rowOff>34846</xdr:rowOff>
    </xdr:to>
    <xdr:sp macro="" textlink="">
      <xdr:nvSpPr>
        <xdr:cNvPr id="422" name="楕円 421"/>
        <xdr:cNvSpPr/>
      </xdr:nvSpPr>
      <xdr:spPr>
        <a:xfrm>
          <a:off x="7670800" y="13012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51373</xdr:rowOff>
    </xdr:from>
    <xdr:ext cx="599010" cy="259045"/>
    <xdr:sp macro="" textlink="">
      <xdr:nvSpPr>
        <xdr:cNvPr id="423" name="テキスト ボックス 422"/>
        <xdr:cNvSpPr txBox="1"/>
      </xdr:nvSpPr>
      <xdr:spPr>
        <a:xfrm>
          <a:off x="7444955" y="127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99981</xdr:rowOff>
    </xdr:from>
    <xdr:to>
      <xdr:col>41</xdr:col>
      <xdr:colOff>101600</xdr:colOff>
      <xdr:row>79</xdr:row>
      <xdr:rowOff>30131</xdr:rowOff>
    </xdr:to>
    <xdr:sp macro="" textlink="">
      <xdr:nvSpPr>
        <xdr:cNvPr id="424" name="楕円 423"/>
        <xdr:cNvSpPr/>
      </xdr:nvSpPr>
      <xdr:spPr>
        <a:xfrm>
          <a:off x="6873240" y="13175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21258</xdr:rowOff>
    </xdr:from>
    <xdr:ext cx="599010" cy="259045"/>
    <xdr:sp macro="" textlink="">
      <xdr:nvSpPr>
        <xdr:cNvPr id="425" name="テキスト ボックス 424"/>
        <xdr:cNvSpPr txBox="1"/>
      </xdr:nvSpPr>
      <xdr:spPr>
        <a:xfrm>
          <a:off x="6670255" y="132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560083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2097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209768" y="15199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9218295" y="15317497"/>
          <a:ext cx="1270" cy="1136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9271000" y="16457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9154160" y="164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9271000" y="150965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9154160" y="15317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77212</xdr:rowOff>
    </xdr:from>
    <xdr:to>
      <xdr:col>55</xdr:col>
      <xdr:colOff>0</xdr:colOff>
      <xdr:row>97</xdr:row>
      <xdr:rowOff>112798</xdr:rowOff>
    </xdr:to>
    <xdr:cxnSp macro="">
      <xdr:nvCxnSpPr>
        <xdr:cNvPr id="450" name="直線コネクタ 449"/>
        <xdr:cNvCxnSpPr/>
      </xdr:nvCxnSpPr>
      <xdr:spPr>
        <a:xfrm flipV="1">
          <a:off x="8496300" y="16338292"/>
          <a:ext cx="7239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9271000" y="16290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9192260" y="16311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112798</xdr:rowOff>
    </xdr:from>
    <xdr:to>
      <xdr:col>50</xdr:col>
      <xdr:colOff>114300</xdr:colOff>
      <xdr:row>97</xdr:row>
      <xdr:rowOff>131114</xdr:rowOff>
    </xdr:to>
    <xdr:cxnSp macro="">
      <xdr:nvCxnSpPr>
        <xdr:cNvPr id="453" name="直線コネクタ 452"/>
        <xdr:cNvCxnSpPr/>
      </xdr:nvCxnSpPr>
      <xdr:spPr>
        <a:xfrm flipV="1">
          <a:off x="7713980" y="16373878"/>
          <a:ext cx="78232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8445500" y="1631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8219655" y="160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108942</xdr:rowOff>
    </xdr:from>
    <xdr:to>
      <xdr:col>45</xdr:col>
      <xdr:colOff>177800</xdr:colOff>
      <xdr:row>97</xdr:row>
      <xdr:rowOff>131114</xdr:rowOff>
    </xdr:to>
    <xdr:cxnSp macro="">
      <xdr:nvCxnSpPr>
        <xdr:cNvPr id="456" name="直線コネクタ 455"/>
        <xdr:cNvCxnSpPr/>
      </xdr:nvCxnSpPr>
      <xdr:spPr>
        <a:xfrm>
          <a:off x="6924040" y="16370022"/>
          <a:ext cx="789940" cy="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7670800" y="1633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7444955" y="1611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6873240" y="16331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6670255" y="164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26412</xdr:rowOff>
    </xdr:from>
    <xdr:to>
      <xdr:col>55</xdr:col>
      <xdr:colOff>50800</xdr:colOff>
      <xdr:row>97</xdr:row>
      <xdr:rowOff>128012</xdr:rowOff>
    </xdr:to>
    <xdr:sp macro="" textlink="">
      <xdr:nvSpPr>
        <xdr:cNvPr id="466" name="楕円 465"/>
        <xdr:cNvSpPr/>
      </xdr:nvSpPr>
      <xdr:spPr>
        <a:xfrm>
          <a:off x="9192260" y="16287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157239</xdr:rowOff>
    </xdr:from>
    <xdr:ext cx="599010" cy="259045"/>
    <xdr:sp macro="" textlink="">
      <xdr:nvSpPr>
        <xdr:cNvPr id="467" name="普通建設事業費 （ うち更新整備　）該当値テキスト"/>
        <xdr:cNvSpPr txBox="1"/>
      </xdr:nvSpPr>
      <xdr:spPr>
        <a:xfrm>
          <a:off x="9271000" y="160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61998</xdr:rowOff>
    </xdr:from>
    <xdr:to>
      <xdr:col>50</xdr:col>
      <xdr:colOff>165100</xdr:colOff>
      <xdr:row>97</xdr:row>
      <xdr:rowOff>163598</xdr:rowOff>
    </xdr:to>
    <xdr:sp macro="" textlink="">
      <xdr:nvSpPr>
        <xdr:cNvPr id="468" name="楕円 467"/>
        <xdr:cNvSpPr/>
      </xdr:nvSpPr>
      <xdr:spPr>
        <a:xfrm>
          <a:off x="8445500" y="163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154725</xdr:rowOff>
    </xdr:from>
    <xdr:ext cx="599010" cy="259045"/>
    <xdr:sp macro="" textlink="">
      <xdr:nvSpPr>
        <xdr:cNvPr id="469" name="テキスト ボックス 468"/>
        <xdr:cNvSpPr txBox="1"/>
      </xdr:nvSpPr>
      <xdr:spPr>
        <a:xfrm>
          <a:off x="8219655" y="164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80314</xdr:rowOff>
    </xdr:from>
    <xdr:to>
      <xdr:col>46</xdr:col>
      <xdr:colOff>38100</xdr:colOff>
      <xdr:row>98</xdr:row>
      <xdr:rowOff>10464</xdr:rowOff>
    </xdr:to>
    <xdr:sp macro="" textlink="">
      <xdr:nvSpPr>
        <xdr:cNvPr id="470" name="楕円 469"/>
        <xdr:cNvSpPr/>
      </xdr:nvSpPr>
      <xdr:spPr>
        <a:xfrm>
          <a:off x="7670800" y="16341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1591</xdr:rowOff>
    </xdr:from>
    <xdr:ext cx="599010" cy="259045"/>
    <xdr:sp macro="" textlink="">
      <xdr:nvSpPr>
        <xdr:cNvPr id="471" name="テキスト ボックス 470"/>
        <xdr:cNvSpPr txBox="1"/>
      </xdr:nvSpPr>
      <xdr:spPr>
        <a:xfrm>
          <a:off x="7444955" y="164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58142</xdr:rowOff>
    </xdr:from>
    <xdr:to>
      <xdr:col>41</xdr:col>
      <xdr:colOff>101600</xdr:colOff>
      <xdr:row>97</xdr:row>
      <xdr:rowOff>159742</xdr:rowOff>
    </xdr:to>
    <xdr:sp macro="" textlink="">
      <xdr:nvSpPr>
        <xdr:cNvPr id="472" name="楕円 471"/>
        <xdr:cNvSpPr/>
      </xdr:nvSpPr>
      <xdr:spPr>
        <a:xfrm>
          <a:off x="6873240" y="1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4819</xdr:rowOff>
    </xdr:from>
    <xdr:ext cx="599010" cy="259045"/>
    <xdr:sp macro="" textlink="">
      <xdr:nvSpPr>
        <xdr:cNvPr id="473" name="テキスト ボックス 472"/>
        <xdr:cNvSpPr txBox="1"/>
      </xdr:nvSpPr>
      <xdr:spPr>
        <a:xfrm>
          <a:off x="6670255" y="1609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036596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4374495" y="5150318"/>
          <a:ext cx="1269" cy="148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4419580" y="6666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42875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4419580" y="492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4287500" y="5150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60983</xdr:rowOff>
    </xdr:from>
    <xdr:to>
      <xdr:col>85</xdr:col>
      <xdr:colOff>127000</xdr:colOff>
      <xdr:row>39</xdr:row>
      <xdr:rowOff>97210</xdr:rowOff>
    </xdr:to>
    <xdr:cxnSp macro="">
      <xdr:nvCxnSpPr>
        <xdr:cNvPr id="504" name="直線コネクタ 503"/>
        <xdr:cNvCxnSpPr/>
      </xdr:nvCxnSpPr>
      <xdr:spPr>
        <a:xfrm flipV="1">
          <a:off x="13629640" y="6598943"/>
          <a:ext cx="746760" cy="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4419580" y="6539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4325600" y="65610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97210</xdr:rowOff>
    </xdr:from>
    <xdr:to>
      <xdr:col>81</xdr:col>
      <xdr:colOff>50800</xdr:colOff>
      <xdr:row>39</xdr:row>
      <xdr:rowOff>98878</xdr:rowOff>
    </xdr:to>
    <xdr:cxnSp macro="">
      <xdr:nvCxnSpPr>
        <xdr:cNvPr id="507" name="直線コネクタ 506"/>
        <xdr:cNvCxnSpPr/>
      </xdr:nvCxnSpPr>
      <xdr:spPr>
        <a:xfrm flipV="1">
          <a:off x="12854940" y="6635170"/>
          <a:ext cx="7747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3578840" y="65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3408171" y="63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207262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2804140" y="655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2610611" y="634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36015</xdr:rowOff>
    </xdr:from>
    <xdr:to>
      <xdr:col>71</xdr:col>
      <xdr:colOff>177800</xdr:colOff>
      <xdr:row>39</xdr:row>
      <xdr:rowOff>98878</xdr:rowOff>
    </xdr:to>
    <xdr:cxnSp macro="">
      <xdr:nvCxnSpPr>
        <xdr:cNvPr id="513" name="直線コネクタ 512"/>
        <xdr:cNvCxnSpPr/>
      </xdr:nvCxnSpPr>
      <xdr:spPr>
        <a:xfrm>
          <a:off x="11282680" y="6573975"/>
          <a:ext cx="78994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2029440" y="65627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1835911" y="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123188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1061211" y="66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10183</xdr:rowOff>
    </xdr:from>
    <xdr:to>
      <xdr:col>85</xdr:col>
      <xdr:colOff>177800</xdr:colOff>
      <xdr:row>39</xdr:row>
      <xdr:rowOff>111783</xdr:rowOff>
    </xdr:to>
    <xdr:sp macro="" textlink="">
      <xdr:nvSpPr>
        <xdr:cNvPr id="523" name="楕円 522"/>
        <xdr:cNvSpPr/>
      </xdr:nvSpPr>
      <xdr:spPr>
        <a:xfrm>
          <a:off x="14325600" y="65481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141010</xdr:rowOff>
    </xdr:from>
    <xdr:ext cx="534377" cy="259045"/>
    <xdr:sp macro="" textlink="">
      <xdr:nvSpPr>
        <xdr:cNvPr id="524" name="災害復旧事業費該当値テキスト"/>
        <xdr:cNvSpPr txBox="1"/>
      </xdr:nvSpPr>
      <xdr:spPr>
        <a:xfrm>
          <a:off x="14419580" y="63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46410</xdr:rowOff>
    </xdr:from>
    <xdr:to>
      <xdr:col>81</xdr:col>
      <xdr:colOff>101600</xdr:colOff>
      <xdr:row>39</xdr:row>
      <xdr:rowOff>148010</xdr:rowOff>
    </xdr:to>
    <xdr:sp macro="" textlink="">
      <xdr:nvSpPr>
        <xdr:cNvPr id="525" name="楕円 524"/>
        <xdr:cNvSpPr/>
      </xdr:nvSpPr>
      <xdr:spPr>
        <a:xfrm>
          <a:off x="13578840" y="65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139137</xdr:rowOff>
    </xdr:from>
    <xdr:ext cx="469744" cy="259045"/>
    <xdr:sp macro="" textlink="">
      <xdr:nvSpPr>
        <xdr:cNvPr id="526" name="テキスト ボックス 525"/>
        <xdr:cNvSpPr txBox="1"/>
      </xdr:nvSpPr>
      <xdr:spPr>
        <a:xfrm>
          <a:off x="13417628" y="66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28041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273791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20294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19555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156665</xdr:rowOff>
    </xdr:from>
    <xdr:to>
      <xdr:col>67</xdr:col>
      <xdr:colOff>101600</xdr:colOff>
      <xdr:row>39</xdr:row>
      <xdr:rowOff>86815</xdr:rowOff>
    </xdr:to>
    <xdr:sp macro="" textlink="">
      <xdr:nvSpPr>
        <xdr:cNvPr id="531" name="楕円 530"/>
        <xdr:cNvSpPr/>
      </xdr:nvSpPr>
      <xdr:spPr>
        <a:xfrm>
          <a:off x="11231880" y="652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103342</xdr:rowOff>
    </xdr:from>
    <xdr:ext cx="534377" cy="259045"/>
    <xdr:sp macro="" textlink="">
      <xdr:nvSpPr>
        <xdr:cNvPr id="532" name="テキスト ボックス 531"/>
        <xdr:cNvSpPr txBox="1"/>
      </xdr:nvSpPr>
      <xdr:spPr>
        <a:xfrm>
          <a:off x="11061211" y="63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4374495" y="12011997"/>
          <a:ext cx="1269" cy="126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4419580" y="1328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4287500" y="13277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4419580" y="1179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4287500" y="12011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119431</xdr:rowOff>
    </xdr:from>
    <xdr:to>
      <xdr:col>85</xdr:col>
      <xdr:colOff>127000</xdr:colOff>
      <xdr:row>78</xdr:row>
      <xdr:rowOff>120608</xdr:rowOff>
    </xdr:to>
    <xdr:cxnSp macro="">
      <xdr:nvCxnSpPr>
        <xdr:cNvPr id="610" name="直線コネクタ 609"/>
        <xdr:cNvCxnSpPr/>
      </xdr:nvCxnSpPr>
      <xdr:spPr>
        <a:xfrm flipV="1">
          <a:off x="13629640" y="13195351"/>
          <a:ext cx="74676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4419580" y="127959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4325600" y="129407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120608</xdr:rowOff>
    </xdr:from>
    <xdr:to>
      <xdr:col>81</xdr:col>
      <xdr:colOff>50800</xdr:colOff>
      <xdr:row>78</xdr:row>
      <xdr:rowOff>125020</xdr:rowOff>
    </xdr:to>
    <xdr:cxnSp macro="">
      <xdr:nvCxnSpPr>
        <xdr:cNvPr id="613" name="直線コネクタ 612"/>
        <xdr:cNvCxnSpPr/>
      </xdr:nvCxnSpPr>
      <xdr:spPr>
        <a:xfrm flipV="1">
          <a:off x="12854940" y="13196528"/>
          <a:ext cx="7747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3578840" y="1295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3375855" y="127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125020</xdr:rowOff>
    </xdr:from>
    <xdr:to>
      <xdr:col>76</xdr:col>
      <xdr:colOff>114300</xdr:colOff>
      <xdr:row>78</xdr:row>
      <xdr:rowOff>127312</xdr:rowOff>
    </xdr:to>
    <xdr:cxnSp macro="">
      <xdr:nvCxnSpPr>
        <xdr:cNvPr id="616" name="直線コネクタ 615"/>
        <xdr:cNvCxnSpPr/>
      </xdr:nvCxnSpPr>
      <xdr:spPr>
        <a:xfrm flipV="1">
          <a:off x="12072620" y="13200940"/>
          <a:ext cx="78232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2804140" y="13015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2578295" y="127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127312</xdr:rowOff>
    </xdr:from>
    <xdr:to>
      <xdr:col>71</xdr:col>
      <xdr:colOff>177800</xdr:colOff>
      <xdr:row>78</xdr:row>
      <xdr:rowOff>134455</xdr:rowOff>
    </xdr:to>
    <xdr:cxnSp macro="">
      <xdr:nvCxnSpPr>
        <xdr:cNvPr id="619" name="直線コネクタ 618"/>
        <xdr:cNvCxnSpPr/>
      </xdr:nvCxnSpPr>
      <xdr:spPr>
        <a:xfrm flipV="1">
          <a:off x="11282680" y="13203232"/>
          <a:ext cx="78994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2029440" y="12979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1803595" y="127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1231880" y="129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1028895" y="1275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68631</xdr:rowOff>
    </xdr:from>
    <xdr:to>
      <xdr:col>85</xdr:col>
      <xdr:colOff>177800</xdr:colOff>
      <xdr:row>78</xdr:row>
      <xdr:rowOff>170231</xdr:rowOff>
    </xdr:to>
    <xdr:sp macro="" textlink="">
      <xdr:nvSpPr>
        <xdr:cNvPr id="629" name="楕円 628"/>
        <xdr:cNvSpPr/>
      </xdr:nvSpPr>
      <xdr:spPr>
        <a:xfrm>
          <a:off x="14325600" y="131445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155008</xdr:rowOff>
    </xdr:from>
    <xdr:ext cx="534377" cy="259045"/>
    <xdr:sp macro="" textlink="">
      <xdr:nvSpPr>
        <xdr:cNvPr id="630" name="公債費該当値テキスト"/>
        <xdr:cNvSpPr txBox="1"/>
      </xdr:nvSpPr>
      <xdr:spPr>
        <a:xfrm>
          <a:off x="14419580" y="130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69808</xdr:rowOff>
    </xdr:from>
    <xdr:to>
      <xdr:col>81</xdr:col>
      <xdr:colOff>101600</xdr:colOff>
      <xdr:row>78</xdr:row>
      <xdr:rowOff>171408</xdr:rowOff>
    </xdr:to>
    <xdr:sp macro="" textlink="">
      <xdr:nvSpPr>
        <xdr:cNvPr id="631" name="楕円 630"/>
        <xdr:cNvSpPr/>
      </xdr:nvSpPr>
      <xdr:spPr>
        <a:xfrm>
          <a:off x="13578840" y="131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162535</xdr:rowOff>
    </xdr:from>
    <xdr:ext cx="534377" cy="259045"/>
    <xdr:sp macro="" textlink="">
      <xdr:nvSpPr>
        <xdr:cNvPr id="632" name="テキスト ボックス 631"/>
        <xdr:cNvSpPr txBox="1"/>
      </xdr:nvSpPr>
      <xdr:spPr>
        <a:xfrm>
          <a:off x="13408171" y="132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74220</xdr:rowOff>
    </xdr:from>
    <xdr:to>
      <xdr:col>76</xdr:col>
      <xdr:colOff>165100</xdr:colOff>
      <xdr:row>79</xdr:row>
      <xdr:rowOff>4370</xdr:rowOff>
    </xdr:to>
    <xdr:sp macro="" textlink="">
      <xdr:nvSpPr>
        <xdr:cNvPr id="633" name="楕円 632"/>
        <xdr:cNvSpPr/>
      </xdr:nvSpPr>
      <xdr:spPr>
        <a:xfrm>
          <a:off x="12804140" y="1315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166947</xdr:rowOff>
    </xdr:from>
    <xdr:ext cx="534377" cy="259045"/>
    <xdr:sp macro="" textlink="">
      <xdr:nvSpPr>
        <xdr:cNvPr id="634" name="テキスト ボックス 633"/>
        <xdr:cNvSpPr txBox="1"/>
      </xdr:nvSpPr>
      <xdr:spPr>
        <a:xfrm>
          <a:off x="12610611" y="132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76512</xdr:rowOff>
    </xdr:from>
    <xdr:to>
      <xdr:col>72</xdr:col>
      <xdr:colOff>38100</xdr:colOff>
      <xdr:row>79</xdr:row>
      <xdr:rowOff>6662</xdr:rowOff>
    </xdr:to>
    <xdr:sp macro="" textlink="">
      <xdr:nvSpPr>
        <xdr:cNvPr id="635" name="楕円 634"/>
        <xdr:cNvSpPr/>
      </xdr:nvSpPr>
      <xdr:spPr>
        <a:xfrm>
          <a:off x="12029440" y="13152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169239</xdr:rowOff>
    </xdr:from>
    <xdr:ext cx="534377" cy="259045"/>
    <xdr:sp macro="" textlink="">
      <xdr:nvSpPr>
        <xdr:cNvPr id="636" name="テキスト ボックス 635"/>
        <xdr:cNvSpPr txBox="1"/>
      </xdr:nvSpPr>
      <xdr:spPr>
        <a:xfrm>
          <a:off x="11835911" y="132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83655</xdr:rowOff>
    </xdr:from>
    <xdr:to>
      <xdr:col>67</xdr:col>
      <xdr:colOff>101600</xdr:colOff>
      <xdr:row>79</xdr:row>
      <xdr:rowOff>13805</xdr:rowOff>
    </xdr:to>
    <xdr:sp macro="" textlink="">
      <xdr:nvSpPr>
        <xdr:cNvPr id="637" name="楕円 636"/>
        <xdr:cNvSpPr/>
      </xdr:nvSpPr>
      <xdr:spPr>
        <a:xfrm>
          <a:off x="11231880" y="1315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4932</xdr:rowOff>
    </xdr:from>
    <xdr:ext cx="534377" cy="259045"/>
    <xdr:sp macro="" textlink="">
      <xdr:nvSpPr>
        <xdr:cNvPr id="638" name="テキスト ボックス 637"/>
        <xdr:cNvSpPr txBox="1"/>
      </xdr:nvSpPr>
      <xdr:spPr>
        <a:xfrm>
          <a:off x="11061211" y="1324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03659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0365968" y="153860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03659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4374495" y="15295681"/>
          <a:ext cx="1269" cy="1345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441958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42875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4419580" y="15078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4287500" y="15295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157730</xdr:rowOff>
    </xdr:from>
    <xdr:to>
      <xdr:col>85</xdr:col>
      <xdr:colOff>127000</xdr:colOff>
      <xdr:row>99</xdr:row>
      <xdr:rowOff>20315</xdr:rowOff>
    </xdr:to>
    <xdr:cxnSp macro="">
      <xdr:nvCxnSpPr>
        <xdr:cNvPr id="667" name="直線コネクタ 666"/>
        <xdr:cNvCxnSpPr/>
      </xdr:nvCxnSpPr>
      <xdr:spPr>
        <a:xfrm>
          <a:off x="13629640" y="16586450"/>
          <a:ext cx="746760" cy="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4419580" y="1639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4325600" y="165392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157730</xdr:rowOff>
    </xdr:from>
    <xdr:to>
      <xdr:col>81</xdr:col>
      <xdr:colOff>50800</xdr:colOff>
      <xdr:row>99</xdr:row>
      <xdr:rowOff>30767</xdr:rowOff>
    </xdr:to>
    <xdr:cxnSp macro="">
      <xdr:nvCxnSpPr>
        <xdr:cNvPr id="670" name="直線コネクタ 669"/>
        <xdr:cNvCxnSpPr/>
      </xdr:nvCxnSpPr>
      <xdr:spPr>
        <a:xfrm flipV="1">
          <a:off x="12854940" y="16586450"/>
          <a:ext cx="7747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3578840" y="16526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3408171" y="163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xdr:rowOff>
    </xdr:from>
    <xdr:to>
      <xdr:col>76</xdr:col>
      <xdr:colOff>114300</xdr:colOff>
      <xdr:row>99</xdr:row>
      <xdr:rowOff>30767</xdr:rowOff>
    </xdr:to>
    <xdr:cxnSp macro="">
      <xdr:nvCxnSpPr>
        <xdr:cNvPr id="673" name="直線コネクタ 672"/>
        <xdr:cNvCxnSpPr/>
      </xdr:nvCxnSpPr>
      <xdr:spPr>
        <a:xfrm>
          <a:off x="12072620" y="16596554"/>
          <a:ext cx="782320" cy="3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2804140" y="1646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2578295" y="1624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xdr:rowOff>
    </xdr:from>
    <xdr:to>
      <xdr:col>71</xdr:col>
      <xdr:colOff>177800</xdr:colOff>
      <xdr:row>99</xdr:row>
      <xdr:rowOff>30917</xdr:rowOff>
    </xdr:to>
    <xdr:cxnSp macro="">
      <xdr:nvCxnSpPr>
        <xdr:cNvPr id="676" name="直線コネクタ 675"/>
        <xdr:cNvCxnSpPr/>
      </xdr:nvCxnSpPr>
      <xdr:spPr>
        <a:xfrm flipV="1">
          <a:off x="11282680" y="16596554"/>
          <a:ext cx="78994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2029440" y="16549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1835911" y="1632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1231880" y="1651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1061211" y="162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140965</xdr:rowOff>
    </xdr:from>
    <xdr:to>
      <xdr:col>85</xdr:col>
      <xdr:colOff>177800</xdr:colOff>
      <xdr:row>99</xdr:row>
      <xdr:rowOff>71115</xdr:rowOff>
    </xdr:to>
    <xdr:sp macro="" textlink="">
      <xdr:nvSpPr>
        <xdr:cNvPr id="686" name="楕円 685"/>
        <xdr:cNvSpPr/>
      </xdr:nvSpPr>
      <xdr:spPr>
        <a:xfrm>
          <a:off x="14325600" y="165696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4419580" y="165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106930</xdr:rowOff>
    </xdr:from>
    <xdr:to>
      <xdr:col>81</xdr:col>
      <xdr:colOff>101600</xdr:colOff>
      <xdr:row>99</xdr:row>
      <xdr:rowOff>37080</xdr:rowOff>
    </xdr:to>
    <xdr:sp macro="" textlink="">
      <xdr:nvSpPr>
        <xdr:cNvPr id="688" name="楕円 687"/>
        <xdr:cNvSpPr/>
      </xdr:nvSpPr>
      <xdr:spPr>
        <a:xfrm>
          <a:off x="13578840" y="165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28207</xdr:rowOff>
    </xdr:from>
    <xdr:ext cx="534377" cy="259045"/>
    <xdr:sp macro="" textlink="">
      <xdr:nvSpPr>
        <xdr:cNvPr id="689" name="テキスト ボックス 688"/>
        <xdr:cNvSpPr txBox="1"/>
      </xdr:nvSpPr>
      <xdr:spPr>
        <a:xfrm>
          <a:off x="13408171" y="166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151417</xdr:rowOff>
    </xdr:from>
    <xdr:to>
      <xdr:col>76</xdr:col>
      <xdr:colOff>165100</xdr:colOff>
      <xdr:row>99</xdr:row>
      <xdr:rowOff>81567</xdr:rowOff>
    </xdr:to>
    <xdr:sp macro="" textlink="">
      <xdr:nvSpPr>
        <xdr:cNvPr id="690" name="楕円 689"/>
        <xdr:cNvSpPr/>
      </xdr:nvSpPr>
      <xdr:spPr>
        <a:xfrm>
          <a:off x="12804140" y="16580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72694</xdr:rowOff>
    </xdr:from>
    <xdr:ext cx="534377" cy="259045"/>
    <xdr:sp macro="" textlink="">
      <xdr:nvSpPr>
        <xdr:cNvPr id="691" name="テキスト ボックス 690"/>
        <xdr:cNvSpPr txBox="1"/>
      </xdr:nvSpPr>
      <xdr:spPr>
        <a:xfrm>
          <a:off x="12610611" y="166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120844</xdr:rowOff>
    </xdr:from>
    <xdr:to>
      <xdr:col>72</xdr:col>
      <xdr:colOff>38100</xdr:colOff>
      <xdr:row>99</xdr:row>
      <xdr:rowOff>50994</xdr:rowOff>
    </xdr:to>
    <xdr:sp macro="" textlink="">
      <xdr:nvSpPr>
        <xdr:cNvPr id="692" name="楕円 691"/>
        <xdr:cNvSpPr/>
      </xdr:nvSpPr>
      <xdr:spPr>
        <a:xfrm>
          <a:off x="12029440" y="16549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42121</xdr:rowOff>
    </xdr:from>
    <xdr:ext cx="534377" cy="259045"/>
    <xdr:sp macro="" textlink="">
      <xdr:nvSpPr>
        <xdr:cNvPr id="693" name="テキスト ボックス 692"/>
        <xdr:cNvSpPr txBox="1"/>
      </xdr:nvSpPr>
      <xdr:spPr>
        <a:xfrm>
          <a:off x="11835911" y="166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151567</xdr:rowOff>
    </xdr:from>
    <xdr:to>
      <xdr:col>67</xdr:col>
      <xdr:colOff>101600</xdr:colOff>
      <xdr:row>99</xdr:row>
      <xdr:rowOff>81717</xdr:rowOff>
    </xdr:to>
    <xdr:sp macro="" textlink="">
      <xdr:nvSpPr>
        <xdr:cNvPr id="694" name="楕円 693"/>
        <xdr:cNvSpPr/>
      </xdr:nvSpPr>
      <xdr:spPr>
        <a:xfrm>
          <a:off x="11231880" y="16580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72844</xdr:rowOff>
    </xdr:from>
    <xdr:ext cx="534377" cy="259045"/>
    <xdr:sp macro="" textlink="">
      <xdr:nvSpPr>
        <xdr:cNvPr id="695" name="テキスト ボックス 694"/>
        <xdr:cNvSpPr txBox="1"/>
      </xdr:nvSpPr>
      <xdr:spPr>
        <a:xfrm>
          <a:off x="11061211" y="166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19507835" y="5291811"/>
          <a:ext cx="1269" cy="129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19560540" y="6612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1956054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19443700" y="5291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19560540" y="6366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19458940" y="6510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18735040" y="649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18573828" y="62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17937480" y="6492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17776268" y="62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164732</xdr:rowOff>
    </xdr:from>
    <xdr:to>
      <xdr:col>102</xdr:col>
      <xdr:colOff>114300</xdr:colOff>
      <xdr:row>39</xdr:row>
      <xdr:rowOff>44450</xdr:rowOff>
    </xdr:to>
    <xdr:cxnSp macro="">
      <xdr:nvCxnSpPr>
        <xdr:cNvPr id="733" name="直線コネクタ 732"/>
        <xdr:cNvCxnSpPr/>
      </xdr:nvCxnSpPr>
      <xdr:spPr>
        <a:xfrm>
          <a:off x="16431260" y="6367412"/>
          <a:ext cx="78232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7162780" y="6521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7047157" y="630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6388080" y="6485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36695</xdr:rowOff>
    </xdr:from>
    <xdr:ext cx="469744" cy="259045"/>
    <xdr:sp macro="" textlink="">
      <xdr:nvSpPr>
        <xdr:cNvPr id="737" name="テキスト ボックス 736"/>
        <xdr:cNvSpPr txBox="1"/>
      </xdr:nvSpPr>
      <xdr:spPr>
        <a:xfrm>
          <a:off x="16226868" y="65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19560540" y="64893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113932</xdr:rowOff>
    </xdr:from>
    <xdr:to>
      <xdr:col>98</xdr:col>
      <xdr:colOff>38100</xdr:colOff>
      <xdr:row>38</xdr:row>
      <xdr:rowOff>44082</xdr:rowOff>
    </xdr:to>
    <xdr:sp macro="" textlink="">
      <xdr:nvSpPr>
        <xdr:cNvPr id="751" name="楕円 750"/>
        <xdr:cNvSpPr/>
      </xdr:nvSpPr>
      <xdr:spPr>
        <a:xfrm>
          <a:off x="16388080" y="6316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60609</xdr:rowOff>
    </xdr:from>
    <xdr:ext cx="469744" cy="259045"/>
    <xdr:sp macro="" textlink="">
      <xdr:nvSpPr>
        <xdr:cNvPr id="752" name="テキスト ボックス 751"/>
        <xdr:cNvSpPr txBox="1"/>
      </xdr:nvSpPr>
      <xdr:spPr>
        <a:xfrm>
          <a:off x="16226868"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19507835" y="8794115"/>
          <a:ext cx="1269"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19560540" y="85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19443700" y="8794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100838</xdr:rowOff>
    </xdr:from>
    <xdr:to>
      <xdr:col>116</xdr:col>
      <xdr:colOff>63500</xdr:colOff>
      <xdr:row>57</xdr:row>
      <xdr:rowOff>138923</xdr:rowOff>
    </xdr:to>
    <xdr:cxnSp macro="">
      <xdr:nvCxnSpPr>
        <xdr:cNvPr id="779" name="直線コネクタ 778"/>
        <xdr:cNvCxnSpPr/>
      </xdr:nvCxnSpPr>
      <xdr:spPr>
        <a:xfrm flipV="1">
          <a:off x="18778220" y="9656318"/>
          <a:ext cx="73152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19560540" y="9640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19458940" y="966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138923</xdr:rowOff>
    </xdr:from>
    <xdr:to>
      <xdr:col>111</xdr:col>
      <xdr:colOff>177800</xdr:colOff>
      <xdr:row>58</xdr:row>
      <xdr:rowOff>31801</xdr:rowOff>
    </xdr:to>
    <xdr:cxnSp macro="">
      <xdr:nvCxnSpPr>
        <xdr:cNvPr id="782" name="直線コネクタ 781"/>
        <xdr:cNvCxnSpPr/>
      </xdr:nvCxnSpPr>
      <xdr:spPr>
        <a:xfrm flipV="1">
          <a:off x="17988280" y="9694403"/>
          <a:ext cx="78994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18735040" y="92693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18541511" y="9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150627</xdr:rowOff>
    </xdr:from>
    <xdr:to>
      <xdr:col>107</xdr:col>
      <xdr:colOff>50800</xdr:colOff>
      <xdr:row>58</xdr:row>
      <xdr:rowOff>31801</xdr:rowOff>
    </xdr:to>
    <xdr:cxnSp macro="">
      <xdr:nvCxnSpPr>
        <xdr:cNvPr id="785" name="直線コネクタ 784"/>
        <xdr:cNvCxnSpPr/>
      </xdr:nvCxnSpPr>
      <xdr:spPr>
        <a:xfrm>
          <a:off x="17213580" y="9706107"/>
          <a:ext cx="7747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17937480" y="956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17776268" y="93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129962</xdr:rowOff>
    </xdr:from>
    <xdr:to>
      <xdr:col>102</xdr:col>
      <xdr:colOff>114300</xdr:colOff>
      <xdr:row>57</xdr:row>
      <xdr:rowOff>150627</xdr:rowOff>
    </xdr:to>
    <xdr:cxnSp macro="">
      <xdr:nvCxnSpPr>
        <xdr:cNvPr id="788" name="直線コネクタ 787"/>
        <xdr:cNvCxnSpPr/>
      </xdr:nvCxnSpPr>
      <xdr:spPr>
        <a:xfrm>
          <a:off x="16431260" y="9685442"/>
          <a:ext cx="78232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7162780" y="936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6969251" y="91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6388080" y="94404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6226868" y="92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50038</xdr:rowOff>
    </xdr:from>
    <xdr:to>
      <xdr:col>116</xdr:col>
      <xdr:colOff>114300</xdr:colOff>
      <xdr:row>57</xdr:row>
      <xdr:rowOff>151638</xdr:rowOff>
    </xdr:to>
    <xdr:sp macro="" textlink="">
      <xdr:nvSpPr>
        <xdr:cNvPr id="798" name="楕円 797"/>
        <xdr:cNvSpPr/>
      </xdr:nvSpPr>
      <xdr:spPr>
        <a:xfrm>
          <a:off x="1945894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72915</xdr:rowOff>
    </xdr:from>
    <xdr:ext cx="469744" cy="259045"/>
    <xdr:sp macro="" textlink="">
      <xdr:nvSpPr>
        <xdr:cNvPr id="799" name="貸付金該当値テキスト"/>
        <xdr:cNvSpPr txBox="1"/>
      </xdr:nvSpPr>
      <xdr:spPr>
        <a:xfrm>
          <a:off x="19560540" y="946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88123</xdr:rowOff>
    </xdr:from>
    <xdr:to>
      <xdr:col>112</xdr:col>
      <xdr:colOff>38100</xdr:colOff>
      <xdr:row>58</xdr:row>
      <xdr:rowOff>18273</xdr:rowOff>
    </xdr:to>
    <xdr:sp macro="" textlink="">
      <xdr:nvSpPr>
        <xdr:cNvPr id="800" name="楕円 799"/>
        <xdr:cNvSpPr/>
      </xdr:nvSpPr>
      <xdr:spPr>
        <a:xfrm>
          <a:off x="18735040" y="9643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9400</xdr:rowOff>
    </xdr:from>
    <xdr:ext cx="469744" cy="259045"/>
    <xdr:sp macro="" textlink="">
      <xdr:nvSpPr>
        <xdr:cNvPr id="801" name="テキスト ボックス 800"/>
        <xdr:cNvSpPr txBox="1"/>
      </xdr:nvSpPr>
      <xdr:spPr>
        <a:xfrm>
          <a:off x="18573828" y="973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152451</xdr:rowOff>
    </xdr:from>
    <xdr:to>
      <xdr:col>107</xdr:col>
      <xdr:colOff>101600</xdr:colOff>
      <xdr:row>58</xdr:row>
      <xdr:rowOff>82601</xdr:rowOff>
    </xdr:to>
    <xdr:sp macro="" textlink="">
      <xdr:nvSpPr>
        <xdr:cNvPr id="802" name="楕円 801"/>
        <xdr:cNvSpPr/>
      </xdr:nvSpPr>
      <xdr:spPr>
        <a:xfrm>
          <a:off x="17937480" y="970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73728</xdr:rowOff>
    </xdr:from>
    <xdr:ext cx="469744" cy="259045"/>
    <xdr:sp macro="" textlink="">
      <xdr:nvSpPr>
        <xdr:cNvPr id="803" name="テキスト ボックス 802"/>
        <xdr:cNvSpPr txBox="1"/>
      </xdr:nvSpPr>
      <xdr:spPr>
        <a:xfrm>
          <a:off x="17776268" y="979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99827</xdr:rowOff>
    </xdr:from>
    <xdr:to>
      <xdr:col>102</xdr:col>
      <xdr:colOff>165100</xdr:colOff>
      <xdr:row>58</xdr:row>
      <xdr:rowOff>29977</xdr:rowOff>
    </xdr:to>
    <xdr:sp macro="" textlink="">
      <xdr:nvSpPr>
        <xdr:cNvPr id="804" name="楕円 803"/>
        <xdr:cNvSpPr/>
      </xdr:nvSpPr>
      <xdr:spPr>
        <a:xfrm>
          <a:off x="17162780" y="9655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21104</xdr:rowOff>
    </xdr:from>
    <xdr:ext cx="469744" cy="259045"/>
    <xdr:sp macro="" textlink="">
      <xdr:nvSpPr>
        <xdr:cNvPr id="805" name="テキスト ボックス 804"/>
        <xdr:cNvSpPr txBox="1"/>
      </xdr:nvSpPr>
      <xdr:spPr>
        <a:xfrm>
          <a:off x="17001568" y="97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79162</xdr:rowOff>
    </xdr:from>
    <xdr:to>
      <xdr:col>98</xdr:col>
      <xdr:colOff>38100</xdr:colOff>
      <xdr:row>58</xdr:row>
      <xdr:rowOff>9312</xdr:rowOff>
    </xdr:to>
    <xdr:sp macro="" textlink="">
      <xdr:nvSpPr>
        <xdr:cNvPr id="806" name="楕円 805"/>
        <xdr:cNvSpPr/>
      </xdr:nvSpPr>
      <xdr:spPr>
        <a:xfrm>
          <a:off x="16388080" y="9634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439</xdr:rowOff>
    </xdr:from>
    <xdr:ext cx="469744" cy="259045"/>
    <xdr:sp macro="" textlink="">
      <xdr:nvSpPr>
        <xdr:cNvPr id="807" name="テキスト ボックス 806"/>
        <xdr:cNvSpPr txBox="1"/>
      </xdr:nvSpPr>
      <xdr:spPr>
        <a:xfrm>
          <a:off x="16226868" y="97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58903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55894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55894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55894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19507835" y="11904347"/>
          <a:ext cx="1269" cy="121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19560540" y="131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19443700" y="13117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19560540" y="1168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19443700" y="11904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156838</xdr:rowOff>
    </xdr:from>
    <xdr:to>
      <xdr:col>116</xdr:col>
      <xdr:colOff>63500</xdr:colOff>
      <xdr:row>77</xdr:row>
      <xdr:rowOff>37404</xdr:rowOff>
    </xdr:to>
    <xdr:cxnSp macro="">
      <xdr:nvCxnSpPr>
        <xdr:cNvPr id="834" name="直線コネクタ 833"/>
        <xdr:cNvCxnSpPr/>
      </xdr:nvCxnSpPr>
      <xdr:spPr>
        <a:xfrm>
          <a:off x="18778220" y="12897478"/>
          <a:ext cx="73152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19560540" y="12878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19458940" y="12900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156838</xdr:rowOff>
    </xdr:from>
    <xdr:to>
      <xdr:col>111</xdr:col>
      <xdr:colOff>177800</xdr:colOff>
      <xdr:row>77</xdr:row>
      <xdr:rowOff>4990</xdr:rowOff>
    </xdr:to>
    <xdr:cxnSp macro="">
      <xdr:nvCxnSpPr>
        <xdr:cNvPr id="837" name="直線コネクタ 836"/>
        <xdr:cNvCxnSpPr/>
      </xdr:nvCxnSpPr>
      <xdr:spPr>
        <a:xfrm flipV="1">
          <a:off x="17988280" y="12897478"/>
          <a:ext cx="78994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18735040" y="1289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18509195" y="1298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146131</xdr:rowOff>
    </xdr:from>
    <xdr:to>
      <xdr:col>107</xdr:col>
      <xdr:colOff>50800</xdr:colOff>
      <xdr:row>77</xdr:row>
      <xdr:rowOff>4990</xdr:rowOff>
    </xdr:to>
    <xdr:cxnSp macro="">
      <xdr:nvCxnSpPr>
        <xdr:cNvPr id="840" name="直線コネクタ 839"/>
        <xdr:cNvCxnSpPr/>
      </xdr:nvCxnSpPr>
      <xdr:spPr>
        <a:xfrm>
          <a:off x="17213580" y="12886771"/>
          <a:ext cx="7747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17937480" y="12904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17734495" y="1299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146131</xdr:rowOff>
    </xdr:from>
    <xdr:to>
      <xdr:col>102</xdr:col>
      <xdr:colOff>114300</xdr:colOff>
      <xdr:row>77</xdr:row>
      <xdr:rowOff>17140</xdr:rowOff>
    </xdr:to>
    <xdr:cxnSp macro="">
      <xdr:nvCxnSpPr>
        <xdr:cNvPr id="843" name="直線コネクタ 842"/>
        <xdr:cNvCxnSpPr/>
      </xdr:nvCxnSpPr>
      <xdr:spPr>
        <a:xfrm flipV="1">
          <a:off x="16431260" y="12886771"/>
          <a:ext cx="78232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7162780" y="1290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6936935" y="1299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6388080" y="12912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6162235" y="1300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158054</xdr:rowOff>
    </xdr:from>
    <xdr:to>
      <xdr:col>116</xdr:col>
      <xdr:colOff>114300</xdr:colOff>
      <xdr:row>77</xdr:row>
      <xdr:rowOff>88204</xdr:rowOff>
    </xdr:to>
    <xdr:sp macro="" textlink="">
      <xdr:nvSpPr>
        <xdr:cNvPr id="853" name="楕円 852"/>
        <xdr:cNvSpPr/>
      </xdr:nvSpPr>
      <xdr:spPr>
        <a:xfrm>
          <a:off x="19458940" y="12898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9481</xdr:rowOff>
    </xdr:from>
    <xdr:ext cx="599010" cy="259045"/>
    <xdr:sp macro="" textlink="">
      <xdr:nvSpPr>
        <xdr:cNvPr id="854" name="繰出金該当値テキスト"/>
        <xdr:cNvSpPr txBox="1"/>
      </xdr:nvSpPr>
      <xdr:spPr>
        <a:xfrm>
          <a:off x="19560540" y="127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106038</xdr:rowOff>
    </xdr:from>
    <xdr:to>
      <xdr:col>112</xdr:col>
      <xdr:colOff>38100</xdr:colOff>
      <xdr:row>77</xdr:row>
      <xdr:rowOff>36188</xdr:rowOff>
    </xdr:to>
    <xdr:sp macro="" textlink="">
      <xdr:nvSpPr>
        <xdr:cNvPr id="855" name="楕円 854"/>
        <xdr:cNvSpPr/>
      </xdr:nvSpPr>
      <xdr:spPr>
        <a:xfrm>
          <a:off x="18735040" y="12846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52715</xdr:rowOff>
    </xdr:from>
    <xdr:ext cx="599010" cy="259045"/>
    <xdr:sp macro="" textlink="">
      <xdr:nvSpPr>
        <xdr:cNvPr id="856" name="テキスト ボックス 855"/>
        <xdr:cNvSpPr txBox="1"/>
      </xdr:nvSpPr>
      <xdr:spPr>
        <a:xfrm>
          <a:off x="18509195" y="1262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125640</xdr:rowOff>
    </xdr:from>
    <xdr:to>
      <xdr:col>107</xdr:col>
      <xdr:colOff>101600</xdr:colOff>
      <xdr:row>77</xdr:row>
      <xdr:rowOff>55790</xdr:rowOff>
    </xdr:to>
    <xdr:sp macro="" textlink="">
      <xdr:nvSpPr>
        <xdr:cNvPr id="857" name="楕円 856"/>
        <xdr:cNvSpPr/>
      </xdr:nvSpPr>
      <xdr:spPr>
        <a:xfrm>
          <a:off x="17937480" y="12866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72317</xdr:rowOff>
    </xdr:from>
    <xdr:ext cx="599010" cy="259045"/>
    <xdr:sp macro="" textlink="">
      <xdr:nvSpPr>
        <xdr:cNvPr id="858" name="テキスト ボックス 857"/>
        <xdr:cNvSpPr txBox="1"/>
      </xdr:nvSpPr>
      <xdr:spPr>
        <a:xfrm>
          <a:off x="17734495" y="126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95331</xdr:rowOff>
    </xdr:from>
    <xdr:to>
      <xdr:col>102</xdr:col>
      <xdr:colOff>165100</xdr:colOff>
      <xdr:row>77</xdr:row>
      <xdr:rowOff>25481</xdr:rowOff>
    </xdr:to>
    <xdr:sp macro="" textlink="">
      <xdr:nvSpPr>
        <xdr:cNvPr id="859" name="楕円 858"/>
        <xdr:cNvSpPr/>
      </xdr:nvSpPr>
      <xdr:spPr>
        <a:xfrm>
          <a:off x="17162780" y="12835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42008</xdr:rowOff>
    </xdr:from>
    <xdr:ext cx="599010" cy="259045"/>
    <xdr:sp macro="" textlink="">
      <xdr:nvSpPr>
        <xdr:cNvPr id="860" name="テキスト ボックス 859"/>
        <xdr:cNvSpPr txBox="1"/>
      </xdr:nvSpPr>
      <xdr:spPr>
        <a:xfrm>
          <a:off x="16936935" y="1261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137790</xdr:rowOff>
    </xdr:from>
    <xdr:to>
      <xdr:col>98</xdr:col>
      <xdr:colOff>38100</xdr:colOff>
      <xdr:row>77</xdr:row>
      <xdr:rowOff>67940</xdr:rowOff>
    </xdr:to>
    <xdr:sp macro="" textlink="">
      <xdr:nvSpPr>
        <xdr:cNvPr id="861" name="楕円 860"/>
        <xdr:cNvSpPr/>
      </xdr:nvSpPr>
      <xdr:spPr>
        <a:xfrm>
          <a:off x="16388080" y="12878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84468</xdr:rowOff>
    </xdr:from>
    <xdr:ext cx="599010" cy="259045"/>
    <xdr:sp macro="" textlink="">
      <xdr:nvSpPr>
        <xdr:cNvPr id="862" name="テキスト ボックス 861"/>
        <xdr:cNvSpPr txBox="1"/>
      </xdr:nvSpPr>
      <xdr:spPr>
        <a:xfrm>
          <a:off x="16162235" y="1265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年度は定年退職者が多く微増となっているが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、職員定数管理および職員職級の定数管理により、人件費の抑制を徹底していくため、将来的には抑制されると見込んでいる。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物件費・・・昨年度実施した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情報セキュリティー関係委託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中学校耐震診断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調査委託が減となったことにより、前年比減の要因となっている。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事業の臨時福祉給付金関係により減となっている。今後については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少子高齢化に伴い将来的には、社会福祉費扶助が増加し児童福祉費扶助が減少するものと見込んでいる。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普通建設事業費・・・事業費ベースで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879,242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千円で前年比から増となっている。これは、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新清掃センター造成工事及び学生寮建設工事等の大規模事業を実施したためで翌年度については減少する見込みである。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繰出金・・・平成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国保直診勘定・下水道事業・介護保険会計の繰</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出金が減少したことで、全体的な数値の減少に繋がっている。今後も特別会計における財政の健全化を徹底し、なるべく一般会計に頼ることのない運営を図っていく。</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その他・・・維持補修費は施設老朽化に伴い今後の増加を見込む。補助費等は費用対効果を見極め予算の精査を実施する。貸付金は奨学金貸付によるものとなっている。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
1,891
18.58
3,014,259
2,935,555
78,704
1,077,688
1,255,643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084955" y="5184203"/>
          <a:ext cx="1270" cy="127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137660" y="64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020820" y="6463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137660" y="496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020820" y="5184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124320</xdr:rowOff>
    </xdr:from>
    <xdr:to>
      <xdr:col>24</xdr:col>
      <xdr:colOff>63500</xdr:colOff>
      <xdr:row>37</xdr:row>
      <xdr:rowOff>136233</xdr:rowOff>
    </xdr:to>
    <xdr:cxnSp macro="">
      <xdr:nvCxnSpPr>
        <xdr:cNvPr id="60" name="直線コネクタ 59"/>
        <xdr:cNvCxnSpPr/>
      </xdr:nvCxnSpPr>
      <xdr:spPr>
        <a:xfrm flipV="1">
          <a:off x="3355340" y="6327000"/>
          <a:ext cx="73152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137660" y="6260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036060" y="628216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111239</xdr:rowOff>
    </xdr:from>
    <xdr:to>
      <xdr:col>19</xdr:col>
      <xdr:colOff>177800</xdr:colOff>
      <xdr:row>37</xdr:row>
      <xdr:rowOff>136233</xdr:rowOff>
    </xdr:to>
    <xdr:cxnSp macro="">
      <xdr:nvCxnSpPr>
        <xdr:cNvPr id="63" name="直線コネクタ 62"/>
        <xdr:cNvCxnSpPr/>
      </xdr:nvCxnSpPr>
      <xdr:spPr>
        <a:xfrm>
          <a:off x="2565400" y="6313919"/>
          <a:ext cx="78994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312160" y="62784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118631" y="60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96380</xdr:rowOff>
    </xdr:from>
    <xdr:to>
      <xdr:col>15</xdr:col>
      <xdr:colOff>50800</xdr:colOff>
      <xdr:row>37</xdr:row>
      <xdr:rowOff>111239</xdr:rowOff>
    </xdr:to>
    <xdr:cxnSp macro="">
      <xdr:nvCxnSpPr>
        <xdr:cNvPr id="66" name="直線コネクタ 65"/>
        <xdr:cNvCxnSpPr/>
      </xdr:nvCxnSpPr>
      <xdr:spPr>
        <a:xfrm>
          <a:off x="1790700" y="6299060"/>
          <a:ext cx="7747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514600" y="627641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343931" y="6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83541</xdr:rowOff>
    </xdr:from>
    <xdr:to>
      <xdr:col>10</xdr:col>
      <xdr:colOff>114300</xdr:colOff>
      <xdr:row>37</xdr:row>
      <xdr:rowOff>96380</xdr:rowOff>
    </xdr:to>
    <xdr:cxnSp macro="">
      <xdr:nvCxnSpPr>
        <xdr:cNvPr id="69" name="直線コネクタ 68"/>
        <xdr:cNvCxnSpPr/>
      </xdr:nvCxnSpPr>
      <xdr:spPr>
        <a:xfrm>
          <a:off x="1008380" y="6286221"/>
          <a:ext cx="78232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739900" y="6282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546371" y="63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965200" y="62869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771671" y="63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73520</xdr:rowOff>
    </xdr:from>
    <xdr:to>
      <xdr:col>24</xdr:col>
      <xdr:colOff>114300</xdr:colOff>
      <xdr:row>38</xdr:row>
      <xdr:rowOff>3670</xdr:rowOff>
    </xdr:to>
    <xdr:sp macro="" textlink="">
      <xdr:nvSpPr>
        <xdr:cNvPr id="79" name="楕円 78"/>
        <xdr:cNvSpPr/>
      </xdr:nvSpPr>
      <xdr:spPr>
        <a:xfrm>
          <a:off x="4036060" y="627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96397</xdr:rowOff>
    </xdr:from>
    <xdr:ext cx="534377" cy="259045"/>
    <xdr:sp macro="" textlink="">
      <xdr:nvSpPr>
        <xdr:cNvPr id="80" name="議会費該当値テキスト"/>
        <xdr:cNvSpPr txBox="1"/>
      </xdr:nvSpPr>
      <xdr:spPr>
        <a:xfrm>
          <a:off x="4137660" y="61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85433</xdr:rowOff>
    </xdr:from>
    <xdr:to>
      <xdr:col>20</xdr:col>
      <xdr:colOff>38100</xdr:colOff>
      <xdr:row>38</xdr:row>
      <xdr:rowOff>15583</xdr:rowOff>
    </xdr:to>
    <xdr:sp macro="" textlink="">
      <xdr:nvSpPr>
        <xdr:cNvPr id="81" name="楕円 80"/>
        <xdr:cNvSpPr/>
      </xdr:nvSpPr>
      <xdr:spPr>
        <a:xfrm>
          <a:off x="3312160" y="6288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6710</xdr:rowOff>
    </xdr:from>
    <xdr:ext cx="534377" cy="259045"/>
    <xdr:sp macro="" textlink="">
      <xdr:nvSpPr>
        <xdr:cNvPr id="82" name="テキスト ボックス 81"/>
        <xdr:cNvSpPr txBox="1"/>
      </xdr:nvSpPr>
      <xdr:spPr>
        <a:xfrm>
          <a:off x="3118631" y="63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60439</xdr:rowOff>
    </xdr:from>
    <xdr:to>
      <xdr:col>15</xdr:col>
      <xdr:colOff>101600</xdr:colOff>
      <xdr:row>37</xdr:row>
      <xdr:rowOff>162040</xdr:rowOff>
    </xdr:to>
    <xdr:sp macro="" textlink="">
      <xdr:nvSpPr>
        <xdr:cNvPr id="83" name="楕円 82"/>
        <xdr:cNvSpPr/>
      </xdr:nvSpPr>
      <xdr:spPr>
        <a:xfrm>
          <a:off x="2514600" y="6263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7116</xdr:rowOff>
    </xdr:from>
    <xdr:ext cx="534377" cy="259045"/>
    <xdr:sp macro="" textlink="">
      <xdr:nvSpPr>
        <xdr:cNvPr id="84" name="テキスト ボックス 83"/>
        <xdr:cNvSpPr txBox="1"/>
      </xdr:nvSpPr>
      <xdr:spPr>
        <a:xfrm>
          <a:off x="2343931" y="60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45580</xdr:rowOff>
    </xdr:from>
    <xdr:to>
      <xdr:col>10</xdr:col>
      <xdr:colOff>165100</xdr:colOff>
      <xdr:row>37</xdr:row>
      <xdr:rowOff>147180</xdr:rowOff>
    </xdr:to>
    <xdr:sp macro="" textlink="">
      <xdr:nvSpPr>
        <xdr:cNvPr id="85" name="楕円 84"/>
        <xdr:cNvSpPr/>
      </xdr:nvSpPr>
      <xdr:spPr>
        <a:xfrm>
          <a:off x="1739900" y="6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163707</xdr:rowOff>
    </xdr:from>
    <xdr:ext cx="534377" cy="259045"/>
    <xdr:sp macro="" textlink="">
      <xdr:nvSpPr>
        <xdr:cNvPr id="86" name="テキスト ボックス 85"/>
        <xdr:cNvSpPr txBox="1"/>
      </xdr:nvSpPr>
      <xdr:spPr>
        <a:xfrm>
          <a:off x="1546371" y="60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32741</xdr:rowOff>
    </xdr:from>
    <xdr:to>
      <xdr:col>6</xdr:col>
      <xdr:colOff>38100</xdr:colOff>
      <xdr:row>37</xdr:row>
      <xdr:rowOff>134341</xdr:rowOff>
    </xdr:to>
    <xdr:sp macro="" textlink="">
      <xdr:nvSpPr>
        <xdr:cNvPr id="87" name="楕円 86"/>
        <xdr:cNvSpPr/>
      </xdr:nvSpPr>
      <xdr:spPr>
        <a:xfrm>
          <a:off x="965200" y="6235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150868</xdr:rowOff>
    </xdr:from>
    <xdr:ext cx="534377" cy="259045"/>
    <xdr:sp macro="" textlink="">
      <xdr:nvSpPr>
        <xdr:cNvPr id="88" name="テキスト ボックス 87"/>
        <xdr:cNvSpPr txBox="1"/>
      </xdr:nvSpPr>
      <xdr:spPr>
        <a:xfrm>
          <a:off x="771671" y="60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084955" y="8620570"/>
          <a:ext cx="1270" cy="127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137660" y="989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020820" y="9893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137660" y="8399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020820" y="8620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44286</xdr:rowOff>
    </xdr:from>
    <xdr:to>
      <xdr:col>24</xdr:col>
      <xdr:colOff>63500</xdr:colOff>
      <xdr:row>58</xdr:row>
      <xdr:rowOff>116708</xdr:rowOff>
    </xdr:to>
    <xdr:cxnSp macro="">
      <xdr:nvCxnSpPr>
        <xdr:cNvPr id="117" name="直線コネクタ 116"/>
        <xdr:cNvCxnSpPr/>
      </xdr:nvCxnSpPr>
      <xdr:spPr>
        <a:xfrm>
          <a:off x="3355340" y="9767406"/>
          <a:ext cx="731520" cy="7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137660" y="9614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036060" y="97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44286</xdr:rowOff>
    </xdr:from>
    <xdr:to>
      <xdr:col>19</xdr:col>
      <xdr:colOff>177800</xdr:colOff>
      <xdr:row>58</xdr:row>
      <xdr:rowOff>118820</xdr:rowOff>
    </xdr:to>
    <xdr:cxnSp macro="">
      <xdr:nvCxnSpPr>
        <xdr:cNvPr id="120" name="直線コネクタ 119"/>
        <xdr:cNvCxnSpPr/>
      </xdr:nvCxnSpPr>
      <xdr:spPr>
        <a:xfrm flipV="1">
          <a:off x="2565400" y="9767406"/>
          <a:ext cx="789940" cy="7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312160" y="97511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086315" y="98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109925</xdr:rowOff>
    </xdr:from>
    <xdr:to>
      <xdr:col>15</xdr:col>
      <xdr:colOff>50800</xdr:colOff>
      <xdr:row>58</xdr:row>
      <xdr:rowOff>118820</xdr:rowOff>
    </xdr:to>
    <xdr:cxnSp macro="">
      <xdr:nvCxnSpPr>
        <xdr:cNvPr id="123" name="直線コネクタ 122"/>
        <xdr:cNvCxnSpPr/>
      </xdr:nvCxnSpPr>
      <xdr:spPr>
        <a:xfrm>
          <a:off x="1790700" y="9833045"/>
          <a:ext cx="7747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514600" y="973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311615" y="952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109925</xdr:rowOff>
    </xdr:from>
    <xdr:to>
      <xdr:col>10</xdr:col>
      <xdr:colOff>114300</xdr:colOff>
      <xdr:row>58</xdr:row>
      <xdr:rowOff>135034</xdr:rowOff>
    </xdr:to>
    <xdr:cxnSp macro="">
      <xdr:nvCxnSpPr>
        <xdr:cNvPr id="126" name="直線コネクタ 125"/>
        <xdr:cNvCxnSpPr/>
      </xdr:nvCxnSpPr>
      <xdr:spPr>
        <a:xfrm flipV="1">
          <a:off x="1008380" y="9833045"/>
          <a:ext cx="78232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739900" y="978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514055" y="988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965200" y="9781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739355" y="95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65908</xdr:rowOff>
    </xdr:from>
    <xdr:to>
      <xdr:col>24</xdr:col>
      <xdr:colOff>114300</xdr:colOff>
      <xdr:row>58</xdr:row>
      <xdr:rowOff>167508</xdr:rowOff>
    </xdr:to>
    <xdr:sp macro="" textlink="">
      <xdr:nvSpPr>
        <xdr:cNvPr id="136" name="楕円 135"/>
        <xdr:cNvSpPr/>
      </xdr:nvSpPr>
      <xdr:spPr>
        <a:xfrm>
          <a:off x="4036060" y="97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137660" y="9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164936</xdr:rowOff>
    </xdr:from>
    <xdr:to>
      <xdr:col>20</xdr:col>
      <xdr:colOff>38100</xdr:colOff>
      <xdr:row>58</xdr:row>
      <xdr:rowOff>95086</xdr:rowOff>
    </xdr:to>
    <xdr:sp macro="" textlink="">
      <xdr:nvSpPr>
        <xdr:cNvPr id="138" name="楕円 137"/>
        <xdr:cNvSpPr/>
      </xdr:nvSpPr>
      <xdr:spPr>
        <a:xfrm>
          <a:off x="3312160" y="9720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111613</xdr:rowOff>
    </xdr:from>
    <xdr:ext cx="599010" cy="259045"/>
    <xdr:sp macro="" textlink="">
      <xdr:nvSpPr>
        <xdr:cNvPr id="139" name="テキスト ボックス 138"/>
        <xdr:cNvSpPr txBox="1"/>
      </xdr:nvSpPr>
      <xdr:spPr>
        <a:xfrm>
          <a:off x="3086315" y="949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68020</xdr:rowOff>
    </xdr:from>
    <xdr:to>
      <xdr:col>15</xdr:col>
      <xdr:colOff>101600</xdr:colOff>
      <xdr:row>58</xdr:row>
      <xdr:rowOff>169620</xdr:rowOff>
    </xdr:to>
    <xdr:sp macro="" textlink="">
      <xdr:nvSpPr>
        <xdr:cNvPr id="140" name="楕円 139"/>
        <xdr:cNvSpPr/>
      </xdr:nvSpPr>
      <xdr:spPr>
        <a:xfrm>
          <a:off x="2514600" y="97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160747</xdr:rowOff>
    </xdr:from>
    <xdr:ext cx="599010" cy="259045"/>
    <xdr:sp macro="" textlink="">
      <xdr:nvSpPr>
        <xdr:cNvPr id="141" name="テキスト ボックス 140"/>
        <xdr:cNvSpPr txBox="1"/>
      </xdr:nvSpPr>
      <xdr:spPr>
        <a:xfrm>
          <a:off x="2311615" y="988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59125</xdr:rowOff>
    </xdr:from>
    <xdr:to>
      <xdr:col>10</xdr:col>
      <xdr:colOff>165100</xdr:colOff>
      <xdr:row>58</xdr:row>
      <xdr:rowOff>160725</xdr:rowOff>
    </xdr:to>
    <xdr:sp macro="" textlink="">
      <xdr:nvSpPr>
        <xdr:cNvPr id="142" name="楕円 141"/>
        <xdr:cNvSpPr/>
      </xdr:nvSpPr>
      <xdr:spPr>
        <a:xfrm>
          <a:off x="1739900" y="9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5802</xdr:rowOff>
    </xdr:from>
    <xdr:ext cx="599010" cy="259045"/>
    <xdr:sp macro="" textlink="">
      <xdr:nvSpPr>
        <xdr:cNvPr id="143" name="テキスト ボックス 142"/>
        <xdr:cNvSpPr txBox="1"/>
      </xdr:nvSpPr>
      <xdr:spPr>
        <a:xfrm>
          <a:off x="1514055" y="956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84234</xdr:rowOff>
    </xdr:from>
    <xdr:to>
      <xdr:col>6</xdr:col>
      <xdr:colOff>38100</xdr:colOff>
      <xdr:row>59</xdr:row>
      <xdr:rowOff>14384</xdr:rowOff>
    </xdr:to>
    <xdr:sp macro="" textlink="">
      <xdr:nvSpPr>
        <xdr:cNvPr id="144" name="楕円 143"/>
        <xdr:cNvSpPr/>
      </xdr:nvSpPr>
      <xdr:spPr>
        <a:xfrm>
          <a:off x="965200" y="9807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5511</xdr:rowOff>
    </xdr:from>
    <xdr:ext cx="599010" cy="259045"/>
    <xdr:sp macro="" textlink="">
      <xdr:nvSpPr>
        <xdr:cNvPr id="145" name="テキスト ボックス 144"/>
        <xdr:cNvSpPr txBox="1"/>
      </xdr:nvSpPr>
      <xdr:spPr>
        <a:xfrm>
          <a:off x="739355" y="989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084955" y="11701127"/>
          <a:ext cx="1270" cy="141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137660" y="131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020820" y="13113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137660" y="114801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020820" y="1170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129964</xdr:rowOff>
    </xdr:from>
    <xdr:to>
      <xdr:col>24</xdr:col>
      <xdr:colOff>63500</xdr:colOff>
      <xdr:row>76</xdr:row>
      <xdr:rowOff>130228</xdr:rowOff>
    </xdr:to>
    <xdr:cxnSp macro="">
      <xdr:nvCxnSpPr>
        <xdr:cNvPr id="174" name="直線コネクタ 173"/>
        <xdr:cNvCxnSpPr/>
      </xdr:nvCxnSpPr>
      <xdr:spPr>
        <a:xfrm flipV="1">
          <a:off x="3355340" y="12870604"/>
          <a:ext cx="73152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137660" y="129289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036060" y="1295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130228</xdr:rowOff>
    </xdr:from>
    <xdr:to>
      <xdr:col>19</xdr:col>
      <xdr:colOff>177800</xdr:colOff>
      <xdr:row>77</xdr:row>
      <xdr:rowOff>59976</xdr:rowOff>
    </xdr:to>
    <xdr:cxnSp macro="">
      <xdr:nvCxnSpPr>
        <xdr:cNvPr id="177" name="直線コネクタ 176"/>
        <xdr:cNvCxnSpPr/>
      </xdr:nvCxnSpPr>
      <xdr:spPr>
        <a:xfrm flipV="1">
          <a:off x="2565400" y="12870868"/>
          <a:ext cx="789940" cy="9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312160" y="12962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086315" y="1305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59976</xdr:rowOff>
    </xdr:from>
    <xdr:to>
      <xdr:col>15</xdr:col>
      <xdr:colOff>50800</xdr:colOff>
      <xdr:row>77</xdr:row>
      <xdr:rowOff>76696</xdr:rowOff>
    </xdr:to>
    <xdr:cxnSp macro="">
      <xdr:nvCxnSpPr>
        <xdr:cNvPr id="180" name="直線コネクタ 179"/>
        <xdr:cNvCxnSpPr/>
      </xdr:nvCxnSpPr>
      <xdr:spPr>
        <a:xfrm flipV="1">
          <a:off x="1790700" y="12968256"/>
          <a:ext cx="7747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514600" y="129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311615" y="1269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76696</xdr:rowOff>
    </xdr:from>
    <xdr:to>
      <xdr:col>10</xdr:col>
      <xdr:colOff>114300</xdr:colOff>
      <xdr:row>77</xdr:row>
      <xdr:rowOff>103474</xdr:rowOff>
    </xdr:to>
    <xdr:cxnSp macro="">
      <xdr:nvCxnSpPr>
        <xdr:cNvPr id="183" name="直線コネクタ 182"/>
        <xdr:cNvCxnSpPr/>
      </xdr:nvCxnSpPr>
      <xdr:spPr>
        <a:xfrm flipV="1">
          <a:off x="1008380" y="12984976"/>
          <a:ext cx="78232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739900" y="12995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514055" y="130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965200" y="13005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739355" y="1309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79164</xdr:rowOff>
    </xdr:from>
    <xdr:to>
      <xdr:col>24</xdr:col>
      <xdr:colOff>114300</xdr:colOff>
      <xdr:row>77</xdr:row>
      <xdr:rowOff>9314</xdr:rowOff>
    </xdr:to>
    <xdr:sp macro="" textlink="">
      <xdr:nvSpPr>
        <xdr:cNvPr id="193" name="楕円 192"/>
        <xdr:cNvSpPr/>
      </xdr:nvSpPr>
      <xdr:spPr>
        <a:xfrm>
          <a:off x="4036060" y="12819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102041</xdr:rowOff>
    </xdr:from>
    <xdr:ext cx="599010" cy="259045"/>
    <xdr:sp macro="" textlink="">
      <xdr:nvSpPr>
        <xdr:cNvPr id="194" name="民生費該当値テキスト"/>
        <xdr:cNvSpPr txBox="1"/>
      </xdr:nvSpPr>
      <xdr:spPr>
        <a:xfrm>
          <a:off x="4137660" y="1267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79428</xdr:rowOff>
    </xdr:from>
    <xdr:to>
      <xdr:col>20</xdr:col>
      <xdr:colOff>38100</xdr:colOff>
      <xdr:row>77</xdr:row>
      <xdr:rowOff>9578</xdr:rowOff>
    </xdr:to>
    <xdr:sp macro="" textlink="">
      <xdr:nvSpPr>
        <xdr:cNvPr id="195" name="楕円 194"/>
        <xdr:cNvSpPr/>
      </xdr:nvSpPr>
      <xdr:spPr>
        <a:xfrm>
          <a:off x="3312160" y="12820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26104</xdr:rowOff>
    </xdr:from>
    <xdr:ext cx="599010" cy="259045"/>
    <xdr:sp macro="" textlink="">
      <xdr:nvSpPr>
        <xdr:cNvPr id="196" name="テキスト ボックス 195"/>
        <xdr:cNvSpPr txBox="1"/>
      </xdr:nvSpPr>
      <xdr:spPr>
        <a:xfrm>
          <a:off x="3086315" y="125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9176</xdr:rowOff>
    </xdr:from>
    <xdr:to>
      <xdr:col>15</xdr:col>
      <xdr:colOff>101600</xdr:colOff>
      <xdr:row>77</xdr:row>
      <xdr:rowOff>110776</xdr:rowOff>
    </xdr:to>
    <xdr:sp macro="" textlink="">
      <xdr:nvSpPr>
        <xdr:cNvPr id="197" name="楕円 196"/>
        <xdr:cNvSpPr/>
      </xdr:nvSpPr>
      <xdr:spPr>
        <a:xfrm>
          <a:off x="2514600" y="129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101903</xdr:rowOff>
    </xdr:from>
    <xdr:ext cx="599010" cy="259045"/>
    <xdr:sp macro="" textlink="">
      <xdr:nvSpPr>
        <xdr:cNvPr id="198" name="テキスト ボックス 197"/>
        <xdr:cNvSpPr txBox="1"/>
      </xdr:nvSpPr>
      <xdr:spPr>
        <a:xfrm>
          <a:off x="2311615" y="1301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25896</xdr:rowOff>
    </xdr:from>
    <xdr:to>
      <xdr:col>10</xdr:col>
      <xdr:colOff>165100</xdr:colOff>
      <xdr:row>77</xdr:row>
      <xdr:rowOff>127496</xdr:rowOff>
    </xdr:to>
    <xdr:sp macro="" textlink="">
      <xdr:nvSpPr>
        <xdr:cNvPr id="199" name="楕円 198"/>
        <xdr:cNvSpPr/>
      </xdr:nvSpPr>
      <xdr:spPr>
        <a:xfrm>
          <a:off x="1739900" y="129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144023</xdr:rowOff>
    </xdr:from>
    <xdr:ext cx="599010" cy="259045"/>
    <xdr:sp macro="" textlink="">
      <xdr:nvSpPr>
        <xdr:cNvPr id="200" name="テキスト ボックス 199"/>
        <xdr:cNvSpPr txBox="1"/>
      </xdr:nvSpPr>
      <xdr:spPr>
        <a:xfrm>
          <a:off x="1514055" y="127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52674</xdr:rowOff>
    </xdr:from>
    <xdr:to>
      <xdr:col>6</xdr:col>
      <xdr:colOff>38100</xdr:colOff>
      <xdr:row>77</xdr:row>
      <xdr:rowOff>154274</xdr:rowOff>
    </xdr:to>
    <xdr:sp macro="" textlink="">
      <xdr:nvSpPr>
        <xdr:cNvPr id="201" name="楕円 200"/>
        <xdr:cNvSpPr/>
      </xdr:nvSpPr>
      <xdr:spPr>
        <a:xfrm>
          <a:off x="965200" y="12960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170801</xdr:rowOff>
    </xdr:from>
    <xdr:ext cx="599010" cy="259045"/>
    <xdr:sp macro="" textlink="">
      <xdr:nvSpPr>
        <xdr:cNvPr id="202" name="テキスト ボックス 201"/>
        <xdr:cNvSpPr txBox="1"/>
      </xdr:nvSpPr>
      <xdr:spPr>
        <a:xfrm>
          <a:off x="739355" y="1274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084955" y="15220249"/>
          <a:ext cx="1270" cy="137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137660" y="165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020820" y="16591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137660" y="149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020820" y="1522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20389</xdr:rowOff>
    </xdr:from>
    <xdr:to>
      <xdr:col>24</xdr:col>
      <xdr:colOff>63500</xdr:colOff>
      <xdr:row>97</xdr:row>
      <xdr:rowOff>44653</xdr:rowOff>
    </xdr:to>
    <xdr:cxnSp macro="">
      <xdr:nvCxnSpPr>
        <xdr:cNvPr id="231" name="直線コネクタ 230"/>
        <xdr:cNvCxnSpPr/>
      </xdr:nvCxnSpPr>
      <xdr:spPr>
        <a:xfrm>
          <a:off x="3355340" y="16281469"/>
          <a:ext cx="73152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137660" y="16283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036060" y="163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45656</xdr:rowOff>
    </xdr:from>
    <xdr:to>
      <xdr:col>19</xdr:col>
      <xdr:colOff>177800</xdr:colOff>
      <xdr:row>97</xdr:row>
      <xdr:rowOff>20389</xdr:rowOff>
    </xdr:to>
    <xdr:cxnSp macro="">
      <xdr:nvCxnSpPr>
        <xdr:cNvPr id="234" name="直線コネクタ 233"/>
        <xdr:cNvCxnSpPr/>
      </xdr:nvCxnSpPr>
      <xdr:spPr>
        <a:xfrm>
          <a:off x="2565400" y="16139096"/>
          <a:ext cx="789940" cy="1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312160" y="16322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086315" y="1641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45656</xdr:rowOff>
    </xdr:from>
    <xdr:to>
      <xdr:col>15</xdr:col>
      <xdr:colOff>50800</xdr:colOff>
      <xdr:row>97</xdr:row>
      <xdr:rowOff>64824</xdr:rowOff>
    </xdr:to>
    <xdr:cxnSp macro="">
      <xdr:nvCxnSpPr>
        <xdr:cNvPr id="237" name="直線コネクタ 236"/>
        <xdr:cNvCxnSpPr/>
      </xdr:nvCxnSpPr>
      <xdr:spPr>
        <a:xfrm flipV="1">
          <a:off x="1790700" y="16139096"/>
          <a:ext cx="774700" cy="18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514600" y="16349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311615" y="1643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64824</xdr:rowOff>
    </xdr:from>
    <xdr:to>
      <xdr:col>10</xdr:col>
      <xdr:colOff>114300</xdr:colOff>
      <xdr:row>97</xdr:row>
      <xdr:rowOff>78511</xdr:rowOff>
    </xdr:to>
    <xdr:cxnSp macro="">
      <xdr:nvCxnSpPr>
        <xdr:cNvPr id="240" name="直線コネクタ 239"/>
        <xdr:cNvCxnSpPr/>
      </xdr:nvCxnSpPr>
      <xdr:spPr>
        <a:xfrm flipV="1">
          <a:off x="1008380" y="16325904"/>
          <a:ext cx="78232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739900" y="16363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514055" y="1645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965200" y="16385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739355" y="1647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165303</xdr:rowOff>
    </xdr:from>
    <xdr:to>
      <xdr:col>24</xdr:col>
      <xdr:colOff>114300</xdr:colOff>
      <xdr:row>97</xdr:row>
      <xdr:rowOff>95453</xdr:rowOff>
    </xdr:to>
    <xdr:sp macro="" textlink="">
      <xdr:nvSpPr>
        <xdr:cNvPr id="250" name="楕円 249"/>
        <xdr:cNvSpPr/>
      </xdr:nvSpPr>
      <xdr:spPr>
        <a:xfrm>
          <a:off x="4036060" y="16258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16730</xdr:rowOff>
    </xdr:from>
    <xdr:ext cx="599010" cy="259045"/>
    <xdr:sp macro="" textlink="">
      <xdr:nvSpPr>
        <xdr:cNvPr id="251" name="衛生費該当値テキスト"/>
        <xdr:cNvSpPr txBox="1"/>
      </xdr:nvSpPr>
      <xdr:spPr>
        <a:xfrm>
          <a:off x="4137660" y="1611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141039</xdr:rowOff>
    </xdr:from>
    <xdr:to>
      <xdr:col>20</xdr:col>
      <xdr:colOff>38100</xdr:colOff>
      <xdr:row>97</xdr:row>
      <xdr:rowOff>71189</xdr:rowOff>
    </xdr:to>
    <xdr:sp macro="" textlink="">
      <xdr:nvSpPr>
        <xdr:cNvPr id="252" name="楕円 251"/>
        <xdr:cNvSpPr/>
      </xdr:nvSpPr>
      <xdr:spPr>
        <a:xfrm>
          <a:off x="3312160" y="16234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87716</xdr:rowOff>
    </xdr:from>
    <xdr:ext cx="599010" cy="259045"/>
    <xdr:sp macro="" textlink="">
      <xdr:nvSpPr>
        <xdr:cNvPr id="253" name="テキスト ボックス 252"/>
        <xdr:cNvSpPr txBox="1"/>
      </xdr:nvSpPr>
      <xdr:spPr>
        <a:xfrm>
          <a:off x="3086315" y="160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166306</xdr:rowOff>
    </xdr:from>
    <xdr:to>
      <xdr:col>15</xdr:col>
      <xdr:colOff>101600</xdr:colOff>
      <xdr:row>96</xdr:row>
      <xdr:rowOff>96456</xdr:rowOff>
    </xdr:to>
    <xdr:sp macro="" textlink="">
      <xdr:nvSpPr>
        <xdr:cNvPr id="254" name="楕円 253"/>
        <xdr:cNvSpPr/>
      </xdr:nvSpPr>
      <xdr:spPr>
        <a:xfrm>
          <a:off x="2514600" y="16092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112983</xdr:rowOff>
    </xdr:from>
    <xdr:ext cx="599010" cy="259045"/>
    <xdr:sp macro="" textlink="">
      <xdr:nvSpPr>
        <xdr:cNvPr id="255" name="テキスト ボックス 254"/>
        <xdr:cNvSpPr txBox="1"/>
      </xdr:nvSpPr>
      <xdr:spPr>
        <a:xfrm>
          <a:off x="2311615" y="1587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14024</xdr:rowOff>
    </xdr:from>
    <xdr:to>
      <xdr:col>10</xdr:col>
      <xdr:colOff>165100</xdr:colOff>
      <xdr:row>97</xdr:row>
      <xdr:rowOff>115624</xdr:rowOff>
    </xdr:to>
    <xdr:sp macro="" textlink="">
      <xdr:nvSpPr>
        <xdr:cNvPr id="256" name="楕円 255"/>
        <xdr:cNvSpPr/>
      </xdr:nvSpPr>
      <xdr:spPr>
        <a:xfrm>
          <a:off x="1739900" y="162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132151</xdr:rowOff>
    </xdr:from>
    <xdr:ext cx="599010" cy="259045"/>
    <xdr:sp macro="" textlink="">
      <xdr:nvSpPr>
        <xdr:cNvPr id="257" name="テキスト ボックス 256"/>
        <xdr:cNvSpPr txBox="1"/>
      </xdr:nvSpPr>
      <xdr:spPr>
        <a:xfrm>
          <a:off x="1514055" y="1605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27711</xdr:rowOff>
    </xdr:from>
    <xdr:to>
      <xdr:col>6</xdr:col>
      <xdr:colOff>38100</xdr:colOff>
      <xdr:row>97</xdr:row>
      <xdr:rowOff>129311</xdr:rowOff>
    </xdr:to>
    <xdr:sp macro="" textlink="">
      <xdr:nvSpPr>
        <xdr:cNvPr id="258" name="楕円 257"/>
        <xdr:cNvSpPr/>
      </xdr:nvSpPr>
      <xdr:spPr>
        <a:xfrm>
          <a:off x="965200" y="16288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145838</xdr:rowOff>
    </xdr:from>
    <xdr:ext cx="599010" cy="259045"/>
    <xdr:sp macro="" textlink="">
      <xdr:nvSpPr>
        <xdr:cNvPr id="259" name="テキスト ボックス 258"/>
        <xdr:cNvSpPr txBox="1"/>
      </xdr:nvSpPr>
      <xdr:spPr>
        <a:xfrm>
          <a:off x="739355" y="1607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53640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9218295" y="5121547"/>
          <a:ext cx="127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9271000" y="666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9271000" y="49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9154160" y="5121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162690</xdr:rowOff>
    </xdr:from>
    <xdr:to>
      <xdr:col>55</xdr:col>
      <xdr:colOff>0</xdr:colOff>
      <xdr:row>36</xdr:row>
      <xdr:rowOff>37663</xdr:rowOff>
    </xdr:to>
    <xdr:cxnSp macro="">
      <xdr:nvCxnSpPr>
        <xdr:cNvPr id="290" name="直線コネクタ 289"/>
        <xdr:cNvCxnSpPr/>
      </xdr:nvCxnSpPr>
      <xdr:spPr>
        <a:xfrm flipV="1">
          <a:off x="8496300" y="6030090"/>
          <a:ext cx="7239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xdr:cNvSpPr txBox="1"/>
      </xdr:nvSpPr>
      <xdr:spPr>
        <a:xfrm>
          <a:off x="9271000" y="653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9192260" y="6557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37663</xdr:rowOff>
    </xdr:from>
    <xdr:to>
      <xdr:col>50</xdr:col>
      <xdr:colOff>114300</xdr:colOff>
      <xdr:row>36</xdr:row>
      <xdr:rowOff>61029</xdr:rowOff>
    </xdr:to>
    <xdr:cxnSp macro="">
      <xdr:nvCxnSpPr>
        <xdr:cNvPr id="293" name="直線コネクタ 292"/>
        <xdr:cNvCxnSpPr/>
      </xdr:nvCxnSpPr>
      <xdr:spPr>
        <a:xfrm flipV="1">
          <a:off x="7713980" y="6072703"/>
          <a:ext cx="78232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8445500" y="6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xdr:cNvSpPr txBox="1"/>
      </xdr:nvSpPr>
      <xdr:spPr>
        <a:xfrm>
          <a:off x="8284288" y="6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21465</xdr:rowOff>
    </xdr:from>
    <xdr:to>
      <xdr:col>45</xdr:col>
      <xdr:colOff>177800</xdr:colOff>
      <xdr:row>36</xdr:row>
      <xdr:rowOff>61029</xdr:rowOff>
    </xdr:to>
    <xdr:cxnSp macro="">
      <xdr:nvCxnSpPr>
        <xdr:cNvPr id="296" name="直線コネクタ 295"/>
        <xdr:cNvCxnSpPr/>
      </xdr:nvCxnSpPr>
      <xdr:spPr>
        <a:xfrm>
          <a:off x="6924040" y="6056505"/>
          <a:ext cx="78994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7670800" y="6535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86889</xdr:rowOff>
    </xdr:from>
    <xdr:ext cx="469744" cy="259045"/>
    <xdr:sp macro="" textlink="">
      <xdr:nvSpPr>
        <xdr:cNvPr id="298" name="テキスト ボックス 297"/>
        <xdr:cNvSpPr txBox="1"/>
      </xdr:nvSpPr>
      <xdr:spPr>
        <a:xfrm>
          <a:off x="7509588" y="662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71006</xdr:rowOff>
    </xdr:from>
    <xdr:to>
      <xdr:col>41</xdr:col>
      <xdr:colOff>50800</xdr:colOff>
      <xdr:row>36</xdr:row>
      <xdr:rowOff>21465</xdr:rowOff>
    </xdr:to>
    <xdr:cxnSp macro="">
      <xdr:nvCxnSpPr>
        <xdr:cNvPr id="299" name="直線コネクタ 298"/>
        <xdr:cNvCxnSpPr/>
      </xdr:nvCxnSpPr>
      <xdr:spPr>
        <a:xfrm>
          <a:off x="6149340" y="5603126"/>
          <a:ext cx="774700" cy="45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6873240" y="654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6712028" y="66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098540" y="65315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5937328" y="662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111890</xdr:rowOff>
    </xdr:from>
    <xdr:to>
      <xdr:col>55</xdr:col>
      <xdr:colOff>50800</xdr:colOff>
      <xdr:row>36</xdr:row>
      <xdr:rowOff>42040</xdr:rowOff>
    </xdr:to>
    <xdr:sp macro="" textlink="">
      <xdr:nvSpPr>
        <xdr:cNvPr id="309" name="楕円 308"/>
        <xdr:cNvSpPr/>
      </xdr:nvSpPr>
      <xdr:spPr>
        <a:xfrm>
          <a:off x="9192260" y="5979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134767</xdr:rowOff>
    </xdr:from>
    <xdr:ext cx="534377" cy="259045"/>
    <xdr:sp macro="" textlink="">
      <xdr:nvSpPr>
        <xdr:cNvPr id="310" name="労働費該当値テキスト"/>
        <xdr:cNvSpPr txBox="1"/>
      </xdr:nvSpPr>
      <xdr:spPr>
        <a:xfrm>
          <a:off x="9271000" y="58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158313</xdr:rowOff>
    </xdr:from>
    <xdr:to>
      <xdr:col>50</xdr:col>
      <xdr:colOff>165100</xdr:colOff>
      <xdr:row>36</xdr:row>
      <xdr:rowOff>88463</xdr:rowOff>
    </xdr:to>
    <xdr:sp macro="" textlink="">
      <xdr:nvSpPr>
        <xdr:cNvPr id="311" name="楕円 310"/>
        <xdr:cNvSpPr/>
      </xdr:nvSpPr>
      <xdr:spPr>
        <a:xfrm>
          <a:off x="8445500" y="6025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104990</xdr:rowOff>
    </xdr:from>
    <xdr:ext cx="534377" cy="259045"/>
    <xdr:sp macro="" textlink="">
      <xdr:nvSpPr>
        <xdr:cNvPr id="312" name="テキスト ボックス 311"/>
        <xdr:cNvSpPr txBox="1"/>
      </xdr:nvSpPr>
      <xdr:spPr>
        <a:xfrm>
          <a:off x="8251971" y="58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10229</xdr:rowOff>
    </xdr:from>
    <xdr:to>
      <xdr:col>46</xdr:col>
      <xdr:colOff>38100</xdr:colOff>
      <xdr:row>36</xdr:row>
      <xdr:rowOff>111829</xdr:rowOff>
    </xdr:to>
    <xdr:sp macro="" textlink="">
      <xdr:nvSpPr>
        <xdr:cNvPr id="313" name="楕円 312"/>
        <xdr:cNvSpPr/>
      </xdr:nvSpPr>
      <xdr:spPr>
        <a:xfrm>
          <a:off x="7670800" y="604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128356</xdr:rowOff>
    </xdr:from>
    <xdr:ext cx="534377" cy="259045"/>
    <xdr:sp macro="" textlink="">
      <xdr:nvSpPr>
        <xdr:cNvPr id="314" name="テキスト ボックス 313"/>
        <xdr:cNvSpPr txBox="1"/>
      </xdr:nvSpPr>
      <xdr:spPr>
        <a:xfrm>
          <a:off x="7477271" y="58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142115</xdr:rowOff>
    </xdr:from>
    <xdr:to>
      <xdr:col>41</xdr:col>
      <xdr:colOff>101600</xdr:colOff>
      <xdr:row>36</xdr:row>
      <xdr:rowOff>72265</xdr:rowOff>
    </xdr:to>
    <xdr:sp macro="" textlink="">
      <xdr:nvSpPr>
        <xdr:cNvPr id="315" name="楕円 314"/>
        <xdr:cNvSpPr/>
      </xdr:nvSpPr>
      <xdr:spPr>
        <a:xfrm>
          <a:off x="6873240" y="600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88792</xdr:rowOff>
    </xdr:from>
    <xdr:ext cx="534377" cy="259045"/>
    <xdr:sp macro="" textlink="">
      <xdr:nvSpPr>
        <xdr:cNvPr id="316" name="テキスト ボックス 315"/>
        <xdr:cNvSpPr txBox="1"/>
      </xdr:nvSpPr>
      <xdr:spPr>
        <a:xfrm>
          <a:off x="6702571" y="57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20206</xdr:rowOff>
    </xdr:from>
    <xdr:to>
      <xdr:col>36</xdr:col>
      <xdr:colOff>165100</xdr:colOff>
      <xdr:row>33</xdr:row>
      <xdr:rowOff>121806</xdr:rowOff>
    </xdr:to>
    <xdr:sp macro="" textlink="">
      <xdr:nvSpPr>
        <xdr:cNvPr id="317" name="楕円 316"/>
        <xdr:cNvSpPr/>
      </xdr:nvSpPr>
      <xdr:spPr>
        <a:xfrm>
          <a:off x="6098540" y="55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138333</xdr:rowOff>
    </xdr:from>
    <xdr:ext cx="534377" cy="259045"/>
    <xdr:sp macro="" textlink="">
      <xdr:nvSpPr>
        <xdr:cNvPr id="318" name="テキスト ボックス 317"/>
        <xdr:cNvSpPr txBox="1"/>
      </xdr:nvSpPr>
      <xdr:spPr>
        <a:xfrm>
          <a:off x="5905011" y="5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9218295" y="8512035"/>
          <a:ext cx="1270" cy="135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9271000" y="986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9154160" y="9862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9271000" y="8291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9154160" y="8512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140549</xdr:rowOff>
    </xdr:from>
    <xdr:to>
      <xdr:col>55</xdr:col>
      <xdr:colOff>0</xdr:colOff>
      <xdr:row>58</xdr:row>
      <xdr:rowOff>26367</xdr:rowOff>
    </xdr:to>
    <xdr:cxnSp macro="">
      <xdr:nvCxnSpPr>
        <xdr:cNvPr id="345" name="直線コネクタ 344"/>
        <xdr:cNvCxnSpPr/>
      </xdr:nvCxnSpPr>
      <xdr:spPr>
        <a:xfrm flipV="1">
          <a:off x="8496300" y="9696029"/>
          <a:ext cx="723900" cy="5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9271000" y="9694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9192260" y="97160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26367</xdr:rowOff>
    </xdr:from>
    <xdr:to>
      <xdr:col>50</xdr:col>
      <xdr:colOff>114300</xdr:colOff>
      <xdr:row>58</xdr:row>
      <xdr:rowOff>34749</xdr:rowOff>
    </xdr:to>
    <xdr:cxnSp macro="">
      <xdr:nvCxnSpPr>
        <xdr:cNvPr id="348" name="直線コネクタ 347"/>
        <xdr:cNvCxnSpPr/>
      </xdr:nvCxnSpPr>
      <xdr:spPr>
        <a:xfrm flipV="1">
          <a:off x="7713980" y="9749487"/>
          <a:ext cx="7823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8445500" y="97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8251971" y="98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160014</xdr:rowOff>
    </xdr:from>
    <xdr:to>
      <xdr:col>45</xdr:col>
      <xdr:colOff>177800</xdr:colOff>
      <xdr:row>58</xdr:row>
      <xdr:rowOff>34749</xdr:rowOff>
    </xdr:to>
    <xdr:cxnSp macro="">
      <xdr:nvCxnSpPr>
        <xdr:cNvPr id="351" name="直線コネクタ 350"/>
        <xdr:cNvCxnSpPr/>
      </xdr:nvCxnSpPr>
      <xdr:spPr>
        <a:xfrm>
          <a:off x="6924040" y="9715494"/>
          <a:ext cx="789940" cy="4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7670800" y="9725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7477271" y="98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160014</xdr:rowOff>
    </xdr:from>
    <xdr:to>
      <xdr:col>41</xdr:col>
      <xdr:colOff>50800</xdr:colOff>
      <xdr:row>58</xdr:row>
      <xdr:rowOff>8301</xdr:rowOff>
    </xdr:to>
    <xdr:cxnSp macro="">
      <xdr:nvCxnSpPr>
        <xdr:cNvPr id="354" name="直線コネクタ 353"/>
        <xdr:cNvCxnSpPr/>
      </xdr:nvCxnSpPr>
      <xdr:spPr>
        <a:xfrm flipV="1">
          <a:off x="6149340" y="9715494"/>
          <a:ext cx="7747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6873240" y="9723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6670255" y="981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098540" y="97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5905011" y="98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89749</xdr:rowOff>
    </xdr:from>
    <xdr:to>
      <xdr:col>55</xdr:col>
      <xdr:colOff>50800</xdr:colOff>
      <xdr:row>58</xdr:row>
      <xdr:rowOff>19899</xdr:rowOff>
    </xdr:to>
    <xdr:sp macro="" textlink="">
      <xdr:nvSpPr>
        <xdr:cNvPr id="364" name="楕円 363"/>
        <xdr:cNvSpPr/>
      </xdr:nvSpPr>
      <xdr:spPr>
        <a:xfrm>
          <a:off x="9192260" y="9645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112626</xdr:rowOff>
    </xdr:from>
    <xdr:ext cx="599010" cy="259045"/>
    <xdr:sp macro="" textlink="">
      <xdr:nvSpPr>
        <xdr:cNvPr id="365" name="農林水産業費該当値テキスト"/>
        <xdr:cNvSpPr txBox="1"/>
      </xdr:nvSpPr>
      <xdr:spPr>
        <a:xfrm>
          <a:off x="9271000" y="950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147017</xdr:rowOff>
    </xdr:from>
    <xdr:to>
      <xdr:col>50</xdr:col>
      <xdr:colOff>165100</xdr:colOff>
      <xdr:row>58</xdr:row>
      <xdr:rowOff>77167</xdr:rowOff>
    </xdr:to>
    <xdr:sp macro="" textlink="">
      <xdr:nvSpPr>
        <xdr:cNvPr id="366" name="楕円 365"/>
        <xdr:cNvSpPr/>
      </xdr:nvSpPr>
      <xdr:spPr>
        <a:xfrm>
          <a:off x="8445500" y="9702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93694</xdr:rowOff>
    </xdr:from>
    <xdr:ext cx="599010" cy="259045"/>
    <xdr:sp macro="" textlink="">
      <xdr:nvSpPr>
        <xdr:cNvPr id="367" name="テキスト ボックス 366"/>
        <xdr:cNvSpPr txBox="1"/>
      </xdr:nvSpPr>
      <xdr:spPr>
        <a:xfrm>
          <a:off x="8219655" y="948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155399</xdr:rowOff>
    </xdr:from>
    <xdr:to>
      <xdr:col>46</xdr:col>
      <xdr:colOff>38100</xdr:colOff>
      <xdr:row>58</xdr:row>
      <xdr:rowOff>85549</xdr:rowOff>
    </xdr:to>
    <xdr:sp macro="" textlink="">
      <xdr:nvSpPr>
        <xdr:cNvPr id="368" name="楕円 367"/>
        <xdr:cNvSpPr/>
      </xdr:nvSpPr>
      <xdr:spPr>
        <a:xfrm>
          <a:off x="7670800" y="97108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102076</xdr:rowOff>
    </xdr:from>
    <xdr:ext cx="599010" cy="259045"/>
    <xdr:sp macro="" textlink="">
      <xdr:nvSpPr>
        <xdr:cNvPr id="369" name="テキスト ボックス 368"/>
        <xdr:cNvSpPr txBox="1"/>
      </xdr:nvSpPr>
      <xdr:spPr>
        <a:xfrm>
          <a:off x="7444955" y="948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109214</xdr:rowOff>
    </xdr:from>
    <xdr:to>
      <xdr:col>41</xdr:col>
      <xdr:colOff>101600</xdr:colOff>
      <xdr:row>58</xdr:row>
      <xdr:rowOff>39364</xdr:rowOff>
    </xdr:to>
    <xdr:sp macro="" textlink="">
      <xdr:nvSpPr>
        <xdr:cNvPr id="370" name="楕円 369"/>
        <xdr:cNvSpPr/>
      </xdr:nvSpPr>
      <xdr:spPr>
        <a:xfrm>
          <a:off x="6873240" y="9664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55891</xdr:rowOff>
    </xdr:from>
    <xdr:ext cx="599010" cy="259045"/>
    <xdr:sp macro="" textlink="">
      <xdr:nvSpPr>
        <xdr:cNvPr id="371" name="テキスト ボックス 370"/>
        <xdr:cNvSpPr txBox="1"/>
      </xdr:nvSpPr>
      <xdr:spPr>
        <a:xfrm>
          <a:off x="6670255" y="944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128951</xdr:rowOff>
    </xdr:from>
    <xdr:to>
      <xdr:col>36</xdr:col>
      <xdr:colOff>165100</xdr:colOff>
      <xdr:row>58</xdr:row>
      <xdr:rowOff>59101</xdr:rowOff>
    </xdr:to>
    <xdr:sp macro="" textlink="">
      <xdr:nvSpPr>
        <xdr:cNvPr id="372" name="楕円 371"/>
        <xdr:cNvSpPr/>
      </xdr:nvSpPr>
      <xdr:spPr>
        <a:xfrm>
          <a:off x="6098540" y="9684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75628</xdr:rowOff>
    </xdr:from>
    <xdr:ext cx="599010" cy="259045"/>
    <xdr:sp macro="" textlink="">
      <xdr:nvSpPr>
        <xdr:cNvPr id="373" name="テキスト ボックス 372"/>
        <xdr:cNvSpPr txBox="1"/>
      </xdr:nvSpPr>
      <xdr:spPr>
        <a:xfrm>
          <a:off x="5872695" y="946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9218295" y="12019316"/>
          <a:ext cx="1270" cy="126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9271000" y="13290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9154160" y="1328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9271000" y="1179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9154160" y="1201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xdr:rowOff>
    </xdr:from>
    <xdr:to>
      <xdr:col>55</xdr:col>
      <xdr:colOff>0</xdr:colOff>
      <xdr:row>78</xdr:row>
      <xdr:rowOff>9661</xdr:rowOff>
    </xdr:to>
    <xdr:cxnSp macro="">
      <xdr:nvCxnSpPr>
        <xdr:cNvPr id="402" name="直線コネクタ 401"/>
        <xdr:cNvCxnSpPr/>
      </xdr:nvCxnSpPr>
      <xdr:spPr>
        <a:xfrm flipV="1">
          <a:off x="8496300" y="13076235"/>
          <a:ext cx="7239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9271000" y="13079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9192260" y="131015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9661</xdr:rowOff>
    </xdr:from>
    <xdr:to>
      <xdr:col>50</xdr:col>
      <xdr:colOff>114300</xdr:colOff>
      <xdr:row>78</xdr:row>
      <xdr:rowOff>30421</xdr:rowOff>
    </xdr:to>
    <xdr:cxnSp macro="">
      <xdr:nvCxnSpPr>
        <xdr:cNvPr id="405" name="直線コネクタ 404"/>
        <xdr:cNvCxnSpPr/>
      </xdr:nvCxnSpPr>
      <xdr:spPr>
        <a:xfrm flipV="1">
          <a:off x="7713980" y="13085581"/>
          <a:ext cx="78232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8445500" y="130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8251971" y="131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140188</xdr:rowOff>
    </xdr:from>
    <xdr:to>
      <xdr:col>45</xdr:col>
      <xdr:colOff>177800</xdr:colOff>
      <xdr:row>78</xdr:row>
      <xdr:rowOff>30421</xdr:rowOff>
    </xdr:to>
    <xdr:cxnSp macro="">
      <xdr:nvCxnSpPr>
        <xdr:cNvPr id="408" name="直線コネクタ 407"/>
        <xdr:cNvCxnSpPr/>
      </xdr:nvCxnSpPr>
      <xdr:spPr>
        <a:xfrm>
          <a:off x="6924040" y="13048468"/>
          <a:ext cx="78994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7670800" y="131288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7477271" y="132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140188</xdr:rowOff>
    </xdr:from>
    <xdr:to>
      <xdr:col>41</xdr:col>
      <xdr:colOff>50800</xdr:colOff>
      <xdr:row>78</xdr:row>
      <xdr:rowOff>32708</xdr:rowOff>
    </xdr:to>
    <xdr:cxnSp macro="">
      <xdr:nvCxnSpPr>
        <xdr:cNvPr id="411" name="直線コネクタ 410"/>
        <xdr:cNvCxnSpPr/>
      </xdr:nvCxnSpPr>
      <xdr:spPr>
        <a:xfrm flipV="1">
          <a:off x="6149340" y="13048468"/>
          <a:ext cx="7747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6873240" y="131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6702571" y="132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098540" y="1314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5905011" y="132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120965</xdr:rowOff>
    </xdr:from>
    <xdr:to>
      <xdr:col>55</xdr:col>
      <xdr:colOff>50800</xdr:colOff>
      <xdr:row>78</xdr:row>
      <xdr:rowOff>51115</xdr:rowOff>
    </xdr:to>
    <xdr:sp macro="" textlink="">
      <xdr:nvSpPr>
        <xdr:cNvPr id="421" name="楕円 420"/>
        <xdr:cNvSpPr/>
      </xdr:nvSpPr>
      <xdr:spPr>
        <a:xfrm>
          <a:off x="9192260" y="13029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143842</xdr:rowOff>
    </xdr:from>
    <xdr:ext cx="599010" cy="259045"/>
    <xdr:sp macro="" textlink="">
      <xdr:nvSpPr>
        <xdr:cNvPr id="422" name="商工費該当値テキスト"/>
        <xdr:cNvSpPr txBox="1"/>
      </xdr:nvSpPr>
      <xdr:spPr>
        <a:xfrm>
          <a:off x="9271000" y="1288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130311</xdr:rowOff>
    </xdr:from>
    <xdr:to>
      <xdr:col>50</xdr:col>
      <xdr:colOff>165100</xdr:colOff>
      <xdr:row>78</xdr:row>
      <xdr:rowOff>60461</xdr:rowOff>
    </xdr:to>
    <xdr:sp macro="" textlink="">
      <xdr:nvSpPr>
        <xdr:cNvPr id="423" name="楕円 422"/>
        <xdr:cNvSpPr/>
      </xdr:nvSpPr>
      <xdr:spPr>
        <a:xfrm>
          <a:off x="8445500" y="13038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76988</xdr:rowOff>
    </xdr:from>
    <xdr:ext cx="599010" cy="259045"/>
    <xdr:sp macro="" textlink="">
      <xdr:nvSpPr>
        <xdr:cNvPr id="424" name="テキスト ボックス 423"/>
        <xdr:cNvSpPr txBox="1"/>
      </xdr:nvSpPr>
      <xdr:spPr>
        <a:xfrm>
          <a:off x="8219655" y="1281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151071</xdr:rowOff>
    </xdr:from>
    <xdr:to>
      <xdr:col>46</xdr:col>
      <xdr:colOff>38100</xdr:colOff>
      <xdr:row>78</xdr:row>
      <xdr:rowOff>81221</xdr:rowOff>
    </xdr:to>
    <xdr:sp macro="" textlink="">
      <xdr:nvSpPr>
        <xdr:cNvPr id="425" name="楕円 424"/>
        <xdr:cNvSpPr/>
      </xdr:nvSpPr>
      <xdr:spPr>
        <a:xfrm>
          <a:off x="7670800" y="13059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97748</xdr:rowOff>
    </xdr:from>
    <xdr:ext cx="534377" cy="259045"/>
    <xdr:sp macro="" textlink="">
      <xdr:nvSpPr>
        <xdr:cNvPr id="426" name="テキスト ボックス 425"/>
        <xdr:cNvSpPr txBox="1"/>
      </xdr:nvSpPr>
      <xdr:spPr>
        <a:xfrm>
          <a:off x="7477271" y="128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89388</xdr:rowOff>
    </xdr:from>
    <xdr:to>
      <xdr:col>41</xdr:col>
      <xdr:colOff>101600</xdr:colOff>
      <xdr:row>78</xdr:row>
      <xdr:rowOff>19538</xdr:rowOff>
    </xdr:to>
    <xdr:sp macro="" textlink="">
      <xdr:nvSpPr>
        <xdr:cNvPr id="427" name="楕円 426"/>
        <xdr:cNvSpPr/>
      </xdr:nvSpPr>
      <xdr:spPr>
        <a:xfrm>
          <a:off x="6873240" y="12997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36065</xdr:rowOff>
    </xdr:from>
    <xdr:ext cx="599010" cy="259045"/>
    <xdr:sp macro="" textlink="">
      <xdr:nvSpPr>
        <xdr:cNvPr id="428" name="テキスト ボックス 427"/>
        <xdr:cNvSpPr txBox="1"/>
      </xdr:nvSpPr>
      <xdr:spPr>
        <a:xfrm>
          <a:off x="6670255" y="1277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153358</xdr:rowOff>
    </xdr:from>
    <xdr:to>
      <xdr:col>36</xdr:col>
      <xdr:colOff>165100</xdr:colOff>
      <xdr:row>78</xdr:row>
      <xdr:rowOff>83508</xdr:rowOff>
    </xdr:to>
    <xdr:sp macro="" textlink="">
      <xdr:nvSpPr>
        <xdr:cNvPr id="429" name="楕円 428"/>
        <xdr:cNvSpPr/>
      </xdr:nvSpPr>
      <xdr:spPr>
        <a:xfrm>
          <a:off x="6098540" y="13061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100035</xdr:rowOff>
    </xdr:from>
    <xdr:ext cx="534377" cy="259045"/>
    <xdr:sp macro="" textlink="">
      <xdr:nvSpPr>
        <xdr:cNvPr id="430" name="テキスト ボックス 429"/>
        <xdr:cNvSpPr txBox="1"/>
      </xdr:nvSpPr>
      <xdr:spPr>
        <a:xfrm>
          <a:off x="5905011" y="128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529992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529992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529992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2097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2097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9218295" y="15272867"/>
          <a:ext cx="1270" cy="139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9271000" y="166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9154160" y="1667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9271000" y="15055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9154160" y="1527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117889</xdr:rowOff>
    </xdr:from>
    <xdr:to>
      <xdr:col>55</xdr:col>
      <xdr:colOff>0</xdr:colOff>
      <xdr:row>98</xdr:row>
      <xdr:rowOff>137798</xdr:rowOff>
    </xdr:to>
    <xdr:cxnSp macro="">
      <xdr:nvCxnSpPr>
        <xdr:cNvPr id="461" name="直線コネクタ 460"/>
        <xdr:cNvCxnSpPr/>
      </xdr:nvCxnSpPr>
      <xdr:spPr>
        <a:xfrm>
          <a:off x="8496300" y="16546609"/>
          <a:ext cx="7239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9271000" y="163272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9192260" y="164720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114502</xdr:rowOff>
    </xdr:from>
    <xdr:to>
      <xdr:col>50</xdr:col>
      <xdr:colOff>114300</xdr:colOff>
      <xdr:row>98</xdr:row>
      <xdr:rowOff>117889</xdr:rowOff>
    </xdr:to>
    <xdr:cxnSp macro="">
      <xdr:nvCxnSpPr>
        <xdr:cNvPr id="464" name="直線コネクタ 463"/>
        <xdr:cNvCxnSpPr/>
      </xdr:nvCxnSpPr>
      <xdr:spPr>
        <a:xfrm>
          <a:off x="7713980" y="16543222"/>
          <a:ext cx="78232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8445500" y="1647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8219655" y="1626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114502</xdr:rowOff>
    </xdr:from>
    <xdr:to>
      <xdr:col>45</xdr:col>
      <xdr:colOff>177800</xdr:colOff>
      <xdr:row>98</xdr:row>
      <xdr:rowOff>140069</xdr:rowOff>
    </xdr:to>
    <xdr:cxnSp macro="">
      <xdr:nvCxnSpPr>
        <xdr:cNvPr id="467" name="直線コネクタ 466"/>
        <xdr:cNvCxnSpPr/>
      </xdr:nvCxnSpPr>
      <xdr:spPr>
        <a:xfrm flipV="1">
          <a:off x="6924040" y="16543222"/>
          <a:ext cx="78994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7670800" y="16486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7444955" y="1626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97549</xdr:rowOff>
    </xdr:from>
    <xdr:to>
      <xdr:col>41</xdr:col>
      <xdr:colOff>50800</xdr:colOff>
      <xdr:row>98</xdr:row>
      <xdr:rowOff>140069</xdr:rowOff>
    </xdr:to>
    <xdr:cxnSp macro="">
      <xdr:nvCxnSpPr>
        <xdr:cNvPr id="470" name="直線コネクタ 469"/>
        <xdr:cNvCxnSpPr/>
      </xdr:nvCxnSpPr>
      <xdr:spPr>
        <a:xfrm>
          <a:off x="6149340" y="16526269"/>
          <a:ext cx="7747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6873240" y="16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6670255" y="162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098540" y="16503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5872695" y="1659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86998</xdr:rowOff>
    </xdr:from>
    <xdr:to>
      <xdr:col>55</xdr:col>
      <xdr:colOff>50800</xdr:colOff>
      <xdr:row>99</xdr:row>
      <xdr:rowOff>17148</xdr:rowOff>
    </xdr:to>
    <xdr:sp macro="" textlink="">
      <xdr:nvSpPr>
        <xdr:cNvPr id="480" name="楕円 479"/>
        <xdr:cNvSpPr/>
      </xdr:nvSpPr>
      <xdr:spPr>
        <a:xfrm>
          <a:off x="9192260" y="16515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21736</xdr:rowOff>
    </xdr:from>
    <xdr:ext cx="599010" cy="259045"/>
    <xdr:sp macro="" textlink="">
      <xdr:nvSpPr>
        <xdr:cNvPr id="481" name="土木費該当値テキスト"/>
        <xdr:cNvSpPr txBox="1"/>
      </xdr:nvSpPr>
      <xdr:spPr>
        <a:xfrm>
          <a:off x="9271000" y="1645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67089</xdr:rowOff>
    </xdr:from>
    <xdr:to>
      <xdr:col>50</xdr:col>
      <xdr:colOff>165100</xdr:colOff>
      <xdr:row>98</xdr:row>
      <xdr:rowOff>168689</xdr:rowOff>
    </xdr:to>
    <xdr:sp macro="" textlink="">
      <xdr:nvSpPr>
        <xdr:cNvPr id="482" name="楕円 481"/>
        <xdr:cNvSpPr/>
      </xdr:nvSpPr>
      <xdr:spPr>
        <a:xfrm>
          <a:off x="8445500" y="164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159816</xdr:rowOff>
    </xdr:from>
    <xdr:ext cx="599010" cy="259045"/>
    <xdr:sp macro="" textlink="">
      <xdr:nvSpPr>
        <xdr:cNvPr id="483" name="テキスト ボックス 482"/>
        <xdr:cNvSpPr txBox="1"/>
      </xdr:nvSpPr>
      <xdr:spPr>
        <a:xfrm>
          <a:off x="8219655" y="1658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63702</xdr:rowOff>
    </xdr:from>
    <xdr:to>
      <xdr:col>46</xdr:col>
      <xdr:colOff>38100</xdr:colOff>
      <xdr:row>98</xdr:row>
      <xdr:rowOff>165302</xdr:rowOff>
    </xdr:to>
    <xdr:sp macro="" textlink="">
      <xdr:nvSpPr>
        <xdr:cNvPr id="484" name="楕円 483"/>
        <xdr:cNvSpPr/>
      </xdr:nvSpPr>
      <xdr:spPr>
        <a:xfrm>
          <a:off x="7670800" y="16492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156429</xdr:rowOff>
    </xdr:from>
    <xdr:ext cx="599010" cy="259045"/>
    <xdr:sp macro="" textlink="">
      <xdr:nvSpPr>
        <xdr:cNvPr id="485" name="テキスト ボックス 484"/>
        <xdr:cNvSpPr txBox="1"/>
      </xdr:nvSpPr>
      <xdr:spPr>
        <a:xfrm>
          <a:off x="7444955" y="1658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89269</xdr:rowOff>
    </xdr:from>
    <xdr:to>
      <xdr:col>41</xdr:col>
      <xdr:colOff>101600</xdr:colOff>
      <xdr:row>99</xdr:row>
      <xdr:rowOff>19419</xdr:rowOff>
    </xdr:to>
    <xdr:sp macro="" textlink="">
      <xdr:nvSpPr>
        <xdr:cNvPr id="486" name="楕円 485"/>
        <xdr:cNvSpPr/>
      </xdr:nvSpPr>
      <xdr:spPr>
        <a:xfrm>
          <a:off x="6873240" y="16517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10546</xdr:rowOff>
    </xdr:from>
    <xdr:ext cx="599010" cy="259045"/>
    <xdr:sp macro="" textlink="">
      <xdr:nvSpPr>
        <xdr:cNvPr id="487" name="テキスト ボックス 486"/>
        <xdr:cNvSpPr txBox="1"/>
      </xdr:nvSpPr>
      <xdr:spPr>
        <a:xfrm>
          <a:off x="6670255" y="166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46749</xdr:rowOff>
    </xdr:from>
    <xdr:to>
      <xdr:col>36</xdr:col>
      <xdr:colOff>165100</xdr:colOff>
      <xdr:row>98</xdr:row>
      <xdr:rowOff>148349</xdr:rowOff>
    </xdr:to>
    <xdr:sp macro="" textlink="">
      <xdr:nvSpPr>
        <xdr:cNvPr id="488" name="楕円 487"/>
        <xdr:cNvSpPr/>
      </xdr:nvSpPr>
      <xdr:spPr>
        <a:xfrm>
          <a:off x="6098540" y="164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164876</xdr:rowOff>
    </xdr:from>
    <xdr:ext cx="599010" cy="259045"/>
    <xdr:sp macro="" textlink="">
      <xdr:nvSpPr>
        <xdr:cNvPr id="489" name="テキスト ボックス 488"/>
        <xdr:cNvSpPr txBox="1"/>
      </xdr:nvSpPr>
      <xdr:spPr>
        <a:xfrm>
          <a:off x="5872695" y="162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4374495" y="5332669"/>
          <a:ext cx="1269" cy="120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4419580" y="65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4287500" y="6541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4419580" y="51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4287500" y="5332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95824</xdr:rowOff>
    </xdr:from>
    <xdr:to>
      <xdr:col>85</xdr:col>
      <xdr:colOff>127000</xdr:colOff>
      <xdr:row>38</xdr:row>
      <xdr:rowOff>103756</xdr:rowOff>
    </xdr:to>
    <xdr:cxnSp macro="">
      <xdr:nvCxnSpPr>
        <xdr:cNvPr id="518" name="直線コネクタ 517"/>
        <xdr:cNvCxnSpPr/>
      </xdr:nvCxnSpPr>
      <xdr:spPr>
        <a:xfrm flipV="1">
          <a:off x="13629640" y="6466144"/>
          <a:ext cx="74676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4419580" y="61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4325600" y="6302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74084</xdr:rowOff>
    </xdr:from>
    <xdr:to>
      <xdr:col>81</xdr:col>
      <xdr:colOff>50800</xdr:colOff>
      <xdr:row>38</xdr:row>
      <xdr:rowOff>103756</xdr:rowOff>
    </xdr:to>
    <xdr:cxnSp macro="">
      <xdr:nvCxnSpPr>
        <xdr:cNvPr id="521" name="直線コネクタ 520"/>
        <xdr:cNvCxnSpPr/>
      </xdr:nvCxnSpPr>
      <xdr:spPr>
        <a:xfrm>
          <a:off x="12854940" y="6444404"/>
          <a:ext cx="7747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3578840" y="6286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3408171" y="60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74084</xdr:rowOff>
    </xdr:from>
    <xdr:to>
      <xdr:col>76</xdr:col>
      <xdr:colOff>114300</xdr:colOff>
      <xdr:row>38</xdr:row>
      <xdr:rowOff>120807</xdr:rowOff>
    </xdr:to>
    <xdr:cxnSp macro="">
      <xdr:nvCxnSpPr>
        <xdr:cNvPr id="524" name="直線コネクタ 523"/>
        <xdr:cNvCxnSpPr/>
      </xdr:nvCxnSpPr>
      <xdr:spPr>
        <a:xfrm flipV="1">
          <a:off x="12072620" y="6444404"/>
          <a:ext cx="78232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2804140" y="6285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2610611" y="60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111224</xdr:rowOff>
    </xdr:from>
    <xdr:to>
      <xdr:col>71</xdr:col>
      <xdr:colOff>177800</xdr:colOff>
      <xdr:row>38</xdr:row>
      <xdr:rowOff>120807</xdr:rowOff>
    </xdr:to>
    <xdr:cxnSp macro="">
      <xdr:nvCxnSpPr>
        <xdr:cNvPr id="527" name="直線コネクタ 526"/>
        <xdr:cNvCxnSpPr/>
      </xdr:nvCxnSpPr>
      <xdr:spPr>
        <a:xfrm>
          <a:off x="11282680" y="6481544"/>
          <a:ext cx="78994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2029440" y="6297855"/>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1835911" y="60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1231880" y="6300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1061211" y="60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45024</xdr:rowOff>
    </xdr:from>
    <xdr:to>
      <xdr:col>85</xdr:col>
      <xdr:colOff>177800</xdr:colOff>
      <xdr:row>38</xdr:row>
      <xdr:rowOff>146624</xdr:rowOff>
    </xdr:to>
    <xdr:sp macro="" textlink="">
      <xdr:nvSpPr>
        <xdr:cNvPr id="537" name="楕円 536"/>
        <xdr:cNvSpPr/>
      </xdr:nvSpPr>
      <xdr:spPr>
        <a:xfrm>
          <a:off x="14325600" y="64153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131401</xdr:rowOff>
    </xdr:from>
    <xdr:ext cx="534377" cy="259045"/>
    <xdr:sp macro="" textlink="">
      <xdr:nvSpPr>
        <xdr:cNvPr id="538" name="消防費該当値テキスト"/>
        <xdr:cNvSpPr txBox="1"/>
      </xdr:nvSpPr>
      <xdr:spPr>
        <a:xfrm>
          <a:off x="14419580" y="63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52956</xdr:rowOff>
    </xdr:from>
    <xdr:to>
      <xdr:col>81</xdr:col>
      <xdr:colOff>101600</xdr:colOff>
      <xdr:row>38</xdr:row>
      <xdr:rowOff>154556</xdr:rowOff>
    </xdr:to>
    <xdr:sp macro="" textlink="">
      <xdr:nvSpPr>
        <xdr:cNvPr id="539" name="楕円 538"/>
        <xdr:cNvSpPr/>
      </xdr:nvSpPr>
      <xdr:spPr>
        <a:xfrm>
          <a:off x="13578840" y="64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145683</xdr:rowOff>
    </xdr:from>
    <xdr:ext cx="534377" cy="259045"/>
    <xdr:sp macro="" textlink="">
      <xdr:nvSpPr>
        <xdr:cNvPr id="540" name="テキスト ボックス 539"/>
        <xdr:cNvSpPr txBox="1"/>
      </xdr:nvSpPr>
      <xdr:spPr>
        <a:xfrm>
          <a:off x="13408171" y="65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23284</xdr:rowOff>
    </xdr:from>
    <xdr:to>
      <xdr:col>76</xdr:col>
      <xdr:colOff>165100</xdr:colOff>
      <xdr:row>38</xdr:row>
      <xdr:rowOff>124884</xdr:rowOff>
    </xdr:to>
    <xdr:sp macro="" textlink="">
      <xdr:nvSpPr>
        <xdr:cNvPr id="541" name="楕円 540"/>
        <xdr:cNvSpPr/>
      </xdr:nvSpPr>
      <xdr:spPr>
        <a:xfrm>
          <a:off x="12804140" y="63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116011</xdr:rowOff>
    </xdr:from>
    <xdr:ext cx="534377" cy="259045"/>
    <xdr:sp macro="" textlink="">
      <xdr:nvSpPr>
        <xdr:cNvPr id="542" name="テキスト ボックス 541"/>
        <xdr:cNvSpPr txBox="1"/>
      </xdr:nvSpPr>
      <xdr:spPr>
        <a:xfrm>
          <a:off x="12610611" y="64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70007</xdr:rowOff>
    </xdr:from>
    <xdr:to>
      <xdr:col>72</xdr:col>
      <xdr:colOff>38100</xdr:colOff>
      <xdr:row>39</xdr:row>
      <xdr:rowOff>157</xdr:rowOff>
    </xdr:to>
    <xdr:sp macro="" textlink="">
      <xdr:nvSpPr>
        <xdr:cNvPr id="543" name="楕円 542"/>
        <xdr:cNvSpPr/>
      </xdr:nvSpPr>
      <xdr:spPr>
        <a:xfrm>
          <a:off x="12029440" y="64403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162734</xdr:rowOff>
    </xdr:from>
    <xdr:ext cx="534377" cy="259045"/>
    <xdr:sp macro="" textlink="">
      <xdr:nvSpPr>
        <xdr:cNvPr id="544" name="テキスト ボックス 543"/>
        <xdr:cNvSpPr txBox="1"/>
      </xdr:nvSpPr>
      <xdr:spPr>
        <a:xfrm>
          <a:off x="11835911" y="65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60424</xdr:rowOff>
    </xdr:from>
    <xdr:to>
      <xdr:col>67</xdr:col>
      <xdr:colOff>101600</xdr:colOff>
      <xdr:row>38</xdr:row>
      <xdr:rowOff>162024</xdr:rowOff>
    </xdr:to>
    <xdr:sp macro="" textlink="">
      <xdr:nvSpPr>
        <xdr:cNvPr id="545" name="楕円 544"/>
        <xdr:cNvSpPr/>
      </xdr:nvSpPr>
      <xdr:spPr>
        <a:xfrm>
          <a:off x="1123188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153151</xdr:rowOff>
    </xdr:from>
    <xdr:ext cx="534377" cy="259045"/>
    <xdr:sp macro="" textlink="">
      <xdr:nvSpPr>
        <xdr:cNvPr id="546" name="テキスト ボックス 545"/>
        <xdr:cNvSpPr txBox="1"/>
      </xdr:nvSpPr>
      <xdr:spPr>
        <a:xfrm>
          <a:off x="11061211" y="65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043326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03659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4374495" y="8601524"/>
          <a:ext cx="1269" cy="12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4419580" y="98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4287500" y="9833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4419580" y="83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4287500" y="8601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32328</xdr:rowOff>
    </xdr:from>
    <xdr:to>
      <xdr:col>85</xdr:col>
      <xdr:colOff>127000</xdr:colOff>
      <xdr:row>57</xdr:row>
      <xdr:rowOff>162743</xdr:rowOff>
    </xdr:to>
    <xdr:cxnSp macro="">
      <xdr:nvCxnSpPr>
        <xdr:cNvPr id="575" name="直線コネクタ 574"/>
        <xdr:cNvCxnSpPr/>
      </xdr:nvCxnSpPr>
      <xdr:spPr>
        <a:xfrm flipV="1">
          <a:off x="13629640" y="9587808"/>
          <a:ext cx="746760" cy="1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4419580" y="96319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4325600" y="96534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105300</xdr:rowOff>
    </xdr:from>
    <xdr:to>
      <xdr:col>81</xdr:col>
      <xdr:colOff>50800</xdr:colOff>
      <xdr:row>57</xdr:row>
      <xdr:rowOff>162743</xdr:rowOff>
    </xdr:to>
    <xdr:cxnSp macro="">
      <xdr:nvCxnSpPr>
        <xdr:cNvPr id="578" name="直線コネクタ 577"/>
        <xdr:cNvCxnSpPr/>
      </xdr:nvCxnSpPr>
      <xdr:spPr>
        <a:xfrm>
          <a:off x="12854940" y="9660780"/>
          <a:ext cx="774700" cy="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3578840" y="961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3375855" y="93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105300</xdr:rowOff>
    </xdr:from>
    <xdr:to>
      <xdr:col>76</xdr:col>
      <xdr:colOff>114300</xdr:colOff>
      <xdr:row>58</xdr:row>
      <xdr:rowOff>35482</xdr:rowOff>
    </xdr:to>
    <xdr:cxnSp macro="">
      <xdr:nvCxnSpPr>
        <xdr:cNvPr id="581" name="直線コネクタ 580"/>
        <xdr:cNvCxnSpPr/>
      </xdr:nvCxnSpPr>
      <xdr:spPr>
        <a:xfrm flipV="1">
          <a:off x="12072620" y="9660780"/>
          <a:ext cx="78232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2804140" y="9627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2578295" y="972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99752</xdr:rowOff>
    </xdr:from>
    <xdr:to>
      <xdr:col>71</xdr:col>
      <xdr:colOff>177800</xdr:colOff>
      <xdr:row>58</xdr:row>
      <xdr:rowOff>35482</xdr:rowOff>
    </xdr:to>
    <xdr:cxnSp macro="">
      <xdr:nvCxnSpPr>
        <xdr:cNvPr id="584" name="直線コネクタ 583"/>
        <xdr:cNvCxnSpPr/>
      </xdr:nvCxnSpPr>
      <xdr:spPr>
        <a:xfrm>
          <a:off x="11282680" y="9655232"/>
          <a:ext cx="789940" cy="1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2029440" y="9630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1803595" y="940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1231880" y="9683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1028895" y="97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152978</xdr:rowOff>
    </xdr:from>
    <xdr:to>
      <xdr:col>85</xdr:col>
      <xdr:colOff>177800</xdr:colOff>
      <xdr:row>57</xdr:row>
      <xdr:rowOff>83128</xdr:rowOff>
    </xdr:to>
    <xdr:sp macro="" textlink="">
      <xdr:nvSpPr>
        <xdr:cNvPr id="594" name="楕円 593"/>
        <xdr:cNvSpPr/>
      </xdr:nvSpPr>
      <xdr:spPr>
        <a:xfrm>
          <a:off x="14325600" y="95408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4405</xdr:rowOff>
    </xdr:from>
    <xdr:ext cx="599010" cy="259045"/>
    <xdr:sp macro="" textlink="">
      <xdr:nvSpPr>
        <xdr:cNvPr id="595" name="教育費該当値テキスト"/>
        <xdr:cNvSpPr txBox="1"/>
      </xdr:nvSpPr>
      <xdr:spPr>
        <a:xfrm>
          <a:off x="14419580" y="93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111943</xdr:rowOff>
    </xdr:from>
    <xdr:to>
      <xdr:col>81</xdr:col>
      <xdr:colOff>101600</xdr:colOff>
      <xdr:row>58</xdr:row>
      <xdr:rowOff>42093</xdr:rowOff>
    </xdr:to>
    <xdr:sp macro="" textlink="">
      <xdr:nvSpPr>
        <xdr:cNvPr id="596" name="楕円 595"/>
        <xdr:cNvSpPr/>
      </xdr:nvSpPr>
      <xdr:spPr>
        <a:xfrm>
          <a:off x="13578840" y="9667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33220</xdr:rowOff>
    </xdr:from>
    <xdr:ext cx="599010" cy="259045"/>
    <xdr:sp macro="" textlink="">
      <xdr:nvSpPr>
        <xdr:cNvPr id="597" name="テキスト ボックス 596"/>
        <xdr:cNvSpPr txBox="1"/>
      </xdr:nvSpPr>
      <xdr:spPr>
        <a:xfrm>
          <a:off x="13375855" y="975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54500</xdr:rowOff>
    </xdr:from>
    <xdr:to>
      <xdr:col>76</xdr:col>
      <xdr:colOff>165100</xdr:colOff>
      <xdr:row>57</xdr:row>
      <xdr:rowOff>156100</xdr:rowOff>
    </xdr:to>
    <xdr:sp macro="" textlink="">
      <xdr:nvSpPr>
        <xdr:cNvPr id="598" name="楕円 597"/>
        <xdr:cNvSpPr/>
      </xdr:nvSpPr>
      <xdr:spPr>
        <a:xfrm>
          <a:off x="12804140" y="96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1177</xdr:rowOff>
    </xdr:from>
    <xdr:ext cx="599010" cy="259045"/>
    <xdr:sp macro="" textlink="">
      <xdr:nvSpPr>
        <xdr:cNvPr id="599" name="テキスト ボックス 598"/>
        <xdr:cNvSpPr txBox="1"/>
      </xdr:nvSpPr>
      <xdr:spPr>
        <a:xfrm>
          <a:off x="12578295" y="938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156132</xdr:rowOff>
    </xdr:from>
    <xdr:to>
      <xdr:col>72</xdr:col>
      <xdr:colOff>38100</xdr:colOff>
      <xdr:row>58</xdr:row>
      <xdr:rowOff>86282</xdr:rowOff>
    </xdr:to>
    <xdr:sp macro="" textlink="">
      <xdr:nvSpPr>
        <xdr:cNvPr id="600" name="楕円 599"/>
        <xdr:cNvSpPr/>
      </xdr:nvSpPr>
      <xdr:spPr>
        <a:xfrm>
          <a:off x="12029440" y="9711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77409</xdr:rowOff>
    </xdr:from>
    <xdr:ext cx="534377" cy="259045"/>
    <xdr:sp macro="" textlink="">
      <xdr:nvSpPr>
        <xdr:cNvPr id="601" name="テキスト ボックス 600"/>
        <xdr:cNvSpPr txBox="1"/>
      </xdr:nvSpPr>
      <xdr:spPr>
        <a:xfrm>
          <a:off x="11835911" y="98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48952</xdr:rowOff>
    </xdr:from>
    <xdr:to>
      <xdr:col>67</xdr:col>
      <xdr:colOff>101600</xdr:colOff>
      <xdr:row>57</xdr:row>
      <xdr:rowOff>150552</xdr:rowOff>
    </xdr:to>
    <xdr:sp macro="" textlink="">
      <xdr:nvSpPr>
        <xdr:cNvPr id="602" name="楕円 601"/>
        <xdr:cNvSpPr/>
      </xdr:nvSpPr>
      <xdr:spPr>
        <a:xfrm>
          <a:off x="11231880" y="96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167079</xdr:rowOff>
    </xdr:from>
    <xdr:ext cx="599010" cy="259045"/>
    <xdr:sp macro="" textlink="">
      <xdr:nvSpPr>
        <xdr:cNvPr id="603" name="テキスト ボックス 602"/>
        <xdr:cNvSpPr txBox="1"/>
      </xdr:nvSpPr>
      <xdr:spPr>
        <a:xfrm>
          <a:off x="11028895" y="93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036596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4374495" y="11855918"/>
          <a:ext cx="1269" cy="148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4419580" y="13372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4419580" y="116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4287500" y="1185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60984</xdr:rowOff>
    </xdr:from>
    <xdr:to>
      <xdr:col>85</xdr:col>
      <xdr:colOff>127000</xdr:colOff>
      <xdr:row>79</xdr:row>
      <xdr:rowOff>97210</xdr:rowOff>
    </xdr:to>
    <xdr:cxnSp macro="">
      <xdr:nvCxnSpPr>
        <xdr:cNvPr id="634" name="直線コネクタ 633"/>
        <xdr:cNvCxnSpPr/>
      </xdr:nvCxnSpPr>
      <xdr:spPr>
        <a:xfrm flipV="1">
          <a:off x="13629640" y="13304544"/>
          <a:ext cx="746760" cy="3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4419580" y="132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4325600" y="132666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97210</xdr:rowOff>
    </xdr:from>
    <xdr:to>
      <xdr:col>81</xdr:col>
      <xdr:colOff>50800</xdr:colOff>
      <xdr:row>79</xdr:row>
      <xdr:rowOff>98879</xdr:rowOff>
    </xdr:to>
    <xdr:cxnSp macro="">
      <xdr:nvCxnSpPr>
        <xdr:cNvPr id="637" name="直線コネクタ 636"/>
        <xdr:cNvCxnSpPr/>
      </xdr:nvCxnSpPr>
      <xdr:spPr>
        <a:xfrm flipV="1">
          <a:off x="12854940" y="13340770"/>
          <a:ext cx="7747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3578840" y="1327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3408171" y="130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2072620" y="133424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2804140" y="1326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2610611" y="130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36015</xdr:rowOff>
    </xdr:from>
    <xdr:to>
      <xdr:col>71</xdr:col>
      <xdr:colOff>177800</xdr:colOff>
      <xdr:row>79</xdr:row>
      <xdr:rowOff>98879</xdr:rowOff>
    </xdr:to>
    <xdr:cxnSp macro="">
      <xdr:nvCxnSpPr>
        <xdr:cNvPr id="643" name="直線コネクタ 642"/>
        <xdr:cNvCxnSpPr/>
      </xdr:nvCxnSpPr>
      <xdr:spPr>
        <a:xfrm>
          <a:off x="11282680" y="13279575"/>
          <a:ext cx="78994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2029440" y="132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1835911" y="13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1231880" y="132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1061211" y="133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10184</xdr:rowOff>
    </xdr:from>
    <xdr:to>
      <xdr:col>85</xdr:col>
      <xdr:colOff>177800</xdr:colOff>
      <xdr:row>79</xdr:row>
      <xdr:rowOff>111784</xdr:rowOff>
    </xdr:to>
    <xdr:sp macro="" textlink="">
      <xdr:nvSpPr>
        <xdr:cNvPr id="653" name="楕円 652"/>
        <xdr:cNvSpPr/>
      </xdr:nvSpPr>
      <xdr:spPr>
        <a:xfrm>
          <a:off x="14325600" y="132537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141011</xdr:rowOff>
    </xdr:from>
    <xdr:ext cx="534377" cy="259045"/>
    <xdr:sp macro="" textlink="">
      <xdr:nvSpPr>
        <xdr:cNvPr id="654" name="災害復旧費該当値テキスト"/>
        <xdr:cNvSpPr txBox="1"/>
      </xdr:nvSpPr>
      <xdr:spPr>
        <a:xfrm>
          <a:off x="14419580" y="130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46410</xdr:rowOff>
    </xdr:from>
    <xdr:to>
      <xdr:col>81</xdr:col>
      <xdr:colOff>101600</xdr:colOff>
      <xdr:row>79</xdr:row>
      <xdr:rowOff>148010</xdr:rowOff>
    </xdr:to>
    <xdr:sp macro="" textlink="">
      <xdr:nvSpPr>
        <xdr:cNvPr id="655" name="楕円 654"/>
        <xdr:cNvSpPr/>
      </xdr:nvSpPr>
      <xdr:spPr>
        <a:xfrm>
          <a:off x="13578840" y="132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139137</xdr:rowOff>
    </xdr:from>
    <xdr:ext cx="469744" cy="259045"/>
    <xdr:sp macro="" textlink="">
      <xdr:nvSpPr>
        <xdr:cNvPr id="656" name="テキスト ボックス 655"/>
        <xdr:cNvSpPr txBox="1"/>
      </xdr:nvSpPr>
      <xdr:spPr>
        <a:xfrm>
          <a:off x="13417628" y="1338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2029440" y="132916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195559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156665</xdr:rowOff>
    </xdr:from>
    <xdr:to>
      <xdr:col>67</xdr:col>
      <xdr:colOff>101600</xdr:colOff>
      <xdr:row>79</xdr:row>
      <xdr:rowOff>86815</xdr:rowOff>
    </xdr:to>
    <xdr:sp macro="" textlink="">
      <xdr:nvSpPr>
        <xdr:cNvPr id="661" name="楕円 660"/>
        <xdr:cNvSpPr/>
      </xdr:nvSpPr>
      <xdr:spPr>
        <a:xfrm>
          <a:off x="11231880" y="13232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103342</xdr:rowOff>
    </xdr:from>
    <xdr:ext cx="534377" cy="259045"/>
    <xdr:sp macro="" textlink="">
      <xdr:nvSpPr>
        <xdr:cNvPr id="662" name="テキスト ボックス 661"/>
        <xdr:cNvSpPr txBox="1"/>
      </xdr:nvSpPr>
      <xdr:spPr>
        <a:xfrm>
          <a:off x="11061211" y="130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4374495" y="15364798"/>
          <a:ext cx="1269" cy="126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4419580" y="1663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4287500" y="16630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4419580" y="1514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4287500" y="1536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119431</xdr:rowOff>
    </xdr:from>
    <xdr:to>
      <xdr:col>85</xdr:col>
      <xdr:colOff>127000</xdr:colOff>
      <xdr:row>98</xdr:row>
      <xdr:rowOff>120608</xdr:rowOff>
    </xdr:to>
    <xdr:cxnSp macro="">
      <xdr:nvCxnSpPr>
        <xdr:cNvPr id="691" name="直線コネクタ 690"/>
        <xdr:cNvCxnSpPr/>
      </xdr:nvCxnSpPr>
      <xdr:spPr>
        <a:xfrm flipV="1">
          <a:off x="13629640" y="16548151"/>
          <a:ext cx="74676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4419580" y="1614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4325600" y="1629341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120608</xdr:rowOff>
    </xdr:from>
    <xdr:to>
      <xdr:col>81</xdr:col>
      <xdr:colOff>50800</xdr:colOff>
      <xdr:row>98</xdr:row>
      <xdr:rowOff>125020</xdr:rowOff>
    </xdr:to>
    <xdr:cxnSp macro="">
      <xdr:nvCxnSpPr>
        <xdr:cNvPr id="694" name="直線コネクタ 693"/>
        <xdr:cNvCxnSpPr/>
      </xdr:nvCxnSpPr>
      <xdr:spPr>
        <a:xfrm flipV="1">
          <a:off x="12854940" y="16549328"/>
          <a:ext cx="7747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3578840" y="1630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3375855" y="1609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125020</xdr:rowOff>
    </xdr:from>
    <xdr:to>
      <xdr:col>76</xdr:col>
      <xdr:colOff>114300</xdr:colOff>
      <xdr:row>98</xdr:row>
      <xdr:rowOff>127312</xdr:rowOff>
    </xdr:to>
    <xdr:cxnSp macro="">
      <xdr:nvCxnSpPr>
        <xdr:cNvPr id="697" name="直線コネクタ 696"/>
        <xdr:cNvCxnSpPr/>
      </xdr:nvCxnSpPr>
      <xdr:spPr>
        <a:xfrm flipV="1">
          <a:off x="12072620" y="16553740"/>
          <a:ext cx="78232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2804140" y="16368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2578295" y="1614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127312</xdr:rowOff>
    </xdr:from>
    <xdr:to>
      <xdr:col>71</xdr:col>
      <xdr:colOff>177800</xdr:colOff>
      <xdr:row>98</xdr:row>
      <xdr:rowOff>134455</xdr:rowOff>
    </xdr:to>
    <xdr:cxnSp macro="">
      <xdr:nvCxnSpPr>
        <xdr:cNvPr id="700" name="直線コネクタ 699"/>
        <xdr:cNvCxnSpPr/>
      </xdr:nvCxnSpPr>
      <xdr:spPr>
        <a:xfrm flipV="1">
          <a:off x="11282680" y="16556032"/>
          <a:ext cx="78994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2029440" y="16332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1803595" y="1611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1231880" y="1632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1028895" y="161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68631</xdr:rowOff>
    </xdr:from>
    <xdr:to>
      <xdr:col>85</xdr:col>
      <xdr:colOff>177800</xdr:colOff>
      <xdr:row>98</xdr:row>
      <xdr:rowOff>170231</xdr:rowOff>
    </xdr:to>
    <xdr:sp macro="" textlink="">
      <xdr:nvSpPr>
        <xdr:cNvPr id="710" name="楕円 709"/>
        <xdr:cNvSpPr/>
      </xdr:nvSpPr>
      <xdr:spPr>
        <a:xfrm>
          <a:off x="14325600" y="164973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155008</xdr:rowOff>
    </xdr:from>
    <xdr:ext cx="534377" cy="259045"/>
    <xdr:sp macro="" textlink="">
      <xdr:nvSpPr>
        <xdr:cNvPr id="711" name="公債費該当値テキスト"/>
        <xdr:cNvSpPr txBox="1"/>
      </xdr:nvSpPr>
      <xdr:spPr>
        <a:xfrm>
          <a:off x="14419580" y="164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69808</xdr:rowOff>
    </xdr:from>
    <xdr:to>
      <xdr:col>81</xdr:col>
      <xdr:colOff>101600</xdr:colOff>
      <xdr:row>98</xdr:row>
      <xdr:rowOff>171408</xdr:rowOff>
    </xdr:to>
    <xdr:sp macro="" textlink="">
      <xdr:nvSpPr>
        <xdr:cNvPr id="712" name="楕円 711"/>
        <xdr:cNvSpPr/>
      </xdr:nvSpPr>
      <xdr:spPr>
        <a:xfrm>
          <a:off x="13578840" y="164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162535</xdr:rowOff>
    </xdr:from>
    <xdr:ext cx="534377" cy="259045"/>
    <xdr:sp macro="" textlink="">
      <xdr:nvSpPr>
        <xdr:cNvPr id="713" name="テキスト ボックス 712"/>
        <xdr:cNvSpPr txBox="1"/>
      </xdr:nvSpPr>
      <xdr:spPr>
        <a:xfrm>
          <a:off x="13408171" y="165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74220</xdr:rowOff>
    </xdr:from>
    <xdr:to>
      <xdr:col>76</xdr:col>
      <xdr:colOff>165100</xdr:colOff>
      <xdr:row>99</xdr:row>
      <xdr:rowOff>4370</xdr:rowOff>
    </xdr:to>
    <xdr:sp macro="" textlink="">
      <xdr:nvSpPr>
        <xdr:cNvPr id="714" name="楕円 713"/>
        <xdr:cNvSpPr/>
      </xdr:nvSpPr>
      <xdr:spPr>
        <a:xfrm>
          <a:off x="12804140" y="1650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166947</xdr:rowOff>
    </xdr:from>
    <xdr:ext cx="534377" cy="259045"/>
    <xdr:sp macro="" textlink="">
      <xdr:nvSpPr>
        <xdr:cNvPr id="715" name="テキスト ボックス 714"/>
        <xdr:cNvSpPr txBox="1"/>
      </xdr:nvSpPr>
      <xdr:spPr>
        <a:xfrm>
          <a:off x="12610611" y="165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76512</xdr:rowOff>
    </xdr:from>
    <xdr:to>
      <xdr:col>72</xdr:col>
      <xdr:colOff>38100</xdr:colOff>
      <xdr:row>99</xdr:row>
      <xdr:rowOff>6662</xdr:rowOff>
    </xdr:to>
    <xdr:sp macro="" textlink="">
      <xdr:nvSpPr>
        <xdr:cNvPr id="716" name="楕円 715"/>
        <xdr:cNvSpPr/>
      </xdr:nvSpPr>
      <xdr:spPr>
        <a:xfrm>
          <a:off x="12029440" y="16505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169239</xdr:rowOff>
    </xdr:from>
    <xdr:ext cx="534377" cy="259045"/>
    <xdr:sp macro="" textlink="">
      <xdr:nvSpPr>
        <xdr:cNvPr id="717" name="テキスト ボックス 716"/>
        <xdr:cNvSpPr txBox="1"/>
      </xdr:nvSpPr>
      <xdr:spPr>
        <a:xfrm>
          <a:off x="11835911" y="165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83655</xdr:rowOff>
    </xdr:from>
    <xdr:to>
      <xdr:col>67</xdr:col>
      <xdr:colOff>101600</xdr:colOff>
      <xdr:row>99</xdr:row>
      <xdr:rowOff>13805</xdr:rowOff>
    </xdr:to>
    <xdr:sp macro="" textlink="">
      <xdr:nvSpPr>
        <xdr:cNvPr id="718" name="楕円 717"/>
        <xdr:cNvSpPr/>
      </xdr:nvSpPr>
      <xdr:spPr>
        <a:xfrm>
          <a:off x="11231880" y="1651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4932</xdr:rowOff>
    </xdr:from>
    <xdr:ext cx="534377" cy="259045"/>
    <xdr:sp macro="" textlink="">
      <xdr:nvSpPr>
        <xdr:cNvPr id="719" name="テキスト ボックス 718"/>
        <xdr:cNvSpPr txBox="1"/>
      </xdr:nvSpPr>
      <xdr:spPr>
        <a:xfrm>
          <a:off x="11061211" y="166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563072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563072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563072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563072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55894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19507835" y="5141158"/>
          <a:ext cx="1269" cy="1495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19560540" y="49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19443700" y="5141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19560540" y="637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19458940" y="652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18735040" y="6563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18573828" y="63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17937480" y="65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17776268" y="634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7162780" y="658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7047157" y="6366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6388080" y="65810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6264837" y="636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19560540" y="65060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民生費・・・前年比で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207</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円の増となっており、平成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より継続事業の</a:t>
          </a:r>
          <a:r>
            <a:rPr kumimoji="1" lang="ja-JP" altLang="ja-JP" sz="1100" b="0" i="0" u="none" strike="noStrike" kern="0" cap="none" spc="0" normalizeH="0" baseline="0" noProof="0">
              <a:ln>
                <a:noFill/>
              </a:ln>
              <a:solidFill>
                <a:prstClr val="black"/>
              </a:solidFill>
              <a:effectLst/>
              <a:uLnTx/>
              <a:uFillTx/>
              <a:latin typeface="+mn-lt"/>
              <a:ea typeface="+mn-ea"/>
              <a:cs typeface="+mn-cs"/>
            </a:rPr>
            <a:t>特養ホーム大規模改修補助が要因</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により増となっているが、事業が完了したため次年度より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H27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年度と同規模まで下がる見込みである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衛生費・・・前年比で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13,737</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円の減となっており、新清掃センター整備事業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のローリングにより減となっているが次年度以降は増額となっていく見込である。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農林水産業費・・・前年比で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62,629</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円の増なっており、漁協補助の</a:t>
          </a:r>
          <a:r>
            <a:rPr kumimoji="1" lang="ja-JP" altLang="en-US" sz="1100" b="0" i="0" u="none" strike="noStrike" kern="0" cap="none" spc="0" normalizeH="0" baseline="0" noProof="0">
              <a:ln>
                <a:noFill/>
              </a:ln>
              <a:solidFill>
                <a:prstClr val="black"/>
              </a:solidFill>
              <a:effectLst/>
              <a:uLnTx/>
              <a:uFillTx/>
              <a:latin typeface="+mn-lt"/>
              <a:ea typeface="+mn-ea"/>
              <a:cs typeface="+mn-cs"/>
            </a:rPr>
            <a:t>燃油施設整備事業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により増となっている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。翌年度以降については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H32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年度までは減少していく見込みとなっている。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商工費・・・前年比で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4,906</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円の増となっており、平成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温泉高架増工事</a:t>
          </a:r>
          <a:r>
            <a:rPr kumimoji="1" lang="ja-JP" altLang="ja-JP" sz="1100" b="0" i="0" u="none" strike="noStrike" kern="0" cap="none" spc="0" normalizeH="0" baseline="0" noProof="0">
              <a:ln>
                <a:noFill/>
              </a:ln>
              <a:solidFill>
                <a:prstClr val="black"/>
              </a:solidFill>
              <a:effectLst/>
              <a:uLnTx/>
              <a:uFillTx/>
              <a:latin typeface="+mn-lt"/>
              <a:ea typeface="+mn-ea"/>
              <a:cs typeface="+mn-cs"/>
            </a:rPr>
            <a:t>が要因となっている。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土木費・・・前年比で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18,288</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円の減となっており、平成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年度における普通建設事業量の減が要因となっている。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教育費・・・前年比で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68,459</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a:t>
          </a:r>
          <a:r>
            <a:rPr kumimoji="1" lang="ja-JP" altLang="en-US" sz="1100" b="0" i="0" u="none" strike="noStrike" kern="0" cap="none" spc="0" normalizeH="0" baseline="0" noProof="0">
              <a:ln>
                <a:noFill/>
              </a:ln>
              <a:solidFill>
                <a:prstClr val="black"/>
              </a:solidFill>
              <a:effectLst/>
              <a:uLnTx/>
              <a:uFillTx/>
              <a:latin typeface="+mn-lt"/>
              <a:ea typeface="+mn-ea"/>
              <a:cs typeface="+mn-cs"/>
            </a:rPr>
            <a:t>大幅増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1" lang="ja-JP" altLang="en-US" sz="1100" b="0" i="0" u="none" strike="noStrike" kern="0" cap="none" spc="0" normalizeH="0" baseline="0" noProof="0">
              <a:ln>
                <a:noFill/>
              </a:ln>
              <a:solidFill>
                <a:prstClr val="black"/>
              </a:solidFill>
              <a:effectLst/>
              <a:uLnTx/>
              <a:uFillTx/>
              <a:latin typeface="+mn-lt"/>
              <a:ea typeface="+mn-ea"/>
              <a:cs typeface="+mn-cs"/>
            </a:rPr>
            <a:t>ホームステイ学生寮建設工事</a:t>
          </a:r>
          <a:r>
            <a:rPr kumimoji="1" lang="ja-JP" altLang="ja-JP" sz="1100" b="0" i="0" u="none" strike="noStrike" kern="0" cap="none" spc="0" normalizeH="0" baseline="0" noProof="0">
              <a:ln>
                <a:noFill/>
              </a:ln>
              <a:solidFill>
                <a:prstClr val="black"/>
              </a:solidFill>
              <a:effectLst/>
              <a:uLnTx/>
              <a:uFillTx/>
              <a:latin typeface="+mn-lt"/>
              <a:ea typeface="+mn-ea"/>
              <a:cs typeface="+mn-cs"/>
            </a:rPr>
            <a:t>が要因となっている。今後も、</a:t>
          </a:r>
          <a:r>
            <a:rPr kumimoji="1" lang="ja-JP" altLang="en-US" sz="1100" b="0" i="0" u="none" strike="noStrike" kern="0" cap="none" spc="0" normalizeH="0" baseline="0" noProof="0">
              <a:ln>
                <a:noFill/>
              </a:ln>
              <a:solidFill>
                <a:prstClr val="black"/>
              </a:solidFill>
              <a:effectLst/>
              <a:uLnTx/>
              <a:uFillTx/>
              <a:latin typeface="+mn-lt"/>
              <a:ea typeface="+mn-ea"/>
              <a:cs typeface="+mn-cs"/>
            </a:rPr>
            <a:t>女子寮建設も予定されており増額となることが見込まれる。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財政調整基金残高は、前年比で</a:t>
          </a:r>
          <a:r>
            <a:rPr kumimoji="1" lang="en-US" altLang="ja-JP" sz="1100" b="0" i="0" u="none" strike="noStrike" kern="0" cap="none" spc="0" normalizeH="0" baseline="0" noProof="0">
              <a:ln>
                <a:noFill/>
              </a:ln>
              <a:solidFill>
                <a:prstClr val="black"/>
              </a:solidFill>
              <a:effectLst/>
              <a:uLnTx/>
              <a:uFillTx/>
              <a:latin typeface="+mn-lt"/>
              <a:ea typeface="+mn-ea"/>
              <a:cs typeface="+mn-cs"/>
            </a:rPr>
            <a:t>250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551,350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千円となっているが、平成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年度までの継続事業として新清掃センター整備工事により、今後大幅な取り崩しが見込まれるため、安易な取り崩しを抑制していく必要がある。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実質収支額では、前年比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11,691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千円増の</a:t>
          </a:r>
          <a:r>
            <a:rPr kumimoji="1" lang="en-US" altLang="ja-JP" sz="1100" b="0" i="0" u="none" strike="noStrike" kern="0" cap="none" spc="0" normalizeH="0" baseline="0" noProof="0">
              <a:ln>
                <a:noFill/>
              </a:ln>
              <a:solidFill>
                <a:prstClr val="black"/>
              </a:solidFill>
              <a:effectLst/>
              <a:uLnTx/>
              <a:uFillTx/>
              <a:latin typeface="+mn-lt"/>
              <a:ea typeface="+mn-ea"/>
              <a:cs typeface="+mn-cs"/>
            </a:rPr>
            <a:t>78,704</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千円となったが、標準財政規模も増えていることから、標準財政規模比率の減となっている。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実質単年度収支では</a:t>
          </a:r>
          <a:r>
            <a:rPr kumimoji="1" lang="ja-JP" altLang="en-US" sz="1100" b="0" i="0" u="none" strike="noStrike" kern="0" cap="none" spc="0" normalizeH="0" baseline="0" noProof="0">
              <a:ln>
                <a:noFill/>
              </a:ln>
              <a:solidFill>
                <a:prstClr val="black"/>
              </a:solidFill>
              <a:effectLst/>
              <a:uLnTx/>
              <a:uFillTx/>
              <a:latin typeface="+mn-lt"/>
              <a:ea typeface="+mn-ea"/>
              <a:cs typeface="+mn-cs"/>
            </a:rPr>
            <a:t>、大規模事業ローリングにより積立金取崩しを抑えることができ、比率の増となった。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一般会計では、前年比で実質収支が増加しているため。</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国民健康保険特別会計では、</a:t>
          </a:r>
          <a:r>
            <a:rPr kumimoji="1" lang="ja-JP" altLang="en-US" sz="1100" b="0" i="0" u="none" strike="noStrike" kern="0" cap="none" spc="0" normalizeH="0" baseline="0" noProof="0">
              <a:ln>
                <a:noFill/>
              </a:ln>
              <a:solidFill>
                <a:prstClr val="black"/>
              </a:solidFill>
              <a:effectLst/>
              <a:uLnTx/>
              <a:uFillTx/>
              <a:latin typeface="+mn-lt"/>
              <a:ea typeface="+mn-ea"/>
              <a:cs typeface="+mn-cs"/>
            </a:rPr>
            <a:t>国民健康保険広域化によるシステム改修等の費用の増加により実質収支が大幅に減となり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、比率の減</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簡易水道特別会計では、水道施設の</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号井戸改修</a:t>
          </a:r>
          <a:r>
            <a:rPr kumimoji="1" lang="ja-JP" altLang="ja-JP" sz="1100" b="0" i="0" u="none" strike="noStrike" kern="0" cap="none" spc="0" normalizeH="0" baseline="0" noProof="0">
              <a:ln>
                <a:noFill/>
              </a:ln>
              <a:solidFill>
                <a:prstClr val="black"/>
              </a:solidFill>
              <a:effectLst/>
              <a:uLnTx/>
              <a:uFillTx/>
              <a:latin typeface="+mn-lt"/>
              <a:ea typeface="+mn-ea"/>
              <a:cs typeface="+mn-cs"/>
            </a:rPr>
            <a:t>工事を行ったことにより前年より減った要因となっている。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その他の会計についてはほぼ横ばいとなっており、一般会計では微増であったがその他の会計が微減となり結果、連結実質黒字額は減少している</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
443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
68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
444</v>
      </c>
      <c r="C3" s="626"/>
      <c r="D3" s="626"/>
      <c r="E3" s="627"/>
      <c r="F3" s="627"/>
      <c r="G3" s="627"/>
      <c r="H3" s="627"/>
      <c r="I3" s="627"/>
      <c r="J3" s="627"/>
      <c r="K3" s="627"/>
      <c r="L3" s="627" t="s">
        <v>
445</v>
      </c>
      <c r="M3" s="627"/>
      <c r="N3" s="627"/>
      <c r="O3" s="627"/>
      <c r="P3" s="627"/>
      <c r="Q3" s="627"/>
      <c r="R3" s="630"/>
      <c r="S3" s="630"/>
      <c r="T3" s="630"/>
      <c r="U3" s="630"/>
      <c r="V3" s="631"/>
      <c r="W3" s="524" t="s">
        <v>
446</v>
      </c>
      <c r="X3" s="525"/>
      <c r="Y3" s="525"/>
      <c r="Z3" s="525"/>
      <c r="AA3" s="525"/>
      <c r="AB3" s="626"/>
      <c r="AC3" s="630" t="s">
        <v>
69</v>
      </c>
      <c r="AD3" s="525"/>
      <c r="AE3" s="525"/>
      <c r="AF3" s="525"/>
      <c r="AG3" s="525"/>
      <c r="AH3" s="525"/>
      <c r="AI3" s="525"/>
      <c r="AJ3" s="525"/>
      <c r="AK3" s="525"/>
      <c r="AL3" s="592"/>
      <c r="AM3" s="524" t="s">
        <v>
447</v>
      </c>
      <c r="AN3" s="525"/>
      <c r="AO3" s="525"/>
      <c r="AP3" s="525"/>
      <c r="AQ3" s="525"/>
      <c r="AR3" s="525"/>
      <c r="AS3" s="525"/>
      <c r="AT3" s="525"/>
      <c r="AU3" s="525"/>
      <c r="AV3" s="525"/>
      <c r="AW3" s="525"/>
      <c r="AX3" s="592"/>
      <c r="AY3" s="584" t="s">
        <v>
1</v>
      </c>
      <c r="AZ3" s="585"/>
      <c r="BA3" s="585"/>
      <c r="BB3" s="585"/>
      <c r="BC3" s="585"/>
      <c r="BD3" s="585"/>
      <c r="BE3" s="585"/>
      <c r="BF3" s="585"/>
      <c r="BG3" s="585"/>
      <c r="BH3" s="585"/>
      <c r="BI3" s="585"/>
      <c r="BJ3" s="585"/>
      <c r="BK3" s="585"/>
      <c r="BL3" s="585"/>
      <c r="BM3" s="634"/>
      <c r="BN3" s="524" t="s">
        <v>
70</v>
      </c>
      <c r="BO3" s="525"/>
      <c r="BP3" s="525"/>
      <c r="BQ3" s="525"/>
      <c r="BR3" s="525"/>
      <c r="BS3" s="525"/>
      <c r="BT3" s="525"/>
      <c r="BU3" s="592"/>
      <c r="BV3" s="524" t="s">
        <v>
71</v>
      </c>
      <c r="BW3" s="525"/>
      <c r="BX3" s="525"/>
      <c r="BY3" s="525"/>
      <c r="BZ3" s="525"/>
      <c r="CA3" s="525"/>
      <c r="CB3" s="525"/>
      <c r="CC3" s="592"/>
      <c r="CD3" s="584" t="s">
        <v>
1</v>
      </c>
      <c r="CE3" s="585"/>
      <c r="CF3" s="585"/>
      <c r="CG3" s="585"/>
      <c r="CH3" s="585"/>
      <c r="CI3" s="585"/>
      <c r="CJ3" s="585"/>
      <c r="CK3" s="585"/>
      <c r="CL3" s="585"/>
      <c r="CM3" s="585"/>
      <c r="CN3" s="585"/>
      <c r="CO3" s="585"/>
      <c r="CP3" s="585"/>
      <c r="CQ3" s="585"/>
      <c r="CR3" s="585"/>
      <c r="CS3" s="634"/>
      <c r="CT3" s="524" t="s">
        <v>
72</v>
      </c>
      <c r="CU3" s="525"/>
      <c r="CV3" s="525"/>
      <c r="CW3" s="525"/>
      <c r="CX3" s="525"/>
      <c r="CY3" s="525"/>
      <c r="CZ3" s="525"/>
      <c r="DA3" s="592"/>
      <c r="DB3" s="524" t="s">
        <v>
73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
448</v>
      </c>
      <c r="AZ4" s="438"/>
      <c r="BA4" s="438"/>
      <c r="BB4" s="438"/>
      <c r="BC4" s="438"/>
      <c r="BD4" s="438"/>
      <c r="BE4" s="438"/>
      <c r="BF4" s="438"/>
      <c r="BG4" s="438"/>
      <c r="BH4" s="438"/>
      <c r="BI4" s="438"/>
      <c r="BJ4" s="438"/>
      <c r="BK4" s="438"/>
      <c r="BL4" s="438"/>
      <c r="BM4" s="439"/>
      <c r="BN4" s="440">
        <v>
3014259</v>
      </c>
      <c r="BO4" s="441"/>
      <c r="BP4" s="441"/>
      <c r="BQ4" s="441"/>
      <c r="BR4" s="441"/>
      <c r="BS4" s="441"/>
      <c r="BT4" s="441"/>
      <c r="BU4" s="442"/>
      <c r="BV4" s="440">
        <v>
3083391</v>
      </c>
      <c r="BW4" s="441"/>
      <c r="BX4" s="441"/>
      <c r="BY4" s="441"/>
      <c r="BZ4" s="441"/>
      <c r="CA4" s="441"/>
      <c r="CB4" s="441"/>
      <c r="CC4" s="442"/>
      <c r="CD4" s="618" t="s">
        <v>
74</v>
      </c>
      <c r="CE4" s="619"/>
      <c r="CF4" s="619"/>
      <c r="CG4" s="619"/>
      <c r="CH4" s="619"/>
      <c r="CI4" s="619"/>
      <c r="CJ4" s="619"/>
      <c r="CK4" s="619"/>
      <c r="CL4" s="619"/>
      <c r="CM4" s="619"/>
      <c r="CN4" s="619"/>
      <c r="CO4" s="619"/>
      <c r="CP4" s="619"/>
      <c r="CQ4" s="619"/>
      <c r="CR4" s="619"/>
      <c r="CS4" s="620"/>
      <c r="CT4" s="621">
        <v>
7.3</v>
      </c>
      <c r="CU4" s="622"/>
      <c r="CV4" s="622"/>
      <c r="CW4" s="622"/>
      <c r="CX4" s="622"/>
      <c r="CY4" s="622"/>
      <c r="CZ4" s="622"/>
      <c r="DA4" s="623"/>
      <c r="DB4" s="621">
        <v>
6.3</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
75</v>
      </c>
      <c r="AN5" s="419"/>
      <c r="AO5" s="419"/>
      <c r="AP5" s="419"/>
      <c r="AQ5" s="419"/>
      <c r="AR5" s="419"/>
      <c r="AS5" s="419"/>
      <c r="AT5" s="420"/>
      <c r="AU5" s="502" t="s">
        <v>
449</v>
      </c>
      <c r="AV5" s="503"/>
      <c r="AW5" s="503"/>
      <c r="AX5" s="503"/>
      <c r="AY5" s="425" t="s">
        <v>
450</v>
      </c>
      <c r="AZ5" s="426"/>
      <c r="BA5" s="426"/>
      <c r="BB5" s="426"/>
      <c r="BC5" s="426"/>
      <c r="BD5" s="426"/>
      <c r="BE5" s="426"/>
      <c r="BF5" s="426"/>
      <c r="BG5" s="426"/>
      <c r="BH5" s="426"/>
      <c r="BI5" s="426"/>
      <c r="BJ5" s="426"/>
      <c r="BK5" s="426"/>
      <c r="BL5" s="426"/>
      <c r="BM5" s="427"/>
      <c r="BN5" s="445">
        <v>
2935555</v>
      </c>
      <c r="BO5" s="446"/>
      <c r="BP5" s="446"/>
      <c r="BQ5" s="446"/>
      <c r="BR5" s="446"/>
      <c r="BS5" s="446"/>
      <c r="BT5" s="446"/>
      <c r="BU5" s="447"/>
      <c r="BV5" s="445">
        <v>
3016378</v>
      </c>
      <c r="BW5" s="446"/>
      <c r="BX5" s="446"/>
      <c r="BY5" s="446"/>
      <c r="BZ5" s="446"/>
      <c r="CA5" s="446"/>
      <c r="CB5" s="446"/>
      <c r="CC5" s="447"/>
      <c r="CD5" s="454" t="s">
        <v>
76</v>
      </c>
      <c r="CE5" s="455"/>
      <c r="CF5" s="455"/>
      <c r="CG5" s="455"/>
      <c r="CH5" s="455"/>
      <c r="CI5" s="455"/>
      <c r="CJ5" s="455"/>
      <c r="CK5" s="455"/>
      <c r="CL5" s="455"/>
      <c r="CM5" s="455"/>
      <c r="CN5" s="455"/>
      <c r="CO5" s="455"/>
      <c r="CP5" s="455"/>
      <c r="CQ5" s="455"/>
      <c r="CR5" s="455"/>
      <c r="CS5" s="456"/>
      <c r="CT5" s="415">
        <v>
82.7</v>
      </c>
      <c r="CU5" s="416"/>
      <c r="CV5" s="416"/>
      <c r="CW5" s="416"/>
      <c r="CX5" s="416"/>
      <c r="CY5" s="416"/>
      <c r="CZ5" s="416"/>
      <c r="DA5" s="417"/>
      <c r="DB5" s="415">
        <v>
80</v>
      </c>
      <c r="DC5" s="416"/>
      <c r="DD5" s="416"/>
      <c r="DE5" s="416"/>
      <c r="DF5" s="416"/>
      <c r="DG5" s="416"/>
      <c r="DH5" s="416"/>
      <c r="DI5" s="417"/>
      <c r="DJ5" s="165"/>
      <c r="DK5" s="165"/>
      <c r="DL5" s="165"/>
      <c r="DM5" s="165"/>
      <c r="DN5" s="165"/>
      <c r="DO5" s="165"/>
    </row>
    <row r="6" spans="1:119" ht="18.75" customHeight="1" x14ac:dyDescent="0.2">
      <c r="A6" s="166"/>
      <c r="B6" s="598" t="s">
        <v>
77</v>
      </c>
      <c r="C6" s="459"/>
      <c r="D6" s="459"/>
      <c r="E6" s="599"/>
      <c r="F6" s="599"/>
      <c r="G6" s="599"/>
      <c r="H6" s="599"/>
      <c r="I6" s="599"/>
      <c r="J6" s="599"/>
      <c r="K6" s="599"/>
      <c r="L6" s="599" t="s">
        <v>
451</v>
      </c>
      <c r="M6" s="599"/>
      <c r="N6" s="599"/>
      <c r="O6" s="599"/>
      <c r="P6" s="599"/>
      <c r="Q6" s="599"/>
      <c r="R6" s="483"/>
      <c r="S6" s="483"/>
      <c r="T6" s="483"/>
      <c r="U6" s="483"/>
      <c r="V6" s="605"/>
      <c r="W6" s="536" t="s">
        <v>
78</v>
      </c>
      <c r="X6" s="458"/>
      <c r="Y6" s="458"/>
      <c r="Z6" s="458"/>
      <c r="AA6" s="458"/>
      <c r="AB6" s="459"/>
      <c r="AC6" s="610" t="s">
        <v>
452</v>
      </c>
      <c r="AD6" s="611"/>
      <c r="AE6" s="611"/>
      <c r="AF6" s="611"/>
      <c r="AG6" s="611"/>
      <c r="AH6" s="611"/>
      <c r="AI6" s="611"/>
      <c r="AJ6" s="611"/>
      <c r="AK6" s="611"/>
      <c r="AL6" s="612"/>
      <c r="AM6" s="514" t="s">
        <v>
79</v>
      </c>
      <c r="AN6" s="419"/>
      <c r="AO6" s="419"/>
      <c r="AP6" s="419"/>
      <c r="AQ6" s="419"/>
      <c r="AR6" s="419"/>
      <c r="AS6" s="419"/>
      <c r="AT6" s="420"/>
      <c r="AU6" s="502" t="s">
        <v>
453</v>
      </c>
      <c r="AV6" s="503"/>
      <c r="AW6" s="503"/>
      <c r="AX6" s="503"/>
      <c r="AY6" s="425" t="s">
        <v>
454</v>
      </c>
      <c r="AZ6" s="426"/>
      <c r="BA6" s="426"/>
      <c r="BB6" s="426"/>
      <c r="BC6" s="426"/>
      <c r="BD6" s="426"/>
      <c r="BE6" s="426"/>
      <c r="BF6" s="426"/>
      <c r="BG6" s="426"/>
      <c r="BH6" s="426"/>
      <c r="BI6" s="426"/>
      <c r="BJ6" s="426"/>
      <c r="BK6" s="426"/>
      <c r="BL6" s="426"/>
      <c r="BM6" s="427"/>
      <c r="BN6" s="445">
        <v>
78704</v>
      </c>
      <c r="BO6" s="446"/>
      <c r="BP6" s="446"/>
      <c r="BQ6" s="446"/>
      <c r="BR6" s="446"/>
      <c r="BS6" s="446"/>
      <c r="BT6" s="446"/>
      <c r="BU6" s="447"/>
      <c r="BV6" s="445">
        <v>
67013</v>
      </c>
      <c r="BW6" s="446"/>
      <c r="BX6" s="446"/>
      <c r="BY6" s="446"/>
      <c r="BZ6" s="446"/>
      <c r="CA6" s="446"/>
      <c r="CB6" s="446"/>
      <c r="CC6" s="447"/>
      <c r="CD6" s="454" t="s">
        <v>
455</v>
      </c>
      <c r="CE6" s="455"/>
      <c r="CF6" s="455"/>
      <c r="CG6" s="455"/>
      <c r="CH6" s="455"/>
      <c r="CI6" s="455"/>
      <c r="CJ6" s="455"/>
      <c r="CK6" s="455"/>
      <c r="CL6" s="455"/>
      <c r="CM6" s="455"/>
      <c r="CN6" s="455"/>
      <c r="CO6" s="455"/>
      <c r="CP6" s="455"/>
      <c r="CQ6" s="455"/>
      <c r="CR6" s="455"/>
      <c r="CS6" s="456"/>
      <c r="CT6" s="595">
        <v>
86.4</v>
      </c>
      <c r="CU6" s="596"/>
      <c r="CV6" s="596"/>
      <c r="CW6" s="596"/>
      <c r="CX6" s="596"/>
      <c r="CY6" s="596"/>
      <c r="CZ6" s="596"/>
      <c r="DA6" s="597"/>
      <c r="DB6" s="595">
        <v>
83.4</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
80</v>
      </c>
      <c r="AN7" s="419"/>
      <c r="AO7" s="419"/>
      <c r="AP7" s="419"/>
      <c r="AQ7" s="419"/>
      <c r="AR7" s="419"/>
      <c r="AS7" s="419"/>
      <c r="AT7" s="420"/>
      <c r="AU7" s="502" t="s">
        <v>
456</v>
      </c>
      <c r="AV7" s="503"/>
      <c r="AW7" s="503"/>
      <c r="AX7" s="503"/>
      <c r="AY7" s="425" t="s">
        <v>
457</v>
      </c>
      <c r="AZ7" s="426"/>
      <c r="BA7" s="426"/>
      <c r="BB7" s="426"/>
      <c r="BC7" s="426"/>
      <c r="BD7" s="426"/>
      <c r="BE7" s="426"/>
      <c r="BF7" s="426"/>
      <c r="BG7" s="426"/>
      <c r="BH7" s="426"/>
      <c r="BI7" s="426"/>
      <c r="BJ7" s="426"/>
      <c r="BK7" s="426"/>
      <c r="BL7" s="426"/>
      <c r="BM7" s="427"/>
      <c r="BN7" s="445">
        <v>
0</v>
      </c>
      <c r="BO7" s="446"/>
      <c r="BP7" s="446"/>
      <c r="BQ7" s="446"/>
      <c r="BR7" s="446"/>
      <c r="BS7" s="446"/>
      <c r="BT7" s="446"/>
      <c r="BU7" s="447"/>
      <c r="BV7" s="445">
        <v>
0</v>
      </c>
      <c r="BW7" s="446"/>
      <c r="BX7" s="446"/>
      <c r="BY7" s="446"/>
      <c r="BZ7" s="446"/>
      <c r="CA7" s="446"/>
      <c r="CB7" s="446"/>
      <c r="CC7" s="447"/>
      <c r="CD7" s="454" t="s">
        <v>
81</v>
      </c>
      <c r="CE7" s="455"/>
      <c r="CF7" s="455"/>
      <c r="CG7" s="455"/>
      <c r="CH7" s="455"/>
      <c r="CI7" s="455"/>
      <c r="CJ7" s="455"/>
      <c r="CK7" s="455"/>
      <c r="CL7" s="455"/>
      <c r="CM7" s="455"/>
      <c r="CN7" s="455"/>
      <c r="CO7" s="455"/>
      <c r="CP7" s="455"/>
      <c r="CQ7" s="455"/>
      <c r="CR7" s="455"/>
      <c r="CS7" s="456"/>
      <c r="CT7" s="445">
        <v>
1077688</v>
      </c>
      <c r="CU7" s="446"/>
      <c r="CV7" s="446"/>
      <c r="CW7" s="446"/>
      <c r="CX7" s="446"/>
      <c r="CY7" s="446"/>
      <c r="CZ7" s="446"/>
      <c r="DA7" s="447"/>
      <c r="DB7" s="445">
        <v>
1071383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
82</v>
      </c>
      <c r="AN8" s="419"/>
      <c r="AO8" s="419"/>
      <c r="AP8" s="419"/>
      <c r="AQ8" s="419"/>
      <c r="AR8" s="419"/>
      <c r="AS8" s="419"/>
      <c r="AT8" s="420"/>
      <c r="AU8" s="502" t="s">
        <v>
458</v>
      </c>
      <c r="AV8" s="503"/>
      <c r="AW8" s="503"/>
      <c r="AX8" s="503"/>
      <c r="AY8" s="425" t="s">
        <v>
459</v>
      </c>
      <c r="AZ8" s="426"/>
      <c r="BA8" s="426"/>
      <c r="BB8" s="426"/>
      <c r="BC8" s="426"/>
      <c r="BD8" s="426"/>
      <c r="BE8" s="426"/>
      <c r="BF8" s="426"/>
      <c r="BG8" s="426"/>
      <c r="BH8" s="426"/>
      <c r="BI8" s="426"/>
      <c r="BJ8" s="426"/>
      <c r="BK8" s="426"/>
      <c r="BL8" s="426"/>
      <c r="BM8" s="427"/>
      <c r="BN8" s="445">
        <v>
78704</v>
      </c>
      <c r="BO8" s="446"/>
      <c r="BP8" s="446"/>
      <c r="BQ8" s="446"/>
      <c r="BR8" s="446"/>
      <c r="BS8" s="446"/>
      <c r="BT8" s="446"/>
      <c r="BU8" s="447"/>
      <c r="BV8" s="445">
        <v>
67013</v>
      </c>
      <c r="BW8" s="446"/>
      <c r="BX8" s="446"/>
      <c r="BY8" s="446"/>
      <c r="BZ8" s="446"/>
      <c r="CA8" s="446"/>
      <c r="CB8" s="446"/>
      <c r="CC8" s="447"/>
      <c r="CD8" s="454" t="s">
        <v>
83</v>
      </c>
      <c r="CE8" s="455"/>
      <c r="CF8" s="455"/>
      <c r="CG8" s="455"/>
      <c r="CH8" s="455"/>
      <c r="CI8" s="455"/>
      <c r="CJ8" s="455"/>
      <c r="CK8" s="455"/>
      <c r="CL8" s="455"/>
      <c r="CM8" s="455"/>
      <c r="CN8" s="455"/>
      <c r="CO8" s="455"/>
      <c r="CP8" s="455"/>
      <c r="CQ8" s="455"/>
      <c r="CR8" s="455"/>
      <c r="CS8" s="456"/>
      <c r="CT8" s="558">
        <v>
0.23</v>
      </c>
      <c r="CU8" s="559"/>
      <c r="CV8" s="559"/>
      <c r="CW8" s="559"/>
      <c r="CX8" s="559"/>
      <c r="CY8" s="559"/>
      <c r="CZ8" s="559"/>
      <c r="DA8" s="560"/>
      <c r="DB8" s="558">
        <v>
0.23</v>
      </c>
      <c r="DC8" s="559"/>
      <c r="DD8" s="559"/>
      <c r="DE8" s="559"/>
      <c r="DF8" s="559"/>
      <c r="DG8" s="559"/>
      <c r="DH8" s="559"/>
      <c r="DI8" s="560"/>
      <c r="DJ8" s="165"/>
      <c r="DK8" s="165"/>
      <c r="DL8" s="165"/>
      <c r="DM8" s="165"/>
      <c r="DN8" s="165"/>
      <c r="DO8" s="165"/>
    </row>
    <row r="9" spans="1:119" ht="18.75" customHeight="1" thickBot="1" x14ac:dyDescent="0.25">
      <c r="A9" s="166"/>
      <c r="B9" s="584" t="s">
        <v>
84</v>
      </c>
      <c r="C9" s="585"/>
      <c r="D9" s="585"/>
      <c r="E9" s="585"/>
      <c r="F9" s="585"/>
      <c r="G9" s="585"/>
      <c r="H9" s="585"/>
      <c r="I9" s="585"/>
      <c r="J9" s="585"/>
      <c r="K9" s="508"/>
      <c r="L9" s="586" t="s">
        <v>
85</v>
      </c>
      <c r="M9" s="587"/>
      <c r="N9" s="587"/>
      <c r="O9" s="587"/>
      <c r="P9" s="587"/>
      <c r="Q9" s="588"/>
      <c r="R9" s="589">
        <v>
1891</v>
      </c>
      <c r="S9" s="590"/>
      <c r="T9" s="590"/>
      <c r="U9" s="590"/>
      <c r="V9" s="591"/>
      <c r="W9" s="524" t="s">
        <v>
86</v>
      </c>
      <c r="X9" s="525"/>
      <c r="Y9" s="525"/>
      <c r="Z9" s="525"/>
      <c r="AA9" s="525"/>
      <c r="AB9" s="525"/>
      <c r="AC9" s="525"/>
      <c r="AD9" s="525"/>
      <c r="AE9" s="525"/>
      <c r="AF9" s="525"/>
      <c r="AG9" s="525"/>
      <c r="AH9" s="525"/>
      <c r="AI9" s="525"/>
      <c r="AJ9" s="525"/>
      <c r="AK9" s="525"/>
      <c r="AL9" s="592"/>
      <c r="AM9" s="514" t="s">
        <v>
87</v>
      </c>
      <c r="AN9" s="419"/>
      <c r="AO9" s="419"/>
      <c r="AP9" s="419"/>
      <c r="AQ9" s="419"/>
      <c r="AR9" s="419"/>
      <c r="AS9" s="419"/>
      <c r="AT9" s="420"/>
      <c r="AU9" s="502" t="s">
        <v>
458</v>
      </c>
      <c r="AV9" s="503"/>
      <c r="AW9" s="503"/>
      <c r="AX9" s="503"/>
      <c r="AY9" s="425" t="s">
        <v>
460</v>
      </c>
      <c r="AZ9" s="426"/>
      <c r="BA9" s="426"/>
      <c r="BB9" s="426"/>
      <c r="BC9" s="426"/>
      <c r="BD9" s="426"/>
      <c r="BE9" s="426"/>
      <c r="BF9" s="426"/>
      <c r="BG9" s="426"/>
      <c r="BH9" s="426"/>
      <c r="BI9" s="426"/>
      <c r="BJ9" s="426"/>
      <c r="BK9" s="426"/>
      <c r="BL9" s="426"/>
      <c r="BM9" s="427"/>
      <c r="BN9" s="445">
        <v>
11691</v>
      </c>
      <c r="BO9" s="446"/>
      <c r="BP9" s="446"/>
      <c r="BQ9" s="446"/>
      <c r="BR9" s="446"/>
      <c r="BS9" s="446"/>
      <c r="BT9" s="446"/>
      <c r="BU9" s="447"/>
      <c r="BV9" s="445">
        <v>
17474</v>
      </c>
      <c r="BW9" s="446"/>
      <c r="BX9" s="446"/>
      <c r="BY9" s="446"/>
      <c r="BZ9" s="446"/>
      <c r="CA9" s="446"/>
      <c r="CB9" s="446"/>
      <c r="CC9" s="447"/>
      <c r="CD9" s="454" t="s">
        <v>
88</v>
      </c>
      <c r="CE9" s="455"/>
      <c r="CF9" s="455"/>
      <c r="CG9" s="455"/>
      <c r="CH9" s="455"/>
      <c r="CI9" s="455"/>
      <c r="CJ9" s="455"/>
      <c r="CK9" s="455"/>
      <c r="CL9" s="455"/>
      <c r="CM9" s="455"/>
      <c r="CN9" s="455"/>
      <c r="CO9" s="455"/>
      <c r="CP9" s="455"/>
      <c r="CQ9" s="455"/>
      <c r="CR9" s="455"/>
      <c r="CS9" s="456"/>
      <c r="CT9" s="415">
        <v>
7</v>
      </c>
      <c r="CU9" s="416"/>
      <c r="CV9" s="416"/>
      <c r="CW9" s="416"/>
      <c r="CX9" s="416"/>
      <c r="CY9" s="416"/>
      <c r="CZ9" s="416"/>
      <c r="DA9" s="417"/>
      <c r="DB9" s="415">
        <v>
6.4</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
89</v>
      </c>
      <c r="M10" s="419"/>
      <c r="N10" s="419"/>
      <c r="O10" s="419"/>
      <c r="P10" s="419"/>
      <c r="Q10" s="420"/>
      <c r="R10" s="421">
        <v>
1889</v>
      </c>
      <c r="S10" s="422"/>
      <c r="T10" s="422"/>
      <c r="U10" s="422"/>
      <c r="V10" s="424"/>
      <c r="W10" s="593"/>
      <c r="X10" s="407"/>
      <c r="Y10" s="407"/>
      <c r="Z10" s="407"/>
      <c r="AA10" s="407"/>
      <c r="AB10" s="407"/>
      <c r="AC10" s="407"/>
      <c r="AD10" s="407"/>
      <c r="AE10" s="407"/>
      <c r="AF10" s="407"/>
      <c r="AG10" s="407"/>
      <c r="AH10" s="407"/>
      <c r="AI10" s="407"/>
      <c r="AJ10" s="407"/>
      <c r="AK10" s="407"/>
      <c r="AL10" s="594"/>
      <c r="AM10" s="514" t="s">
        <v>
90</v>
      </c>
      <c r="AN10" s="419"/>
      <c r="AO10" s="419"/>
      <c r="AP10" s="419"/>
      <c r="AQ10" s="419"/>
      <c r="AR10" s="419"/>
      <c r="AS10" s="419"/>
      <c r="AT10" s="420"/>
      <c r="AU10" s="502" t="s">
        <v>
458</v>
      </c>
      <c r="AV10" s="503"/>
      <c r="AW10" s="503"/>
      <c r="AX10" s="503"/>
      <c r="AY10" s="425" t="s">
        <v>
461</v>
      </c>
      <c r="AZ10" s="426"/>
      <c r="BA10" s="426"/>
      <c r="BB10" s="426"/>
      <c r="BC10" s="426"/>
      <c r="BD10" s="426"/>
      <c r="BE10" s="426"/>
      <c r="BF10" s="426"/>
      <c r="BG10" s="426"/>
      <c r="BH10" s="426"/>
      <c r="BI10" s="426"/>
      <c r="BJ10" s="426"/>
      <c r="BK10" s="426"/>
      <c r="BL10" s="426"/>
      <c r="BM10" s="427"/>
      <c r="BN10" s="445">
        <v>
34250</v>
      </c>
      <c r="BO10" s="446"/>
      <c r="BP10" s="446"/>
      <c r="BQ10" s="446"/>
      <c r="BR10" s="446"/>
      <c r="BS10" s="446"/>
      <c r="BT10" s="446"/>
      <c r="BU10" s="447"/>
      <c r="BV10" s="445">
        <v>
25250</v>
      </c>
      <c r="BW10" s="446"/>
      <c r="BX10" s="446"/>
      <c r="BY10" s="446"/>
      <c r="BZ10" s="446"/>
      <c r="CA10" s="446"/>
      <c r="CB10" s="446"/>
      <c r="CC10" s="447"/>
      <c r="CD10" s="384" t="s">
        <v>
462</v>
      </c>
      <c r="CE10" s="385"/>
      <c r="CF10" s="385"/>
      <c r="CG10" s="385"/>
      <c r="CH10" s="385"/>
      <c r="CI10" s="385"/>
      <c r="CJ10" s="385"/>
      <c r="CK10" s="385"/>
      <c r="CL10" s="385"/>
      <c r="CM10" s="385"/>
      <c r="CN10" s="385"/>
      <c r="CO10" s="385"/>
      <c r="CP10" s="385"/>
      <c r="CQ10" s="385"/>
      <c r="CR10" s="385"/>
      <c r="CS10" s="386"/>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
91</v>
      </c>
      <c r="M11" s="492"/>
      <c r="N11" s="492"/>
      <c r="O11" s="492"/>
      <c r="P11" s="492"/>
      <c r="Q11" s="493"/>
      <c r="R11" s="581" t="s">
        <v>
463</v>
      </c>
      <c r="S11" s="582"/>
      <c r="T11" s="582"/>
      <c r="U11" s="582"/>
      <c r="V11" s="583"/>
      <c r="W11" s="593"/>
      <c r="X11" s="407"/>
      <c r="Y11" s="407"/>
      <c r="Z11" s="407"/>
      <c r="AA11" s="407"/>
      <c r="AB11" s="407"/>
      <c r="AC11" s="407"/>
      <c r="AD11" s="407"/>
      <c r="AE11" s="407"/>
      <c r="AF11" s="407"/>
      <c r="AG11" s="407"/>
      <c r="AH11" s="407"/>
      <c r="AI11" s="407"/>
      <c r="AJ11" s="407"/>
      <c r="AK11" s="407"/>
      <c r="AL11" s="594"/>
      <c r="AM11" s="514" t="s">
        <v>
92</v>
      </c>
      <c r="AN11" s="419"/>
      <c r="AO11" s="419"/>
      <c r="AP11" s="419"/>
      <c r="AQ11" s="419"/>
      <c r="AR11" s="419"/>
      <c r="AS11" s="419"/>
      <c r="AT11" s="420"/>
      <c r="AU11" s="502" t="s">
        <v>
458</v>
      </c>
      <c r="AV11" s="503"/>
      <c r="AW11" s="503"/>
      <c r="AX11" s="503"/>
      <c r="AY11" s="425" t="s">
        <v>
464</v>
      </c>
      <c r="AZ11" s="426"/>
      <c r="BA11" s="426"/>
      <c r="BB11" s="426"/>
      <c r="BC11" s="426"/>
      <c r="BD11" s="426"/>
      <c r="BE11" s="426"/>
      <c r="BF11" s="426"/>
      <c r="BG11" s="426"/>
      <c r="BH11" s="426"/>
      <c r="BI11" s="426"/>
      <c r="BJ11" s="426"/>
      <c r="BK11" s="426"/>
      <c r="BL11" s="426"/>
      <c r="BM11" s="427"/>
      <c r="BN11" s="445">
        <v>
0</v>
      </c>
      <c r="BO11" s="446"/>
      <c r="BP11" s="446"/>
      <c r="BQ11" s="446"/>
      <c r="BR11" s="446"/>
      <c r="BS11" s="446"/>
      <c r="BT11" s="446"/>
      <c r="BU11" s="447"/>
      <c r="BV11" s="445">
        <v>
0</v>
      </c>
      <c r="BW11" s="446"/>
      <c r="BX11" s="446"/>
      <c r="BY11" s="446"/>
      <c r="BZ11" s="446"/>
      <c r="CA11" s="446"/>
      <c r="CB11" s="446"/>
      <c r="CC11" s="447"/>
      <c r="CD11" s="454" t="s">
        <v>
93</v>
      </c>
      <c r="CE11" s="455"/>
      <c r="CF11" s="455"/>
      <c r="CG11" s="455"/>
      <c r="CH11" s="455"/>
      <c r="CI11" s="455"/>
      <c r="CJ11" s="455"/>
      <c r="CK11" s="455"/>
      <c r="CL11" s="455"/>
      <c r="CM11" s="455"/>
      <c r="CN11" s="455"/>
      <c r="CO11" s="455"/>
      <c r="CP11" s="455"/>
      <c r="CQ11" s="455"/>
      <c r="CR11" s="455"/>
      <c r="CS11" s="456"/>
      <c r="CT11" s="558" t="s">
        <v>
465</v>
      </c>
      <c r="CU11" s="559"/>
      <c r="CV11" s="559"/>
      <c r="CW11" s="559"/>
      <c r="CX11" s="559"/>
      <c r="CY11" s="559"/>
      <c r="CZ11" s="559"/>
      <c r="DA11" s="560"/>
      <c r="DB11" s="558" t="s">
        <v>
466</v>
      </c>
      <c r="DC11" s="559"/>
      <c r="DD11" s="559"/>
      <c r="DE11" s="559"/>
      <c r="DF11" s="559"/>
      <c r="DG11" s="559"/>
      <c r="DH11" s="559"/>
      <c r="DI11" s="560"/>
      <c r="DJ11" s="165"/>
      <c r="DK11" s="165"/>
      <c r="DL11" s="165"/>
      <c r="DM11" s="165"/>
      <c r="DN11" s="165"/>
      <c r="DO11" s="165"/>
    </row>
    <row r="12" spans="1:119" ht="18.75" customHeight="1" x14ac:dyDescent="0.2">
      <c r="A12" s="166"/>
      <c r="B12" s="561" t="s">
        <v>
95</v>
      </c>
      <c r="C12" s="562"/>
      <c r="D12" s="562"/>
      <c r="E12" s="562"/>
      <c r="F12" s="562"/>
      <c r="G12" s="562"/>
      <c r="H12" s="562"/>
      <c r="I12" s="562"/>
      <c r="J12" s="562"/>
      <c r="K12" s="563"/>
      <c r="L12" s="570" t="s">
        <v>
467</v>
      </c>
      <c r="M12" s="571"/>
      <c r="N12" s="571"/>
      <c r="O12" s="571"/>
      <c r="P12" s="571"/>
      <c r="Q12" s="572"/>
      <c r="R12" s="573">
        <v>
1894</v>
      </c>
      <c r="S12" s="574"/>
      <c r="T12" s="574"/>
      <c r="U12" s="574"/>
      <c r="V12" s="575"/>
      <c r="W12" s="576" t="s">
        <v>
1</v>
      </c>
      <c r="X12" s="503"/>
      <c r="Y12" s="503"/>
      <c r="Z12" s="503"/>
      <c r="AA12" s="503"/>
      <c r="AB12" s="577"/>
      <c r="AC12" s="502" t="s">
        <v>
96</v>
      </c>
      <c r="AD12" s="503"/>
      <c r="AE12" s="503"/>
      <c r="AF12" s="503"/>
      <c r="AG12" s="577"/>
      <c r="AH12" s="502" t="s">
        <v>
97</v>
      </c>
      <c r="AI12" s="503"/>
      <c r="AJ12" s="503"/>
      <c r="AK12" s="503"/>
      <c r="AL12" s="578"/>
      <c r="AM12" s="514" t="s">
        <v>
98</v>
      </c>
      <c r="AN12" s="419"/>
      <c r="AO12" s="419"/>
      <c r="AP12" s="419"/>
      <c r="AQ12" s="419"/>
      <c r="AR12" s="419"/>
      <c r="AS12" s="419"/>
      <c r="AT12" s="420"/>
      <c r="AU12" s="502" t="s">
        <v>
468</v>
      </c>
      <c r="AV12" s="503"/>
      <c r="AW12" s="503"/>
      <c r="AX12" s="503"/>
      <c r="AY12" s="425" t="s">
        <v>
469</v>
      </c>
      <c r="AZ12" s="426"/>
      <c r="BA12" s="426"/>
      <c r="BB12" s="426"/>
      <c r="BC12" s="426"/>
      <c r="BD12" s="426"/>
      <c r="BE12" s="426"/>
      <c r="BF12" s="426"/>
      <c r="BG12" s="426"/>
      <c r="BH12" s="426"/>
      <c r="BI12" s="426"/>
      <c r="BJ12" s="426"/>
      <c r="BK12" s="426"/>
      <c r="BL12" s="426"/>
      <c r="BM12" s="427"/>
      <c r="BN12" s="445">
        <v>
34000</v>
      </c>
      <c r="BO12" s="446"/>
      <c r="BP12" s="446"/>
      <c r="BQ12" s="446"/>
      <c r="BR12" s="446"/>
      <c r="BS12" s="446"/>
      <c r="BT12" s="446"/>
      <c r="BU12" s="447"/>
      <c r="BV12" s="445">
        <v>
83200</v>
      </c>
      <c r="BW12" s="446"/>
      <c r="BX12" s="446"/>
      <c r="BY12" s="446"/>
      <c r="BZ12" s="446"/>
      <c r="CA12" s="446"/>
      <c r="CB12" s="446"/>
      <c r="CC12" s="447"/>
      <c r="CD12" s="454" t="s">
        <v>
99</v>
      </c>
      <c r="CE12" s="455"/>
      <c r="CF12" s="455"/>
      <c r="CG12" s="455"/>
      <c r="CH12" s="455"/>
      <c r="CI12" s="455"/>
      <c r="CJ12" s="455"/>
      <c r="CK12" s="455"/>
      <c r="CL12" s="455"/>
      <c r="CM12" s="455"/>
      <c r="CN12" s="455"/>
      <c r="CO12" s="455"/>
      <c r="CP12" s="455"/>
      <c r="CQ12" s="455"/>
      <c r="CR12" s="455"/>
      <c r="CS12" s="456"/>
      <c r="CT12" s="558" t="s">
        <v>
470</v>
      </c>
      <c r="CU12" s="559"/>
      <c r="CV12" s="559"/>
      <c r="CW12" s="559"/>
      <c r="CX12" s="559"/>
      <c r="CY12" s="559"/>
      <c r="CZ12" s="559"/>
      <c r="DA12" s="560"/>
      <c r="DB12" s="558" t="s">
        <v>
470</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3"/>
      <c r="M13" s="545" t="s">
        <v>
471</v>
      </c>
      <c r="N13" s="546"/>
      <c r="O13" s="546"/>
      <c r="P13" s="546"/>
      <c r="Q13" s="547"/>
      <c r="R13" s="548">
        <v>
1891</v>
      </c>
      <c r="S13" s="549"/>
      <c r="T13" s="549"/>
      <c r="U13" s="549"/>
      <c r="V13" s="550"/>
      <c r="W13" s="536" t="s">
        <v>
100</v>
      </c>
      <c r="X13" s="458"/>
      <c r="Y13" s="458"/>
      <c r="Z13" s="458"/>
      <c r="AA13" s="458"/>
      <c r="AB13" s="459"/>
      <c r="AC13" s="421">
        <v>
162</v>
      </c>
      <c r="AD13" s="422"/>
      <c r="AE13" s="422"/>
      <c r="AF13" s="422"/>
      <c r="AG13" s="423"/>
      <c r="AH13" s="421">
        <v>
165</v>
      </c>
      <c r="AI13" s="422"/>
      <c r="AJ13" s="422"/>
      <c r="AK13" s="422"/>
      <c r="AL13" s="424"/>
      <c r="AM13" s="514" t="s">
        <v>
101</v>
      </c>
      <c r="AN13" s="419"/>
      <c r="AO13" s="419"/>
      <c r="AP13" s="419"/>
      <c r="AQ13" s="419"/>
      <c r="AR13" s="419"/>
      <c r="AS13" s="419"/>
      <c r="AT13" s="420"/>
      <c r="AU13" s="502" t="s">
        <v>
472</v>
      </c>
      <c r="AV13" s="503"/>
      <c r="AW13" s="503"/>
      <c r="AX13" s="503"/>
      <c r="AY13" s="425" t="s">
        <v>
473</v>
      </c>
      <c r="AZ13" s="426"/>
      <c r="BA13" s="426"/>
      <c r="BB13" s="426"/>
      <c r="BC13" s="426"/>
      <c r="BD13" s="426"/>
      <c r="BE13" s="426"/>
      <c r="BF13" s="426"/>
      <c r="BG13" s="426"/>
      <c r="BH13" s="426"/>
      <c r="BI13" s="426"/>
      <c r="BJ13" s="426"/>
      <c r="BK13" s="426"/>
      <c r="BL13" s="426"/>
      <c r="BM13" s="427"/>
      <c r="BN13" s="445">
        <v>
11941</v>
      </c>
      <c r="BO13" s="446"/>
      <c r="BP13" s="446"/>
      <c r="BQ13" s="446"/>
      <c r="BR13" s="446"/>
      <c r="BS13" s="446"/>
      <c r="BT13" s="446"/>
      <c r="BU13" s="447"/>
      <c r="BV13" s="445">
        <v>
-40476</v>
      </c>
      <c r="BW13" s="446"/>
      <c r="BX13" s="446"/>
      <c r="BY13" s="446"/>
      <c r="BZ13" s="446"/>
      <c r="CA13" s="446"/>
      <c r="CB13" s="446"/>
      <c r="CC13" s="447"/>
      <c r="CD13" s="454" t="s">
        <v>
102</v>
      </c>
      <c r="CE13" s="455"/>
      <c r="CF13" s="455"/>
      <c r="CG13" s="455"/>
      <c r="CH13" s="455"/>
      <c r="CI13" s="455"/>
      <c r="CJ13" s="455"/>
      <c r="CK13" s="455"/>
      <c r="CL13" s="455"/>
      <c r="CM13" s="455"/>
      <c r="CN13" s="455"/>
      <c r="CO13" s="455"/>
      <c r="CP13" s="455"/>
      <c r="CQ13" s="455"/>
      <c r="CR13" s="455"/>
      <c r="CS13" s="456"/>
      <c r="CT13" s="415">
        <v>
1.6</v>
      </c>
      <c r="CU13" s="416"/>
      <c r="CV13" s="416"/>
      <c r="CW13" s="416"/>
      <c r="CX13" s="416"/>
      <c r="CY13" s="416"/>
      <c r="CZ13" s="416"/>
      <c r="DA13" s="417"/>
      <c r="DB13" s="415">
        <v>
1.5</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
474</v>
      </c>
      <c r="M14" s="579"/>
      <c r="N14" s="579"/>
      <c r="O14" s="579"/>
      <c r="P14" s="579"/>
      <c r="Q14" s="580"/>
      <c r="R14" s="548">
        <v>
1878</v>
      </c>
      <c r="S14" s="549"/>
      <c r="T14" s="549"/>
      <c r="U14" s="549"/>
      <c r="V14" s="550"/>
      <c r="W14" s="551"/>
      <c r="X14" s="461"/>
      <c r="Y14" s="461"/>
      <c r="Z14" s="461"/>
      <c r="AA14" s="461"/>
      <c r="AB14" s="462"/>
      <c r="AC14" s="541">
        <v>
15.2</v>
      </c>
      <c r="AD14" s="542"/>
      <c r="AE14" s="542"/>
      <c r="AF14" s="542"/>
      <c r="AG14" s="543"/>
      <c r="AH14" s="541">
        <v>
15.3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
103</v>
      </c>
      <c r="CE14" s="452"/>
      <c r="CF14" s="452"/>
      <c r="CG14" s="452"/>
      <c r="CH14" s="452"/>
      <c r="CI14" s="452"/>
      <c r="CJ14" s="452"/>
      <c r="CK14" s="452"/>
      <c r="CL14" s="452"/>
      <c r="CM14" s="452"/>
      <c r="CN14" s="452"/>
      <c r="CO14" s="452"/>
      <c r="CP14" s="452"/>
      <c r="CQ14" s="452"/>
      <c r="CR14" s="452"/>
      <c r="CS14" s="453"/>
      <c r="CT14" s="552" t="s">
        <v>
470</v>
      </c>
      <c r="CU14" s="553"/>
      <c r="CV14" s="553"/>
      <c r="CW14" s="553"/>
      <c r="CX14" s="553"/>
      <c r="CY14" s="553"/>
      <c r="CZ14" s="553"/>
      <c r="DA14" s="554"/>
      <c r="DB14" s="552" t="s">
        <v>
470</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3"/>
      <c r="M15" s="545" t="s">
        <v>
471</v>
      </c>
      <c r="N15" s="546"/>
      <c r="O15" s="546"/>
      <c r="P15" s="546"/>
      <c r="Q15" s="547"/>
      <c r="R15" s="548">
        <v>
1875</v>
      </c>
      <c r="S15" s="549"/>
      <c r="T15" s="549"/>
      <c r="U15" s="549"/>
      <c r="V15" s="550"/>
      <c r="W15" s="536" t="s">
        <v>
104</v>
      </c>
      <c r="X15" s="458"/>
      <c r="Y15" s="458"/>
      <c r="Z15" s="458"/>
      <c r="AA15" s="458"/>
      <c r="AB15" s="459"/>
      <c r="AC15" s="421">
        <v>
171</v>
      </c>
      <c r="AD15" s="422"/>
      <c r="AE15" s="422"/>
      <c r="AF15" s="422"/>
      <c r="AG15" s="423"/>
      <c r="AH15" s="421">
        <v>
159</v>
      </c>
      <c r="AI15" s="422"/>
      <c r="AJ15" s="422"/>
      <c r="AK15" s="422"/>
      <c r="AL15" s="424"/>
      <c r="AM15" s="514"/>
      <c r="AN15" s="419"/>
      <c r="AO15" s="419"/>
      <c r="AP15" s="419"/>
      <c r="AQ15" s="419"/>
      <c r="AR15" s="419"/>
      <c r="AS15" s="419"/>
      <c r="AT15" s="420"/>
      <c r="AU15" s="502"/>
      <c r="AV15" s="503"/>
      <c r="AW15" s="503"/>
      <c r="AX15" s="503"/>
      <c r="AY15" s="437" t="s">
        <v>
475</v>
      </c>
      <c r="AZ15" s="438"/>
      <c r="BA15" s="438"/>
      <c r="BB15" s="438"/>
      <c r="BC15" s="438"/>
      <c r="BD15" s="438"/>
      <c r="BE15" s="438"/>
      <c r="BF15" s="438"/>
      <c r="BG15" s="438"/>
      <c r="BH15" s="438"/>
      <c r="BI15" s="438"/>
      <c r="BJ15" s="438"/>
      <c r="BK15" s="438"/>
      <c r="BL15" s="438"/>
      <c r="BM15" s="439"/>
      <c r="BN15" s="440">
        <v>
225356</v>
      </c>
      <c r="BO15" s="441"/>
      <c r="BP15" s="441"/>
      <c r="BQ15" s="441"/>
      <c r="BR15" s="441"/>
      <c r="BS15" s="441"/>
      <c r="BT15" s="441"/>
      <c r="BU15" s="442"/>
      <c r="BV15" s="440">
        <v>
227100</v>
      </c>
      <c r="BW15" s="441"/>
      <c r="BX15" s="441"/>
      <c r="BY15" s="441"/>
      <c r="BZ15" s="441"/>
      <c r="CA15" s="441"/>
      <c r="CB15" s="441"/>
      <c r="CC15" s="442"/>
      <c r="CD15" s="555" t="s">
        <v>
476</v>
      </c>
      <c r="CE15" s="556"/>
      <c r="CF15" s="556"/>
      <c r="CG15" s="556"/>
      <c r="CH15" s="556"/>
      <c r="CI15" s="556"/>
      <c r="CJ15" s="556"/>
      <c r="CK15" s="556"/>
      <c r="CL15" s="556"/>
      <c r="CM15" s="556"/>
      <c r="CN15" s="556"/>
      <c r="CO15" s="556"/>
      <c r="CP15" s="556"/>
      <c r="CQ15" s="556"/>
      <c r="CR15" s="556"/>
      <c r="CS15" s="557"/>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
105</v>
      </c>
      <c r="M16" s="539"/>
      <c r="N16" s="539"/>
      <c r="O16" s="539"/>
      <c r="P16" s="539"/>
      <c r="Q16" s="540"/>
      <c r="R16" s="533" t="s">
        <v>
477</v>
      </c>
      <c r="S16" s="534"/>
      <c r="T16" s="534"/>
      <c r="U16" s="534"/>
      <c r="V16" s="535"/>
      <c r="W16" s="551"/>
      <c r="X16" s="461"/>
      <c r="Y16" s="461"/>
      <c r="Z16" s="461"/>
      <c r="AA16" s="461"/>
      <c r="AB16" s="462"/>
      <c r="AC16" s="541">
        <v>
16</v>
      </c>
      <c r="AD16" s="542"/>
      <c r="AE16" s="542"/>
      <c r="AF16" s="542"/>
      <c r="AG16" s="543"/>
      <c r="AH16" s="541">
        <v>
14.8</v>
      </c>
      <c r="AI16" s="542"/>
      <c r="AJ16" s="542"/>
      <c r="AK16" s="542"/>
      <c r="AL16" s="544"/>
      <c r="AM16" s="514"/>
      <c r="AN16" s="419"/>
      <c r="AO16" s="419"/>
      <c r="AP16" s="419"/>
      <c r="AQ16" s="419"/>
      <c r="AR16" s="419"/>
      <c r="AS16" s="419"/>
      <c r="AT16" s="420"/>
      <c r="AU16" s="502"/>
      <c r="AV16" s="503"/>
      <c r="AW16" s="503"/>
      <c r="AX16" s="503"/>
      <c r="AY16" s="425" t="s">
        <v>
478</v>
      </c>
      <c r="AZ16" s="426"/>
      <c r="BA16" s="426"/>
      <c r="BB16" s="426"/>
      <c r="BC16" s="426"/>
      <c r="BD16" s="426"/>
      <c r="BE16" s="426"/>
      <c r="BF16" s="426"/>
      <c r="BG16" s="426"/>
      <c r="BH16" s="426"/>
      <c r="BI16" s="426"/>
      <c r="BJ16" s="426"/>
      <c r="BK16" s="426"/>
      <c r="BL16" s="426"/>
      <c r="BM16" s="427"/>
      <c r="BN16" s="445">
        <v>
970254</v>
      </c>
      <c r="BO16" s="446"/>
      <c r="BP16" s="446"/>
      <c r="BQ16" s="446"/>
      <c r="BR16" s="446"/>
      <c r="BS16" s="446"/>
      <c r="BT16" s="446"/>
      <c r="BU16" s="447"/>
      <c r="BV16" s="445">
        <v>
967342</v>
      </c>
      <c r="BW16" s="446"/>
      <c r="BX16" s="446"/>
      <c r="BY16" s="446"/>
      <c r="BZ16" s="446"/>
      <c r="CA16" s="446"/>
      <c r="CB16" s="446"/>
      <c r="CC16" s="447"/>
      <c r="CD16" s="39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77"/>
      <c r="M17" s="530" t="s">
        <v>
479</v>
      </c>
      <c r="N17" s="531"/>
      <c r="O17" s="531"/>
      <c r="P17" s="531"/>
      <c r="Q17" s="532"/>
      <c r="R17" s="533" t="s">
        <v>
480</v>
      </c>
      <c r="S17" s="534"/>
      <c r="T17" s="534"/>
      <c r="U17" s="534"/>
      <c r="V17" s="535"/>
      <c r="W17" s="536" t="s">
        <v>
106</v>
      </c>
      <c r="X17" s="458"/>
      <c r="Y17" s="458"/>
      <c r="Z17" s="458"/>
      <c r="AA17" s="458"/>
      <c r="AB17" s="459"/>
      <c r="AC17" s="421">
        <v>
734</v>
      </c>
      <c r="AD17" s="422"/>
      <c r="AE17" s="422"/>
      <c r="AF17" s="422"/>
      <c r="AG17" s="423"/>
      <c r="AH17" s="421">
        <v>
752</v>
      </c>
      <c r="AI17" s="422"/>
      <c r="AJ17" s="422"/>
      <c r="AK17" s="422"/>
      <c r="AL17" s="424"/>
      <c r="AM17" s="514"/>
      <c r="AN17" s="419"/>
      <c r="AO17" s="419"/>
      <c r="AP17" s="419"/>
      <c r="AQ17" s="419"/>
      <c r="AR17" s="419"/>
      <c r="AS17" s="419"/>
      <c r="AT17" s="420"/>
      <c r="AU17" s="502"/>
      <c r="AV17" s="503"/>
      <c r="AW17" s="503"/>
      <c r="AX17" s="503"/>
      <c r="AY17" s="425" t="s">
        <v>
481</v>
      </c>
      <c r="AZ17" s="426"/>
      <c r="BA17" s="426"/>
      <c r="BB17" s="426"/>
      <c r="BC17" s="426"/>
      <c r="BD17" s="426"/>
      <c r="BE17" s="426"/>
      <c r="BF17" s="426"/>
      <c r="BG17" s="426"/>
      <c r="BH17" s="426"/>
      <c r="BI17" s="426"/>
      <c r="BJ17" s="426"/>
      <c r="BK17" s="426"/>
      <c r="BL17" s="426"/>
      <c r="BM17" s="427"/>
      <c r="BN17" s="445">
        <v>
287391</v>
      </c>
      <c r="BO17" s="446"/>
      <c r="BP17" s="446"/>
      <c r="BQ17" s="446"/>
      <c r="BR17" s="446"/>
      <c r="BS17" s="446"/>
      <c r="BT17" s="446"/>
      <c r="BU17" s="447"/>
      <c r="BV17" s="445">
        <v>
288869</v>
      </c>
      <c r="BW17" s="446"/>
      <c r="BX17" s="446"/>
      <c r="BY17" s="446"/>
      <c r="BZ17" s="446"/>
      <c r="CA17" s="446"/>
      <c r="CB17" s="446"/>
      <c r="CC17" s="447"/>
      <c r="CD17" s="39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
107</v>
      </c>
      <c r="C18" s="508"/>
      <c r="D18" s="508"/>
      <c r="E18" s="509"/>
      <c r="F18" s="509"/>
      <c r="G18" s="509"/>
      <c r="H18" s="509"/>
      <c r="I18" s="509"/>
      <c r="J18" s="509"/>
      <c r="K18" s="509"/>
      <c r="L18" s="510">
        <v>
18.579999999999998</v>
      </c>
      <c r="M18" s="510"/>
      <c r="N18" s="510"/>
      <c r="O18" s="510"/>
      <c r="P18" s="510"/>
      <c r="Q18" s="510"/>
      <c r="R18" s="511"/>
      <c r="S18" s="511"/>
      <c r="T18" s="511"/>
      <c r="U18" s="511"/>
      <c r="V18" s="512"/>
      <c r="W18" s="526"/>
      <c r="X18" s="527"/>
      <c r="Y18" s="527"/>
      <c r="Z18" s="527"/>
      <c r="AA18" s="527"/>
      <c r="AB18" s="537"/>
      <c r="AC18" s="409">
        <v>
68.8</v>
      </c>
      <c r="AD18" s="410"/>
      <c r="AE18" s="410"/>
      <c r="AF18" s="410"/>
      <c r="AG18" s="513"/>
      <c r="AH18" s="409">
        <v>
69.900000000000006</v>
      </c>
      <c r="AI18" s="410"/>
      <c r="AJ18" s="410"/>
      <c r="AK18" s="410"/>
      <c r="AL18" s="411"/>
      <c r="AM18" s="514"/>
      <c r="AN18" s="419"/>
      <c r="AO18" s="419"/>
      <c r="AP18" s="419"/>
      <c r="AQ18" s="419"/>
      <c r="AR18" s="419"/>
      <c r="AS18" s="419"/>
      <c r="AT18" s="420"/>
      <c r="AU18" s="502"/>
      <c r="AV18" s="503"/>
      <c r="AW18" s="503"/>
      <c r="AX18" s="503"/>
      <c r="AY18" s="425" t="s">
        <v>
108</v>
      </c>
      <c r="AZ18" s="426"/>
      <c r="BA18" s="426"/>
      <c r="BB18" s="426"/>
      <c r="BC18" s="426"/>
      <c r="BD18" s="426"/>
      <c r="BE18" s="426"/>
      <c r="BF18" s="426"/>
      <c r="BG18" s="426"/>
      <c r="BH18" s="426"/>
      <c r="BI18" s="426"/>
      <c r="BJ18" s="426"/>
      <c r="BK18" s="426"/>
      <c r="BL18" s="426"/>
      <c r="BM18" s="427"/>
      <c r="BN18" s="445">
        <v>
894599</v>
      </c>
      <c r="BO18" s="446"/>
      <c r="BP18" s="446"/>
      <c r="BQ18" s="446"/>
      <c r="BR18" s="446"/>
      <c r="BS18" s="446"/>
      <c r="BT18" s="446"/>
      <c r="BU18" s="447"/>
      <c r="BV18" s="445">
        <v>
860224</v>
      </c>
      <c r="BW18" s="446"/>
      <c r="BX18" s="446"/>
      <c r="BY18" s="446"/>
      <c r="BZ18" s="446"/>
      <c r="CA18" s="446"/>
      <c r="CB18" s="446"/>
      <c r="CC18" s="447"/>
      <c r="CD18" s="39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
109</v>
      </c>
      <c r="C19" s="508"/>
      <c r="D19" s="508"/>
      <c r="E19" s="509"/>
      <c r="F19" s="509"/>
      <c r="G19" s="509"/>
      <c r="H19" s="509"/>
      <c r="I19" s="509"/>
      <c r="J19" s="509"/>
      <c r="K19" s="509"/>
      <c r="L19" s="515">
        <v>
102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
110</v>
      </c>
      <c r="AZ19" s="426"/>
      <c r="BA19" s="426"/>
      <c r="BB19" s="426"/>
      <c r="BC19" s="426"/>
      <c r="BD19" s="426"/>
      <c r="BE19" s="426"/>
      <c r="BF19" s="426"/>
      <c r="BG19" s="426"/>
      <c r="BH19" s="426"/>
      <c r="BI19" s="426"/>
      <c r="BJ19" s="426"/>
      <c r="BK19" s="426"/>
      <c r="BL19" s="426"/>
      <c r="BM19" s="427"/>
      <c r="BN19" s="445">
        <v>
1377118</v>
      </c>
      <c r="BO19" s="446"/>
      <c r="BP19" s="446"/>
      <c r="BQ19" s="446"/>
      <c r="BR19" s="446"/>
      <c r="BS19" s="446"/>
      <c r="BT19" s="446"/>
      <c r="BU19" s="447"/>
      <c r="BV19" s="445">
        <v>
1469956</v>
      </c>
      <c r="BW19" s="446"/>
      <c r="BX19" s="446"/>
      <c r="BY19" s="446"/>
      <c r="BZ19" s="446"/>
      <c r="CA19" s="446"/>
      <c r="CB19" s="446"/>
      <c r="CC19" s="447"/>
      <c r="CD19" s="39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
111</v>
      </c>
      <c r="C20" s="508"/>
      <c r="D20" s="508"/>
      <c r="E20" s="509"/>
      <c r="F20" s="509"/>
      <c r="G20" s="509"/>
      <c r="H20" s="509"/>
      <c r="I20" s="509"/>
      <c r="J20" s="509"/>
      <c r="K20" s="509"/>
      <c r="L20" s="515">
        <v>
791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39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
112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39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
113</v>
      </c>
      <c r="C22" s="475"/>
      <c r="D22" s="476"/>
      <c r="E22" s="483" t="s">
        <v>
1</v>
      </c>
      <c r="F22" s="458"/>
      <c r="G22" s="458"/>
      <c r="H22" s="458"/>
      <c r="I22" s="458"/>
      <c r="J22" s="458"/>
      <c r="K22" s="459"/>
      <c r="L22" s="483" t="s">
        <v>
114</v>
      </c>
      <c r="M22" s="458"/>
      <c r="N22" s="458"/>
      <c r="O22" s="458"/>
      <c r="P22" s="459"/>
      <c r="Q22" s="468" t="s">
        <v>
115</v>
      </c>
      <c r="R22" s="469"/>
      <c r="S22" s="469"/>
      <c r="T22" s="469"/>
      <c r="U22" s="469"/>
      <c r="V22" s="484"/>
      <c r="W22" s="486" t="s">
        <v>
116</v>
      </c>
      <c r="X22" s="475"/>
      <c r="Y22" s="476"/>
      <c r="Z22" s="483" t="s">
        <v>
1</v>
      </c>
      <c r="AA22" s="458"/>
      <c r="AB22" s="458"/>
      <c r="AC22" s="458"/>
      <c r="AD22" s="458"/>
      <c r="AE22" s="458"/>
      <c r="AF22" s="458"/>
      <c r="AG22" s="459"/>
      <c r="AH22" s="457" t="s">
        <v>
117</v>
      </c>
      <c r="AI22" s="458"/>
      <c r="AJ22" s="458"/>
      <c r="AK22" s="458"/>
      <c r="AL22" s="459"/>
      <c r="AM22" s="457" t="s">
        <v>
118</v>
      </c>
      <c r="AN22" s="463"/>
      <c r="AO22" s="463"/>
      <c r="AP22" s="463"/>
      <c r="AQ22" s="463"/>
      <c r="AR22" s="464"/>
      <c r="AS22" s="468" t="s">
        <v>
115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39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
119</v>
      </c>
      <c r="AZ23" s="438"/>
      <c r="BA23" s="438"/>
      <c r="BB23" s="438"/>
      <c r="BC23" s="438"/>
      <c r="BD23" s="438"/>
      <c r="BE23" s="438"/>
      <c r="BF23" s="438"/>
      <c r="BG23" s="438"/>
      <c r="BH23" s="438"/>
      <c r="BI23" s="438"/>
      <c r="BJ23" s="438"/>
      <c r="BK23" s="438"/>
      <c r="BL23" s="438"/>
      <c r="BM23" s="439"/>
      <c r="BN23" s="445">
        <v>
1255643</v>
      </c>
      <c r="BO23" s="446"/>
      <c r="BP23" s="446"/>
      <c r="BQ23" s="446"/>
      <c r="BR23" s="446"/>
      <c r="BS23" s="446"/>
      <c r="BT23" s="446"/>
      <c r="BU23" s="447"/>
      <c r="BV23" s="445">
        <v>
1117015</v>
      </c>
      <c r="BW23" s="446"/>
      <c r="BX23" s="446"/>
      <c r="BY23" s="446"/>
      <c r="BZ23" s="446"/>
      <c r="CA23" s="446"/>
      <c r="CB23" s="446"/>
      <c r="CC23" s="447"/>
      <c r="CD23" s="39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
120</v>
      </c>
      <c r="F24" s="419"/>
      <c r="G24" s="419"/>
      <c r="H24" s="419"/>
      <c r="I24" s="419"/>
      <c r="J24" s="419"/>
      <c r="K24" s="420"/>
      <c r="L24" s="421">
        <v>
1</v>
      </c>
      <c r="M24" s="422"/>
      <c r="N24" s="422"/>
      <c r="O24" s="422"/>
      <c r="P24" s="423"/>
      <c r="Q24" s="421">
        <v>
6500</v>
      </c>
      <c r="R24" s="422"/>
      <c r="S24" s="422"/>
      <c r="T24" s="422"/>
      <c r="U24" s="422"/>
      <c r="V24" s="423"/>
      <c r="W24" s="487"/>
      <c r="X24" s="478"/>
      <c r="Y24" s="479"/>
      <c r="Z24" s="418" t="s">
        <v>
121</v>
      </c>
      <c r="AA24" s="419"/>
      <c r="AB24" s="419"/>
      <c r="AC24" s="419"/>
      <c r="AD24" s="419"/>
      <c r="AE24" s="419"/>
      <c r="AF24" s="419"/>
      <c r="AG24" s="420"/>
      <c r="AH24" s="421">
        <v>
58</v>
      </c>
      <c r="AI24" s="422"/>
      <c r="AJ24" s="422"/>
      <c r="AK24" s="422"/>
      <c r="AL24" s="423"/>
      <c r="AM24" s="421">
        <v>
165126</v>
      </c>
      <c r="AN24" s="422"/>
      <c r="AO24" s="422"/>
      <c r="AP24" s="422"/>
      <c r="AQ24" s="422"/>
      <c r="AR24" s="423"/>
      <c r="AS24" s="421">
        <v>
2847</v>
      </c>
      <c r="AT24" s="422"/>
      <c r="AU24" s="422"/>
      <c r="AV24" s="422"/>
      <c r="AW24" s="422"/>
      <c r="AX24" s="424"/>
      <c r="AY24" s="412" t="s">
        <v>
122</v>
      </c>
      <c r="AZ24" s="413"/>
      <c r="BA24" s="413"/>
      <c r="BB24" s="413"/>
      <c r="BC24" s="413"/>
      <c r="BD24" s="413"/>
      <c r="BE24" s="413"/>
      <c r="BF24" s="413"/>
      <c r="BG24" s="413"/>
      <c r="BH24" s="413"/>
      <c r="BI24" s="413"/>
      <c r="BJ24" s="413"/>
      <c r="BK24" s="413"/>
      <c r="BL24" s="413"/>
      <c r="BM24" s="414"/>
      <c r="BN24" s="445">
        <v>
1235356</v>
      </c>
      <c r="BO24" s="446"/>
      <c r="BP24" s="446"/>
      <c r="BQ24" s="446"/>
      <c r="BR24" s="446"/>
      <c r="BS24" s="446"/>
      <c r="BT24" s="446"/>
      <c r="BU24" s="447"/>
      <c r="BV24" s="445">
        <v>
1088961</v>
      </c>
      <c r="BW24" s="446"/>
      <c r="BX24" s="446"/>
      <c r="BY24" s="446"/>
      <c r="BZ24" s="446"/>
      <c r="CA24" s="446"/>
      <c r="CB24" s="446"/>
      <c r="CC24" s="447"/>
      <c r="CD24" s="39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
123</v>
      </c>
      <c r="F25" s="419"/>
      <c r="G25" s="419"/>
      <c r="H25" s="419"/>
      <c r="I25" s="419"/>
      <c r="J25" s="419"/>
      <c r="K25" s="420"/>
      <c r="L25" s="421">
        <v>
1</v>
      </c>
      <c r="M25" s="422"/>
      <c r="N25" s="422"/>
      <c r="O25" s="422"/>
      <c r="P25" s="423"/>
      <c r="Q25" s="421">
        <v>
5700</v>
      </c>
      <c r="R25" s="422"/>
      <c r="S25" s="422"/>
      <c r="T25" s="422"/>
      <c r="U25" s="422"/>
      <c r="V25" s="423"/>
      <c r="W25" s="487"/>
      <c r="X25" s="478"/>
      <c r="Y25" s="479"/>
      <c r="Z25" s="418" t="s">
        <v>
124</v>
      </c>
      <c r="AA25" s="419"/>
      <c r="AB25" s="419"/>
      <c r="AC25" s="419"/>
      <c r="AD25" s="419"/>
      <c r="AE25" s="419"/>
      <c r="AF25" s="419"/>
      <c r="AG25" s="420"/>
      <c r="AH25" s="421" t="s">
        <v>
466</v>
      </c>
      <c r="AI25" s="422"/>
      <c r="AJ25" s="422"/>
      <c r="AK25" s="422"/>
      <c r="AL25" s="423"/>
      <c r="AM25" s="421" t="s">
        <v>
466</v>
      </c>
      <c r="AN25" s="422"/>
      <c r="AO25" s="422"/>
      <c r="AP25" s="422"/>
      <c r="AQ25" s="422"/>
      <c r="AR25" s="423"/>
      <c r="AS25" s="421" t="s">
        <v>
470</v>
      </c>
      <c r="AT25" s="422"/>
      <c r="AU25" s="422"/>
      <c r="AV25" s="422"/>
      <c r="AW25" s="422"/>
      <c r="AX25" s="424"/>
      <c r="AY25" s="437" t="s">
        <v>
125</v>
      </c>
      <c r="AZ25" s="438"/>
      <c r="BA25" s="438"/>
      <c r="BB25" s="438"/>
      <c r="BC25" s="438"/>
      <c r="BD25" s="438"/>
      <c r="BE25" s="438"/>
      <c r="BF25" s="438"/>
      <c r="BG25" s="438"/>
      <c r="BH25" s="438"/>
      <c r="BI25" s="438"/>
      <c r="BJ25" s="438"/>
      <c r="BK25" s="438"/>
      <c r="BL25" s="438"/>
      <c r="BM25" s="439"/>
      <c r="BN25" s="440" t="s">
        <v>
470</v>
      </c>
      <c r="BO25" s="441"/>
      <c r="BP25" s="441"/>
      <c r="BQ25" s="441"/>
      <c r="BR25" s="441"/>
      <c r="BS25" s="441"/>
      <c r="BT25" s="441"/>
      <c r="BU25" s="442"/>
      <c r="BV25" s="440" t="s">
        <v>
470</v>
      </c>
      <c r="BW25" s="441"/>
      <c r="BX25" s="441"/>
      <c r="BY25" s="441"/>
      <c r="BZ25" s="441"/>
      <c r="CA25" s="441"/>
      <c r="CB25" s="441"/>
      <c r="CC25" s="442"/>
      <c r="CD25" s="39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
482</v>
      </c>
      <c r="F26" s="419"/>
      <c r="G26" s="419"/>
      <c r="H26" s="419"/>
      <c r="I26" s="419"/>
      <c r="J26" s="419"/>
      <c r="K26" s="420"/>
      <c r="L26" s="421">
        <v>
1</v>
      </c>
      <c r="M26" s="422"/>
      <c r="N26" s="422"/>
      <c r="O26" s="422"/>
      <c r="P26" s="423"/>
      <c r="Q26" s="421">
        <v>
5400</v>
      </c>
      <c r="R26" s="422"/>
      <c r="S26" s="422"/>
      <c r="T26" s="422"/>
      <c r="U26" s="422"/>
      <c r="V26" s="423"/>
      <c r="W26" s="487"/>
      <c r="X26" s="478"/>
      <c r="Y26" s="479"/>
      <c r="Z26" s="418" t="s">
        <v>
126</v>
      </c>
      <c r="AA26" s="500"/>
      <c r="AB26" s="500"/>
      <c r="AC26" s="500"/>
      <c r="AD26" s="500"/>
      <c r="AE26" s="500"/>
      <c r="AF26" s="500"/>
      <c r="AG26" s="501"/>
      <c r="AH26" s="421">
        <v>
1</v>
      </c>
      <c r="AI26" s="422"/>
      <c r="AJ26" s="422"/>
      <c r="AK26" s="422"/>
      <c r="AL26" s="423"/>
      <c r="AM26" s="421" t="s">
        <v>
483</v>
      </c>
      <c r="AN26" s="422"/>
      <c r="AO26" s="422"/>
      <c r="AP26" s="422"/>
      <c r="AQ26" s="422"/>
      <c r="AR26" s="423"/>
      <c r="AS26" s="421" t="s">
        <v>
483</v>
      </c>
      <c r="AT26" s="422"/>
      <c r="AU26" s="422"/>
      <c r="AV26" s="422"/>
      <c r="AW26" s="422"/>
      <c r="AX26" s="424"/>
      <c r="AY26" s="454" t="s">
        <v>
127</v>
      </c>
      <c r="AZ26" s="455"/>
      <c r="BA26" s="455"/>
      <c r="BB26" s="455"/>
      <c r="BC26" s="455"/>
      <c r="BD26" s="455"/>
      <c r="BE26" s="455"/>
      <c r="BF26" s="455"/>
      <c r="BG26" s="455"/>
      <c r="BH26" s="455"/>
      <c r="BI26" s="455"/>
      <c r="BJ26" s="455"/>
      <c r="BK26" s="455"/>
      <c r="BL26" s="455"/>
      <c r="BM26" s="456"/>
      <c r="BN26" s="445" t="s">
        <v>
470</v>
      </c>
      <c r="BO26" s="446"/>
      <c r="BP26" s="446"/>
      <c r="BQ26" s="446"/>
      <c r="BR26" s="446"/>
      <c r="BS26" s="446"/>
      <c r="BT26" s="446"/>
      <c r="BU26" s="447"/>
      <c r="BV26" s="445" t="s">
        <v>
470</v>
      </c>
      <c r="BW26" s="446"/>
      <c r="BX26" s="446"/>
      <c r="BY26" s="446"/>
      <c r="BZ26" s="446"/>
      <c r="CA26" s="446"/>
      <c r="CB26" s="446"/>
      <c r="CC26" s="447"/>
      <c r="CD26" s="39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
128</v>
      </c>
      <c r="F27" s="419"/>
      <c r="G27" s="419"/>
      <c r="H27" s="419"/>
      <c r="I27" s="419"/>
      <c r="J27" s="419"/>
      <c r="K27" s="420"/>
      <c r="L27" s="421">
        <v>
1</v>
      </c>
      <c r="M27" s="422"/>
      <c r="N27" s="422"/>
      <c r="O27" s="422"/>
      <c r="P27" s="423"/>
      <c r="Q27" s="421">
        <v>
2400</v>
      </c>
      <c r="R27" s="422"/>
      <c r="S27" s="422"/>
      <c r="T27" s="422"/>
      <c r="U27" s="422"/>
      <c r="V27" s="423"/>
      <c r="W27" s="487"/>
      <c r="X27" s="478"/>
      <c r="Y27" s="479"/>
      <c r="Z27" s="418" t="s">
        <v>
129</v>
      </c>
      <c r="AA27" s="419"/>
      <c r="AB27" s="419"/>
      <c r="AC27" s="419"/>
      <c r="AD27" s="419"/>
      <c r="AE27" s="419"/>
      <c r="AF27" s="419"/>
      <c r="AG27" s="420"/>
      <c r="AH27" s="421" t="s">
        <v>
470</v>
      </c>
      <c r="AI27" s="422"/>
      <c r="AJ27" s="422"/>
      <c r="AK27" s="422"/>
      <c r="AL27" s="423"/>
      <c r="AM27" s="421" t="s">
        <v>
470</v>
      </c>
      <c r="AN27" s="422"/>
      <c r="AO27" s="422"/>
      <c r="AP27" s="422"/>
      <c r="AQ27" s="422"/>
      <c r="AR27" s="423"/>
      <c r="AS27" s="421" t="s">
        <v>
466</v>
      </c>
      <c r="AT27" s="422"/>
      <c r="AU27" s="422"/>
      <c r="AV27" s="422"/>
      <c r="AW27" s="422"/>
      <c r="AX27" s="424"/>
      <c r="AY27" s="451" t="s">
        <v>
130</v>
      </c>
      <c r="AZ27" s="452"/>
      <c r="BA27" s="452"/>
      <c r="BB27" s="452"/>
      <c r="BC27" s="452"/>
      <c r="BD27" s="452"/>
      <c r="BE27" s="452"/>
      <c r="BF27" s="452"/>
      <c r="BG27" s="452"/>
      <c r="BH27" s="452"/>
      <c r="BI27" s="452"/>
      <c r="BJ27" s="452"/>
      <c r="BK27" s="452"/>
      <c r="BL27" s="452"/>
      <c r="BM27" s="453"/>
      <c r="BN27" s="448">
        <v>
53310</v>
      </c>
      <c r="BO27" s="449"/>
      <c r="BP27" s="449"/>
      <c r="BQ27" s="449"/>
      <c r="BR27" s="449"/>
      <c r="BS27" s="449"/>
      <c r="BT27" s="449"/>
      <c r="BU27" s="450"/>
      <c r="BV27" s="448">
        <v>
53260</v>
      </c>
      <c r="BW27" s="449"/>
      <c r="BX27" s="449"/>
      <c r="BY27" s="449"/>
      <c r="BZ27" s="449"/>
      <c r="CA27" s="449"/>
      <c r="CB27" s="449"/>
      <c r="CC27" s="450"/>
      <c r="CD27" s="387"/>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
131</v>
      </c>
      <c r="F28" s="419"/>
      <c r="G28" s="419"/>
      <c r="H28" s="419"/>
      <c r="I28" s="419"/>
      <c r="J28" s="419"/>
      <c r="K28" s="420"/>
      <c r="L28" s="421">
        <v>
1</v>
      </c>
      <c r="M28" s="422"/>
      <c r="N28" s="422"/>
      <c r="O28" s="422"/>
      <c r="P28" s="423"/>
      <c r="Q28" s="421">
        <v>
1900</v>
      </c>
      <c r="R28" s="422"/>
      <c r="S28" s="422"/>
      <c r="T28" s="422"/>
      <c r="U28" s="422"/>
      <c r="V28" s="423"/>
      <c r="W28" s="487"/>
      <c r="X28" s="478"/>
      <c r="Y28" s="479"/>
      <c r="Z28" s="418" t="s">
        <v>
132</v>
      </c>
      <c r="AA28" s="419"/>
      <c r="AB28" s="419"/>
      <c r="AC28" s="419"/>
      <c r="AD28" s="419"/>
      <c r="AE28" s="419"/>
      <c r="AF28" s="419"/>
      <c r="AG28" s="420"/>
      <c r="AH28" s="421" t="s">
        <v>
470</v>
      </c>
      <c r="AI28" s="422"/>
      <c r="AJ28" s="422"/>
      <c r="AK28" s="422"/>
      <c r="AL28" s="423"/>
      <c r="AM28" s="421" t="s">
        <v>
470</v>
      </c>
      <c r="AN28" s="422"/>
      <c r="AO28" s="422"/>
      <c r="AP28" s="422"/>
      <c r="AQ28" s="422"/>
      <c r="AR28" s="423"/>
      <c r="AS28" s="421" t="s">
        <v>
470</v>
      </c>
      <c r="AT28" s="422"/>
      <c r="AU28" s="422"/>
      <c r="AV28" s="422"/>
      <c r="AW28" s="422"/>
      <c r="AX28" s="424"/>
      <c r="AY28" s="428" t="s">
        <v>
133</v>
      </c>
      <c r="AZ28" s="429"/>
      <c r="BA28" s="429"/>
      <c r="BB28" s="430"/>
      <c r="BC28" s="437" t="s">
        <v>
36</v>
      </c>
      <c r="BD28" s="438"/>
      <c r="BE28" s="438"/>
      <c r="BF28" s="438"/>
      <c r="BG28" s="438"/>
      <c r="BH28" s="438"/>
      <c r="BI28" s="438"/>
      <c r="BJ28" s="438"/>
      <c r="BK28" s="438"/>
      <c r="BL28" s="438"/>
      <c r="BM28" s="439"/>
      <c r="BN28" s="440">
        <v>
551350</v>
      </c>
      <c r="BO28" s="441"/>
      <c r="BP28" s="441"/>
      <c r="BQ28" s="441"/>
      <c r="BR28" s="441"/>
      <c r="BS28" s="441"/>
      <c r="BT28" s="441"/>
      <c r="BU28" s="442"/>
      <c r="BV28" s="440">
        <v>
551100</v>
      </c>
      <c r="BW28" s="441"/>
      <c r="BX28" s="441"/>
      <c r="BY28" s="441"/>
      <c r="BZ28" s="441"/>
      <c r="CA28" s="441"/>
      <c r="CB28" s="441"/>
      <c r="CC28" s="442"/>
      <c r="CD28" s="39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
134</v>
      </c>
      <c r="F29" s="419"/>
      <c r="G29" s="419"/>
      <c r="H29" s="419"/>
      <c r="I29" s="419"/>
      <c r="J29" s="419"/>
      <c r="K29" s="420"/>
      <c r="L29" s="421">
        <v>
6</v>
      </c>
      <c r="M29" s="422"/>
      <c r="N29" s="422"/>
      <c r="O29" s="422"/>
      <c r="P29" s="423"/>
      <c r="Q29" s="421">
        <v>
1700</v>
      </c>
      <c r="R29" s="422"/>
      <c r="S29" s="422"/>
      <c r="T29" s="422"/>
      <c r="U29" s="422"/>
      <c r="V29" s="423"/>
      <c r="W29" s="488"/>
      <c r="X29" s="489"/>
      <c r="Y29" s="490"/>
      <c r="Z29" s="418" t="s">
        <v>
135</v>
      </c>
      <c r="AA29" s="419"/>
      <c r="AB29" s="419"/>
      <c r="AC29" s="419"/>
      <c r="AD29" s="419"/>
      <c r="AE29" s="419"/>
      <c r="AF29" s="419"/>
      <c r="AG29" s="420"/>
      <c r="AH29" s="421">
        <v>
58</v>
      </c>
      <c r="AI29" s="422"/>
      <c r="AJ29" s="422"/>
      <c r="AK29" s="422"/>
      <c r="AL29" s="423"/>
      <c r="AM29" s="421">
        <v>
165126</v>
      </c>
      <c r="AN29" s="422"/>
      <c r="AO29" s="422"/>
      <c r="AP29" s="422"/>
      <c r="AQ29" s="422"/>
      <c r="AR29" s="423"/>
      <c r="AS29" s="421">
        <v>
2847</v>
      </c>
      <c r="AT29" s="422"/>
      <c r="AU29" s="422"/>
      <c r="AV29" s="422"/>
      <c r="AW29" s="422"/>
      <c r="AX29" s="424"/>
      <c r="AY29" s="431"/>
      <c r="AZ29" s="432"/>
      <c r="BA29" s="432"/>
      <c r="BB29" s="433"/>
      <c r="BC29" s="425" t="s">
        <v>
136</v>
      </c>
      <c r="BD29" s="426"/>
      <c r="BE29" s="426"/>
      <c r="BF29" s="426"/>
      <c r="BG29" s="426"/>
      <c r="BH29" s="426"/>
      <c r="BI29" s="426"/>
      <c r="BJ29" s="426"/>
      <c r="BK29" s="426"/>
      <c r="BL29" s="426"/>
      <c r="BM29" s="427"/>
      <c r="BN29" s="445">
        <v>
230780</v>
      </c>
      <c r="BO29" s="446"/>
      <c r="BP29" s="446"/>
      <c r="BQ29" s="446"/>
      <c r="BR29" s="446"/>
      <c r="BS29" s="446"/>
      <c r="BT29" s="446"/>
      <c r="BU29" s="447"/>
      <c r="BV29" s="445">
        <v>
215730</v>
      </c>
      <c r="BW29" s="446"/>
      <c r="BX29" s="446"/>
      <c r="BY29" s="446"/>
      <c r="BZ29" s="446"/>
      <c r="CA29" s="446"/>
      <c r="CB29" s="446"/>
      <c r="CC29" s="447"/>
      <c r="CD29" s="387"/>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
137</v>
      </c>
      <c r="X30" s="498"/>
      <c r="Y30" s="498"/>
      <c r="Z30" s="498"/>
      <c r="AA30" s="498"/>
      <c r="AB30" s="498"/>
      <c r="AC30" s="498"/>
      <c r="AD30" s="498"/>
      <c r="AE30" s="498"/>
      <c r="AF30" s="498"/>
      <c r="AG30" s="499"/>
      <c r="AH30" s="409">
        <v>
94.9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
38</v>
      </c>
      <c r="BD30" s="413"/>
      <c r="BE30" s="413"/>
      <c r="BF30" s="413"/>
      <c r="BG30" s="413"/>
      <c r="BH30" s="413"/>
      <c r="BI30" s="413"/>
      <c r="BJ30" s="413"/>
      <c r="BK30" s="413"/>
      <c r="BL30" s="413"/>
      <c r="BM30" s="414"/>
      <c r="BN30" s="448">
        <v>
321963</v>
      </c>
      <c r="BO30" s="449"/>
      <c r="BP30" s="449"/>
      <c r="BQ30" s="449"/>
      <c r="BR30" s="449"/>
      <c r="BS30" s="449"/>
      <c r="BT30" s="449"/>
      <c r="BU30" s="450"/>
      <c r="BV30" s="448">
        <v>
311275</v>
      </c>
      <c r="BW30" s="449"/>
      <c r="BX30" s="449"/>
      <c r="BY30" s="449"/>
      <c r="BZ30" s="449"/>
      <c r="CA30" s="449"/>
      <c r="CB30" s="449"/>
      <c r="CC30" s="450"/>
      <c r="CD30" s="391"/>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2">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2">
      <c r="A32" s="166"/>
      <c r="B32" s="186"/>
      <c r="C32" s="187" t="s">
        <v>
484</v>
      </c>
      <c r="D32" s="187"/>
      <c r="E32" s="187"/>
      <c r="F32" s="184"/>
      <c r="G32" s="184"/>
      <c r="H32" s="184"/>
      <c r="I32" s="184"/>
      <c r="J32" s="184"/>
      <c r="K32" s="184"/>
      <c r="L32" s="184"/>
      <c r="M32" s="184"/>
      <c r="N32" s="184"/>
      <c r="O32" s="184"/>
      <c r="P32" s="184"/>
      <c r="Q32" s="184"/>
      <c r="R32" s="184"/>
      <c r="S32" s="184"/>
      <c r="T32" s="184"/>
      <c r="U32" s="184" t="s">
        <v>
138</v>
      </c>
      <c r="V32" s="184"/>
      <c r="W32" s="184"/>
      <c r="X32" s="184"/>
      <c r="Y32" s="184"/>
      <c r="Z32" s="184"/>
      <c r="AA32" s="184"/>
      <c r="AB32" s="184"/>
      <c r="AC32" s="184"/>
      <c r="AD32" s="184"/>
      <c r="AE32" s="184"/>
      <c r="AF32" s="184"/>
      <c r="AG32" s="184"/>
      <c r="AH32" s="184"/>
      <c r="AI32" s="184"/>
      <c r="AJ32" s="184"/>
      <c r="AK32" s="184"/>
      <c r="AL32" s="184"/>
      <c r="AM32" s="188" t="s">
        <v>
139</v>
      </c>
      <c r="AN32" s="184"/>
      <c r="AO32" s="184"/>
      <c r="AP32" s="184"/>
      <c r="AQ32" s="184"/>
      <c r="AR32" s="184"/>
      <c r="AS32" s="188"/>
      <c r="AT32" s="188"/>
      <c r="AU32" s="188"/>
      <c r="AV32" s="188"/>
      <c r="AW32" s="188"/>
      <c r="AX32" s="188"/>
      <c r="AY32" s="188"/>
      <c r="AZ32" s="188"/>
      <c r="BA32" s="188"/>
      <c r="BB32" s="184"/>
      <c r="BC32" s="188"/>
      <c r="BD32" s="184"/>
      <c r="BE32" s="188" t="s">
        <v>
140</v>
      </c>
      <c r="BF32" s="184"/>
      <c r="BG32" s="184"/>
      <c r="BH32" s="184"/>
      <c r="BI32" s="184"/>
      <c r="BJ32" s="188"/>
      <c r="BK32" s="188"/>
      <c r="BL32" s="188"/>
      <c r="BM32" s="188"/>
      <c r="BN32" s="188"/>
      <c r="BO32" s="188"/>
      <c r="BP32" s="188"/>
      <c r="BQ32" s="188"/>
      <c r="BR32" s="184"/>
      <c r="BS32" s="184"/>
      <c r="BT32" s="184"/>
      <c r="BU32" s="184"/>
      <c r="BV32" s="184"/>
      <c r="BW32" s="184" t="s">
        <v>
141</v>
      </c>
      <c r="BX32" s="184"/>
      <c r="BY32" s="184"/>
      <c r="BZ32" s="184"/>
      <c r="CA32" s="184"/>
      <c r="CB32" s="188"/>
      <c r="CC32" s="188"/>
      <c r="CD32" s="188"/>
      <c r="CE32" s="188"/>
      <c r="CF32" s="188"/>
      <c r="CG32" s="188"/>
      <c r="CH32" s="188"/>
      <c r="CI32" s="188"/>
      <c r="CJ32" s="188"/>
      <c r="CK32" s="188"/>
      <c r="CL32" s="188"/>
      <c r="CM32" s="188"/>
      <c r="CN32" s="188"/>
      <c r="CO32" s="188" t="s">
        <v>
142</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2">
      <c r="A33" s="166"/>
      <c r="B33" s="186"/>
      <c r="C33" s="408" t="s">
        <v>
485</v>
      </c>
      <c r="D33" s="408"/>
      <c r="E33" s="407" t="s">
        <v>
486</v>
      </c>
      <c r="F33" s="407"/>
      <c r="G33" s="407"/>
      <c r="H33" s="407"/>
      <c r="I33" s="407"/>
      <c r="J33" s="407"/>
      <c r="K33" s="407"/>
      <c r="L33" s="407"/>
      <c r="M33" s="407"/>
      <c r="N33" s="407"/>
      <c r="O33" s="407"/>
      <c r="P33" s="407"/>
      <c r="Q33" s="407"/>
      <c r="R33" s="407"/>
      <c r="S33" s="407"/>
      <c r="T33" s="388"/>
      <c r="U33" s="408" t="s">
        <v>
485</v>
      </c>
      <c r="V33" s="408"/>
      <c r="W33" s="407" t="s">
        <v>
486</v>
      </c>
      <c r="X33" s="407"/>
      <c r="Y33" s="407"/>
      <c r="Z33" s="407"/>
      <c r="AA33" s="407"/>
      <c r="AB33" s="407"/>
      <c r="AC33" s="407"/>
      <c r="AD33" s="407"/>
      <c r="AE33" s="407"/>
      <c r="AF33" s="407"/>
      <c r="AG33" s="407"/>
      <c r="AH33" s="407"/>
      <c r="AI33" s="407"/>
      <c r="AJ33" s="407"/>
      <c r="AK33" s="407"/>
      <c r="AL33" s="388"/>
      <c r="AM33" s="408" t="s">
        <v>
487</v>
      </c>
      <c r="AN33" s="408"/>
      <c r="AO33" s="407" t="s">
        <v>
486</v>
      </c>
      <c r="AP33" s="407"/>
      <c r="AQ33" s="407"/>
      <c r="AR33" s="407"/>
      <c r="AS33" s="407"/>
      <c r="AT33" s="407"/>
      <c r="AU33" s="407"/>
      <c r="AV33" s="407"/>
      <c r="AW33" s="407"/>
      <c r="AX33" s="407"/>
      <c r="AY33" s="407"/>
      <c r="AZ33" s="407"/>
      <c r="BA33" s="407"/>
      <c r="BB33" s="407"/>
      <c r="BC33" s="407"/>
      <c r="BD33" s="392"/>
      <c r="BE33" s="407" t="s">
        <v>
143</v>
      </c>
      <c r="BF33" s="407"/>
      <c r="BG33" s="407" t="s">
        <v>
144</v>
      </c>
      <c r="BH33" s="407"/>
      <c r="BI33" s="407"/>
      <c r="BJ33" s="407"/>
      <c r="BK33" s="407"/>
      <c r="BL33" s="407"/>
      <c r="BM33" s="407"/>
      <c r="BN33" s="407"/>
      <c r="BO33" s="407"/>
      <c r="BP33" s="407"/>
      <c r="BQ33" s="407"/>
      <c r="BR33" s="407"/>
      <c r="BS33" s="407"/>
      <c r="BT33" s="407"/>
      <c r="BU33" s="407"/>
      <c r="BV33" s="392"/>
      <c r="BW33" s="408" t="s">
        <v>
143</v>
      </c>
      <c r="BX33" s="408"/>
      <c r="BY33" s="407" t="s">
        <v>
488</v>
      </c>
      <c r="BZ33" s="407"/>
      <c r="CA33" s="407"/>
      <c r="CB33" s="407"/>
      <c r="CC33" s="407"/>
      <c r="CD33" s="407"/>
      <c r="CE33" s="407"/>
      <c r="CF33" s="407"/>
      <c r="CG33" s="407"/>
      <c r="CH33" s="407"/>
      <c r="CI33" s="407"/>
      <c r="CJ33" s="407"/>
      <c r="CK33" s="407"/>
      <c r="CL33" s="407"/>
      <c r="CM33" s="407"/>
      <c r="CN33" s="388"/>
      <c r="CO33" s="408" t="s">
        <v>
485</v>
      </c>
      <c r="CP33" s="408"/>
      <c r="CQ33" s="407" t="s">
        <v>
145</v>
      </c>
      <c r="CR33" s="407"/>
      <c r="CS33" s="407"/>
      <c r="CT33" s="407"/>
      <c r="CU33" s="407"/>
      <c r="CV33" s="407"/>
      <c r="CW33" s="407"/>
      <c r="CX33" s="407"/>
      <c r="CY33" s="407"/>
      <c r="CZ33" s="407"/>
      <c r="DA33" s="407"/>
      <c r="DB33" s="407"/>
      <c r="DC33" s="407"/>
      <c r="DD33" s="407"/>
      <c r="DE33" s="407"/>
      <c r="DF33" s="388"/>
      <c r="DG33" s="406" t="s">
        <v>
489</v>
      </c>
      <c r="DH33" s="406"/>
      <c r="DI33" s="389"/>
      <c r="DJ33" s="165"/>
      <c r="DK33" s="165"/>
      <c r="DL33" s="165"/>
      <c r="DM33" s="165"/>
      <c r="DN33" s="165"/>
      <c r="DO33" s="165"/>
    </row>
    <row r="34" spans="1:119" ht="32.25" customHeight="1" x14ac:dyDescent="0.2">
      <c r="A34" s="166"/>
      <c r="B34" s="186"/>
      <c r="C34" s="404">
        <f>
IF(E34="","",1)</f>
        <v>
1</v>
      </c>
      <c r="D34" s="404"/>
      <c r="E34" s="403" t="str">
        <f>
IF('各会計、関係団体の財政状況及び健全化判断比率'!B7="","",'各会計、関係団体の財政状況及び健全化判断比率'!B7)</f>
        <v>
一般会計</v>
      </c>
      <c r="F34" s="403"/>
      <c r="G34" s="403"/>
      <c r="H34" s="403"/>
      <c r="I34" s="403"/>
      <c r="J34" s="403"/>
      <c r="K34" s="403"/>
      <c r="L34" s="403"/>
      <c r="M34" s="403"/>
      <c r="N34" s="403"/>
      <c r="O34" s="403"/>
      <c r="P34" s="403"/>
      <c r="Q34" s="403"/>
      <c r="R34" s="403"/>
      <c r="S34" s="403"/>
      <c r="T34" s="187"/>
      <c r="U34" s="404">
        <f>
IF(W34="","",MAX(C34:D43)+1)</f>
        <v>
2</v>
      </c>
      <c r="V34" s="404"/>
      <c r="W34" s="403" t="str">
        <f>
IF('各会計、関係団体の財政状況及び健全化判断比率'!B28="","",'各会計、関係団体の財政状況及び健全化判断比率'!B28)</f>
        <v>
国民健康保険特別会計</v>
      </c>
      <c r="X34" s="403"/>
      <c r="Y34" s="403"/>
      <c r="Z34" s="403"/>
      <c r="AA34" s="403"/>
      <c r="AB34" s="403"/>
      <c r="AC34" s="403"/>
      <c r="AD34" s="403"/>
      <c r="AE34" s="403"/>
      <c r="AF34" s="403"/>
      <c r="AG34" s="403"/>
      <c r="AH34" s="403"/>
      <c r="AI34" s="403"/>
      <c r="AJ34" s="403"/>
      <c r="AK34" s="403"/>
      <c r="AL34" s="187"/>
      <c r="AM34" s="404" t="str">
        <f>
IF(AO34="","",MAX(C34:D43,U34:V43)+1)</f>
        <v/>
      </c>
      <c r="AN34" s="404"/>
      <c r="AO34" s="403"/>
      <c r="AP34" s="403"/>
      <c r="AQ34" s="403"/>
      <c r="AR34" s="403"/>
      <c r="AS34" s="403"/>
      <c r="AT34" s="403"/>
      <c r="AU34" s="403"/>
      <c r="AV34" s="403"/>
      <c r="AW34" s="403"/>
      <c r="AX34" s="403"/>
      <c r="AY34" s="403"/>
      <c r="AZ34" s="403"/>
      <c r="BA34" s="403"/>
      <c r="BB34" s="403"/>
      <c r="BC34" s="403"/>
      <c r="BD34" s="187"/>
      <c r="BE34" s="404">
        <f>
IF(BG34="","",MAX(C34:D43,U34:V43,AM34:AN43)+1)</f>
        <v>
5</v>
      </c>
      <c r="BF34" s="404"/>
      <c r="BG34" s="403" t="str">
        <f>
IF('各会計、関係団体の財政状況及び健全化判断比率'!B31="","",'各会計、関係団体の財政状況及び健全化判断比率'!B31)</f>
        <v>
農業集落排水特別会計</v>
      </c>
      <c r="BH34" s="403"/>
      <c r="BI34" s="403"/>
      <c r="BJ34" s="403"/>
      <c r="BK34" s="403"/>
      <c r="BL34" s="403"/>
      <c r="BM34" s="403"/>
      <c r="BN34" s="403"/>
      <c r="BO34" s="403"/>
      <c r="BP34" s="403"/>
      <c r="BQ34" s="403"/>
      <c r="BR34" s="403"/>
      <c r="BS34" s="403"/>
      <c r="BT34" s="403"/>
      <c r="BU34" s="403"/>
      <c r="BV34" s="187"/>
      <c r="BW34" s="404">
        <f>
IF(BY34="","",MAX(C34:D43,U34:V43,AM34:AN43,BE34:BF43)+1)</f>
        <v>
7</v>
      </c>
      <c r="BX34" s="404"/>
      <c r="BY34" s="403" t="str">
        <f>
IF('各会計、関係団体の財政状況及び健全化判断比率'!B68="","",'各会計、関係団体の財政状況及び健全化判断比率'!B68)</f>
        <v>
東京都後期高齢者医療広域連合（一般会計）</v>
      </c>
      <c r="BZ34" s="403"/>
      <c r="CA34" s="403"/>
      <c r="CB34" s="403"/>
      <c r="CC34" s="403"/>
      <c r="CD34" s="403"/>
      <c r="CE34" s="403"/>
      <c r="CF34" s="403"/>
      <c r="CG34" s="403"/>
      <c r="CH34" s="403"/>
      <c r="CI34" s="403"/>
      <c r="CJ34" s="403"/>
      <c r="CK34" s="403"/>
      <c r="CL34" s="403"/>
      <c r="CM34" s="403"/>
      <c r="CN34" s="187"/>
      <c r="CO34" s="404" t="str">
        <f>
IF(CQ34="","",MAX(C34:D43,U34:V43,AM34:AN43,BE34:BF43,BW34:BX43)+1)</f>
        <v/>
      </c>
      <c r="CP34" s="404"/>
      <c r="CQ34" s="403" t="str">
        <f>
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84"/>
      <c r="DG34" s="405" t="str">
        <f>
IF('各会計、関係団体の財政状況及び健全化判断比率'!BR7="","",'各会計、関係団体の財政状況及び健全化判断比率'!BR7)</f>
        <v/>
      </c>
      <c r="DH34" s="405"/>
      <c r="DI34" s="389"/>
      <c r="DJ34" s="165"/>
      <c r="DK34" s="165"/>
      <c r="DL34" s="165"/>
      <c r="DM34" s="165"/>
      <c r="DN34" s="165"/>
      <c r="DO34" s="165"/>
    </row>
    <row r="35" spans="1:119" ht="32.25" customHeight="1" x14ac:dyDescent="0.2">
      <c r="A35" s="166"/>
      <c r="B35" s="186"/>
      <c r="C35" s="404" t="str">
        <f>
IF(E35="","",C34+1)</f>
        <v/>
      </c>
      <c r="D35" s="404"/>
      <c r="E35" s="403" t="str">
        <f>
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87"/>
      <c r="U35" s="404">
        <f>
IF(W35="","",U34+1)</f>
        <v>
3</v>
      </c>
      <c r="V35" s="404"/>
      <c r="W35" s="403" t="str">
        <f>
IF('各会計、関係団体の財政状況及び健全化判断比率'!B29="","",'各会計、関係団体の財政状況及び健全化判断比率'!B29)</f>
        <v>
介護保険事業特別会計</v>
      </c>
      <c r="X35" s="403"/>
      <c r="Y35" s="403"/>
      <c r="Z35" s="403"/>
      <c r="AA35" s="403"/>
      <c r="AB35" s="403"/>
      <c r="AC35" s="403"/>
      <c r="AD35" s="403"/>
      <c r="AE35" s="403"/>
      <c r="AF35" s="403"/>
      <c r="AG35" s="403"/>
      <c r="AH35" s="403"/>
      <c r="AI35" s="403"/>
      <c r="AJ35" s="403"/>
      <c r="AK35" s="403"/>
      <c r="AL35" s="187"/>
      <c r="AM35" s="404" t="str">
        <f t="shared" ref="AM35:AM43" si="0">
IF(AO35="","",AM34+1)</f>
        <v/>
      </c>
      <c r="AN35" s="404"/>
      <c r="AO35" s="403"/>
      <c r="AP35" s="403"/>
      <c r="AQ35" s="403"/>
      <c r="AR35" s="403"/>
      <c r="AS35" s="403"/>
      <c r="AT35" s="403"/>
      <c r="AU35" s="403"/>
      <c r="AV35" s="403"/>
      <c r="AW35" s="403"/>
      <c r="AX35" s="403"/>
      <c r="AY35" s="403"/>
      <c r="AZ35" s="403"/>
      <c r="BA35" s="403"/>
      <c r="BB35" s="403"/>
      <c r="BC35" s="403"/>
      <c r="BD35" s="187"/>
      <c r="BE35" s="404">
        <f t="shared" ref="BE35:BE43" si="1">
IF(BG35="","",BE34+1)</f>
        <v>
6</v>
      </c>
      <c r="BF35" s="404"/>
      <c r="BG35" s="403" t="str">
        <f>
IF('各会計、関係団体の財政状況及び健全化判断比率'!B32="","",'各会計、関係団体の財政状況及び健全化判断比率'!B32)</f>
        <v>
簡易水道特別会計</v>
      </c>
      <c r="BH35" s="403"/>
      <c r="BI35" s="403"/>
      <c r="BJ35" s="403"/>
      <c r="BK35" s="403"/>
      <c r="BL35" s="403"/>
      <c r="BM35" s="403"/>
      <c r="BN35" s="403"/>
      <c r="BO35" s="403"/>
      <c r="BP35" s="403"/>
      <c r="BQ35" s="403"/>
      <c r="BR35" s="403"/>
      <c r="BS35" s="403"/>
      <c r="BT35" s="403"/>
      <c r="BU35" s="403"/>
      <c r="BV35" s="187"/>
      <c r="BW35" s="404">
        <f t="shared" ref="BW35:BW43" si="2">
IF(BY35="","",BW34+1)</f>
        <v>
8</v>
      </c>
      <c r="BX35" s="404"/>
      <c r="BY35" s="403" t="str">
        <f>
IF('各会計、関係団体の財政状況及び健全化判断比率'!B69="","",'各会計、関係団体の財政状況及び健全化判断比率'!B69)</f>
        <v>
東京都後期高齢者医療広域連合
（後期高齢者医療特別会計）</v>
      </c>
      <c r="BZ35" s="403"/>
      <c r="CA35" s="403"/>
      <c r="CB35" s="403"/>
      <c r="CC35" s="403"/>
      <c r="CD35" s="403"/>
      <c r="CE35" s="403"/>
      <c r="CF35" s="403"/>
      <c r="CG35" s="403"/>
      <c r="CH35" s="403"/>
      <c r="CI35" s="403"/>
      <c r="CJ35" s="403"/>
      <c r="CK35" s="403"/>
      <c r="CL35" s="403"/>
      <c r="CM35" s="403"/>
      <c r="CN35" s="187"/>
      <c r="CO35" s="404" t="str">
        <f t="shared" ref="CO35:CO43" si="3">
IF(CQ35="","",CO34+1)</f>
        <v/>
      </c>
      <c r="CP35" s="404"/>
      <c r="CQ35" s="403" t="str">
        <f>
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4"/>
      <c r="DG35" s="405" t="str">
        <f>
IF('各会計、関係団体の財政状況及び健全化判断比率'!BR8="","",'各会計、関係団体の財政状況及び健全化判断比率'!BR8)</f>
        <v/>
      </c>
      <c r="DH35" s="405"/>
      <c r="DI35" s="389"/>
      <c r="DJ35" s="165"/>
      <c r="DK35" s="165"/>
      <c r="DL35" s="165"/>
      <c r="DM35" s="165"/>
      <c r="DN35" s="165"/>
      <c r="DO35" s="165"/>
    </row>
    <row r="36" spans="1:119" ht="32.25" customHeight="1" x14ac:dyDescent="0.2">
      <c r="A36" s="166"/>
      <c r="B36" s="186"/>
      <c r="C36" s="404" t="str">
        <f>
IF(E36="","",C35+1)</f>
        <v/>
      </c>
      <c r="D36" s="404"/>
      <c r="E36" s="403" t="str">
        <f>
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87"/>
      <c r="U36" s="404">
        <f t="shared" ref="U36:U43" si="4">
IF(W36="","",U35+1)</f>
        <v>
4</v>
      </c>
      <c r="V36" s="404"/>
      <c r="W36" s="403" t="str">
        <f>
IF('各会計、関係団体の財政状況及び健全化判断比率'!B30="","",'各会計、関係団体の財政状況及び健全化判断比率'!B30)</f>
        <v>
後期高齢者医療事業特別会計</v>
      </c>
      <c r="X36" s="403"/>
      <c r="Y36" s="403"/>
      <c r="Z36" s="403"/>
      <c r="AA36" s="403"/>
      <c r="AB36" s="403"/>
      <c r="AC36" s="403"/>
      <c r="AD36" s="403"/>
      <c r="AE36" s="403"/>
      <c r="AF36" s="403"/>
      <c r="AG36" s="403"/>
      <c r="AH36" s="403"/>
      <c r="AI36" s="403"/>
      <c r="AJ36" s="403"/>
      <c r="AK36" s="403"/>
      <c r="AL36" s="187"/>
      <c r="AM36" s="404" t="str">
        <f t="shared" si="0"/>
        <v/>
      </c>
      <c r="AN36" s="404"/>
      <c r="AO36" s="403"/>
      <c r="AP36" s="403"/>
      <c r="AQ36" s="403"/>
      <c r="AR36" s="403"/>
      <c r="AS36" s="403"/>
      <c r="AT36" s="403"/>
      <c r="AU36" s="403"/>
      <c r="AV36" s="403"/>
      <c r="AW36" s="403"/>
      <c r="AX36" s="403"/>
      <c r="AY36" s="403"/>
      <c r="AZ36" s="403"/>
      <c r="BA36" s="403"/>
      <c r="BB36" s="403"/>
      <c r="BC36" s="403"/>
      <c r="BD36" s="187"/>
      <c r="BE36" s="404" t="str">
        <f t="shared" si="1"/>
        <v/>
      </c>
      <c r="BF36" s="404"/>
      <c r="BG36" s="403"/>
      <c r="BH36" s="403"/>
      <c r="BI36" s="403"/>
      <c r="BJ36" s="403"/>
      <c r="BK36" s="403"/>
      <c r="BL36" s="403"/>
      <c r="BM36" s="403"/>
      <c r="BN36" s="403"/>
      <c r="BO36" s="403"/>
      <c r="BP36" s="403"/>
      <c r="BQ36" s="403"/>
      <c r="BR36" s="403"/>
      <c r="BS36" s="403"/>
      <c r="BT36" s="403"/>
      <c r="BU36" s="403"/>
      <c r="BV36" s="187"/>
      <c r="BW36" s="404">
        <f t="shared" si="2"/>
        <v>
9</v>
      </c>
      <c r="BX36" s="404"/>
      <c r="BY36" s="403" t="str">
        <f>
IF('各会計、関係団体の財政状況及び健全化判断比率'!B70="","",'各会計、関係団体の財政状況及び健全化判断比率'!B70)</f>
        <v>
東京都島嶼町村一部事務組合</v>
      </c>
      <c r="BZ36" s="403"/>
      <c r="CA36" s="403"/>
      <c r="CB36" s="403"/>
      <c r="CC36" s="403"/>
      <c r="CD36" s="403"/>
      <c r="CE36" s="403"/>
      <c r="CF36" s="403"/>
      <c r="CG36" s="403"/>
      <c r="CH36" s="403"/>
      <c r="CI36" s="403"/>
      <c r="CJ36" s="403"/>
      <c r="CK36" s="403"/>
      <c r="CL36" s="403"/>
      <c r="CM36" s="403"/>
      <c r="CN36" s="187"/>
      <c r="CO36" s="404" t="str">
        <f t="shared" si="3"/>
        <v/>
      </c>
      <c r="CP36" s="404"/>
      <c r="CQ36" s="403" t="str">
        <f>
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4"/>
      <c r="DG36" s="405" t="str">
        <f>
IF('各会計、関係団体の財政状況及び健全化判断比率'!BR9="","",'各会計、関係団体の財政状況及び健全化判断比率'!BR9)</f>
        <v/>
      </c>
      <c r="DH36" s="405"/>
      <c r="DI36" s="389"/>
      <c r="DJ36" s="165"/>
      <c r="DK36" s="165"/>
      <c r="DL36" s="165"/>
      <c r="DM36" s="165"/>
      <c r="DN36" s="165"/>
      <c r="DO36" s="165"/>
    </row>
    <row r="37" spans="1:119" ht="32.25" customHeight="1" x14ac:dyDescent="0.2">
      <c r="A37" s="166"/>
      <c r="B37" s="186"/>
      <c r="C37" s="404" t="str">
        <f>
IF(E37="","",C36+1)</f>
        <v/>
      </c>
      <c r="D37" s="404"/>
      <c r="E37" s="403" t="str">
        <f>
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7"/>
      <c r="U37" s="404" t="str">
        <f t="shared" si="4"/>
        <v/>
      </c>
      <c r="V37" s="404"/>
      <c r="W37" s="403"/>
      <c r="X37" s="403"/>
      <c r="Y37" s="403"/>
      <c r="Z37" s="403"/>
      <c r="AA37" s="403"/>
      <c r="AB37" s="403"/>
      <c r="AC37" s="403"/>
      <c r="AD37" s="403"/>
      <c r="AE37" s="403"/>
      <c r="AF37" s="403"/>
      <c r="AG37" s="403"/>
      <c r="AH37" s="403"/>
      <c r="AI37" s="403"/>
      <c r="AJ37" s="403"/>
      <c r="AK37" s="403"/>
      <c r="AL37" s="187"/>
      <c r="AM37" s="404" t="str">
        <f t="shared" si="0"/>
        <v/>
      </c>
      <c r="AN37" s="404"/>
      <c r="AO37" s="403"/>
      <c r="AP37" s="403"/>
      <c r="AQ37" s="403"/>
      <c r="AR37" s="403"/>
      <c r="AS37" s="403"/>
      <c r="AT37" s="403"/>
      <c r="AU37" s="403"/>
      <c r="AV37" s="403"/>
      <c r="AW37" s="403"/>
      <c r="AX37" s="403"/>
      <c r="AY37" s="403"/>
      <c r="AZ37" s="403"/>
      <c r="BA37" s="403"/>
      <c r="BB37" s="403"/>
      <c r="BC37" s="403"/>
      <c r="BD37" s="187"/>
      <c r="BE37" s="404" t="str">
        <f t="shared" si="1"/>
        <v/>
      </c>
      <c r="BF37" s="404"/>
      <c r="BG37" s="403"/>
      <c r="BH37" s="403"/>
      <c r="BI37" s="403"/>
      <c r="BJ37" s="403"/>
      <c r="BK37" s="403"/>
      <c r="BL37" s="403"/>
      <c r="BM37" s="403"/>
      <c r="BN37" s="403"/>
      <c r="BO37" s="403"/>
      <c r="BP37" s="403"/>
      <c r="BQ37" s="403"/>
      <c r="BR37" s="403"/>
      <c r="BS37" s="403"/>
      <c r="BT37" s="403"/>
      <c r="BU37" s="403"/>
      <c r="BV37" s="187"/>
      <c r="BW37" s="404">
        <f t="shared" si="2"/>
        <v>
10</v>
      </c>
      <c r="BX37" s="404"/>
      <c r="BY37" s="403" t="str">
        <f>
IF('各会計、関係団体の財政状況及び健全化判断比率'!B71="","",'各会計、関係団体の財政状況及び健全化判断比率'!B71)</f>
        <v>
東京都市町村退職手当組合</v>
      </c>
      <c r="BZ37" s="403"/>
      <c r="CA37" s="403"/>
      <c r="CB37" s="403"/>
      <c r="CC37" s="403"/>
      <c r="CD37" s="403"/>
      <c r="CE37" s="403"/>
      <c r="CF37" s="403"/>
      <c r="CG37" s="403"/>
      <c r="CH37" s="403"/>
      <c r="CI37" s="403"/>
      <c r="CJ37" s="403"/>
      <c r="CK37" s="403"/>
      <c r="CL37" s="403"/>
      <c r="CM37" s="403"/>
      <c r="CN37" s="187"/>
      <c r="CO37" s="404" t="str">
        <f t="shared" si="3"/>
        <v/>
      </c>
      <c r="CP37" s="404"/>
      <c r="CQ37" s="403" t="str">
        <f>
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4"/>
      <c r="DG37" s="405" t="str">
        <f>
IF('各会計、関係団体の財政状況及び健全化判断比率'!BR10="","",'各会計、関係団体の財政状況及び健全化判断比率'!BR10)</f>
        <v/>
      </c>
      <c r="DH37" s="405"/>
      <c r="DI37" s="389"/>
      <c r="DJ37" s="165"/>
      <c r="DK37" s="165"/>
      <c r="DL37" s="165"/>
      <c r="DM37" s="165"/>
      <c r="DN37" s="165"/>
      <c r="DO37" s="165"/>
    </row>
    <row r="38" spans="1:119" ht="32.25" customHeight="1" x14ac:dyDescent="0.2">
      <c r="A38" s="166"/>
      <c r="B38" s="186"/>
      <c r="C38" s="404" t="str">
        <f t="shared" ref="C38:C43" si="5">
IF(E38="","",C37+1)</f>
        <v/>
      </c>
      <c r="D38" s="404"/>
      <c r="E38" s="403" t="str">
        <f>
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7"/>
      <c r="U38" s="404" t="str">
        <f t="shared" si="4"/>
        <v/>
      </c>
      <c r="V38" s="404"/>
      <c r="W38" s="403"/>
      <c r="X38" s="403"/>
      <c r="Y38" s="403"/>
      <c r="Z38" s="403"/>
      <c r="AA38" s="403"/>
      <c r="AB38" s="403"/>
      <c r="AC38" s="403"/>
      <c r="AD38" s="403"/>
      <c r="AE38" s="403"/>
      <c r="AF38" s="403"/>
      <c r="AG38" s="403"/>
      <c r="AH38" s="403"/>
      <c r="AI38" s="403"/>
      <c r="AJ38" s="403"/>
      <c r="AK38" s="403"/>
      <c r="AL38" s="187"/>
      <c r="AM38" s="404" t="str">
        <f t="shared" si="0"/>
        <v/>
      </c>
      <c r="AN38" s="404"/>
      <c r="AO38" s="403"/>
      <c r="AP38" s="403"/>
      <c r="AQ38" s="403"/>
      <c r="AR38" s="403"/>
      <c r="AS38" s="403"/>
      <c r="AT38" s="403"/>
      <c r="AU38" s="403"/>
      <c r="AV38" s="403"/>
      <c r="AW38" s="403"/>
      <c r="AX38" s="403"/>
      <c r="AY38" s="403"/>
      <c r="AZ38" s="403"/>
      <c r="BA38" s="403"/>
      <c r="BB38" s="403"/>
      <c r="BC38" s="403"/>
      <c r="BD38" s="187"/>
      <c r="BE38" s="404" t="str">
        <f t="shared" si="1"/>
        <v/>
      </c>
      <c r="BF38" s="404"/>
      <c r="BG38" s="403"/>
      <c r="BH38" s="403"/>
      <c r="BI38" s="403"/>
      <c r="BJ38" s="403"/>
      <c r="BK38" s="403"/>
      <c r="BL38" s="403"/>
      <c r="BM38" s="403"/>
      <c r="BN38" s="403"/>
      <c r="BO38" s="403"/>
      <c r="BP38" s="403"/>
      <c r="BQ38" s="403"/>
      <c r="BR38" s="403"/>
      <c r="BS38" s="403"/>
      <c r="BT38" s="403"/>
      <c r="BU38" s="403"/>
      <c r="BV38" s="187"/>
      <c r="BW38" s="404">
        <f t="shared" si="2"/>
        <v>
11</v>
      </c>
      <c r="BX38" s="404"/>
      <c r="BY38" s="403" t="str">
        <f>
IF('各会計、関係団体の財政状況及び健全化判断比率'!B72="","",'各会計、関係団体の財政状況及び健全化判断比率'!B72)</f>
        <v>
東京都市町村総合事務組合（一般会計）</v>
      </c>
      <c r="BZ38" s="403"/>
      <c r="CA38" s="403"/>
      <c r="CB38" s="403"/>
      <c r="CC38" s="403"/>
      <c r="CD38" s="403"/>
      <c r="CE38" s="403"/>
      <c r="CF38" s="403"/>
      <c r="CG38" s="403"/>
      <c r="CH38" s="403"/>
      <c r="CI38" s="403"/>
      <c r="CJ38" s="403"/>
      <c r="CK38" s="403"/>
      <c r="CL38" s="403"/>
      <c r="CM38" s="403"/>
      <c r="CN38" s="187"/>
      <c r="CO38" s="404" t="str">
        <f t="shared" si="3"/>
        <v/>
      </c>
      <c r="CP38" s="404"/>
      <c r="CQ38" s="403" t="str">
        <f>
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4"/>
      <c r="DG38" s="405" t="str">
        <f>
IF('各会計、関係団体の財政状況及び健全化判断比率'!BR11="","",'各会計、関係団体の財政状況及び健全化判断比率'!BR11)</f>
        <v/>
      </c>
      <c r="DH38" s="405"/>
      <c r="DI38" s="389"/>
      <c r="DJ38" s="165"/>
      <c r="DK38" s="165"/>
      <c r="DL38" s="165"/>
      <c r="DM38" s="165"/>
      <c r="DN38" s="165"/>
      <c r="DO38" s="165"/>
    </row>
    <row r="39" spans="1:119" ht="32.25" customHeight="1" x14ac:dyDescent="0.2">
      <c r="A39" s="166"/>
      <c r="B39" s="186"/>
      <c r="C39" s="404" t="str">
        <f t="shared" si="5"/>
        <v/>
      </c>
      <c r="D39" s="404"/>
      <c r="E39" s="403" t="str">
        <f>
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7"/>
      <c r="U39" s="404" t="str">
        <f t="shared" si="4"/>
        <v/>
      </c>
      <c r="V39" s="404"/>
      <c r="W39" s="403"/>
      <c r="X39" s="403"/>
      <c r="Y39" s="403"/>
      <c r="Z39" s="403"/>
      <c r="AA39" s="403"/>
      <c r="AB39" s="403"/>
      <c r="AC39" s="403"/>
      <c r="AD39" s="403"/>
      <c r="AE39" s="403"/>
      <c r="AF39" s="403"/>
      <c r="AG39" s="403"/>
      <c r="AH39" s="403"/>
      <c r="AI39" s="403"/>
      <c r="AJ39" s="403"/>
      <c r="AK39" s="403"/>
      <c r="AL39" s="187"/>
      <c r="AM39" s="404" t="str">
        <f t="shared" si="0"/>
        <v/>
      </c>
      <c r="AN39" s="404"/>
      <c r="AO39" s="403"/>
      <c r="AP39" s="403"/>
      <c r="AQ39" s="403"/>
      <c r="AR39" s="403"/>
      <c r="AS39" s="403"/>
      <c r="AT39" s="403"/>
      <c r="AU39" s="403"/>
      <c r="AV39" s="403"/>
      <c r="AW39" s="403"/>
      <c r="AX39" s="403"/>
      <c r="AY39" s="403"/>
      <c r="AZ39" s="403"/>
      <c r="BA39" s="403"/>
      <c r="BB39" s="403"/>
      <c r="BC39" s="403"/>
      <c r="BD39" s="187"/>
      <c r="BE39" s="404" t="str">
        <f t="shared" si="1"/>
        <v/>
      </c>
      <c r="BF39" s="404"/>
      <c r="BG39" s="403"/>
      <c r="BH39" s="403"/>
      <c r="BI39" s="403"/>
      <c r="BJ39" s="403"/>
      <c r="BK39" s="403"/>
      <c r="BL39" s="403"/>
      <c r="BM39" s="403"/>
      <c r="BN39" s="403"/>
      <c r="BO39" s="403"/>
      <c r="BP39" s="403"/>
      <c r="BQ39" s="403"/>
      <c r="BR39" s="403"/>
      <c r="BS39" s="403"/>
      <c r="BT39" s="403"/>
      <c r="BU39" s="403"/>
      <c r="BV39" s="187"/>
      <c r="BW39" s="404">
        <f t="shared" si="2"/>
        <v>
12</v>
      </c>
      <c r="BX39" s="404"/>
      <c r="BY39" s="403" t="str">
        <f>
IF('各会計、関係団体の財政状況及び健全化判断比率'!B73="","",'各会計、関係団体の財政状況及び健全化判断比率'!B73)</f>
        <v>
東京都市町村議会議員公務災害等補償組合</v>
      </c>
      <c r="BZ39" s="403"/>
      <c r="CA39" s="403"/>
      <c r="CB39" s="403"/>
      <c r="CC39" s="403"/>
      <c r="CD39" s="403"/>
      <c r="CE39" s="403"/>
      <c r="CF39" s="403"/>
      <c r="CG39" s="403"/>
      <c r="CH39" s="403"/>
      <c r="CI39" s="403"/>
      <c r="CJ39" s="403"/>
      <c r="CK39" s="403"/>
      <c r="CL39" s="403"/>
      <c r="CM39" s="403"/>
      <c r="CN39" s="187"/>
      <c r="CO39" s="404" t="str">
        <f t="shared" si="3"/>
        <v/>
      </c>
      <c r="CP39" s="404"/>
      <c r="CQ39" s="403" t="str">
        <f>
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4"/>
      <c r="DG39" s="405" t="str">
        <f>
IF('各会計、関係団体の財政状況及び健全化判断比率'!BR12="","",'各会計、関係団体の財政状況及び健全化判断比率'!BR12)</f>
        <v/>
      </c>
      <c r="DH39" s="405"/>
      <c r="DI39" s="389"/>
      <c r="DJ39" s="165"/>
      <c r="DK39" s="165"/>
      <c r="DL39" s="165"/>
      <c r="DM39" s="165"/>
      <c r="DN39" s="165"/>
      <c r="DO39" s="165"/>
    </row>
    <row r="40" spans="1:119" ht="32.25" customHeight="1" x14ac:dyDescent="0.2">
      <c r="A40" s="166"/>
      <c r="B40" s="186"/>
      <c r="C40" s="404" t="str">
        <f t="shared" si="5"/>
        <v/>
      </c>
      <c r="D40" s="404"/>
      <c r="E40" s="403" t="str">
        <f>
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7"/>
      <c r="U40" s="404" t="str">
        <f t="shared" si="4"/>
        <v/>
      </c>
      <c r="V40" s="404"/>
      <c r="W40" s="403"/>
      <c r="X40" s="403"/>
      <c r="Y40" s="403"/>
      <c r="Z40" s="403"/>
      <c r="AA40" s="403"/>
      <c r="AB40" s="403"/>
      <c r="AC40" s="403"/>
      <c r="AD40" s="403"/>
      <c r="AE40" s="403"/>
      <c r="AF40" s="403"/>
      <c r="AG40" s="403"/>
      <c r="AH40" s="403"/>
      <c r="AI40" s="403"/>
      <c r="AJ40" s="403"/>
      <c r="AK40" s="403"/>
      <c r="AL40" s="187"/>
      <c r="AM40" s="404" t="str">
        <f t="shared" si="0"/>
        <v/>
      </c>
      <c r="AN40" s="404"/>
      <c r="AO40" s="403"/>
      <c r="AP40" s="403"/>
      <c r="AQ40" s="403"/>
      <c r="AR40" s="403"/>
      <c r="AS40" s="403"/>
      <c r="AT40" s="403"/>
      <c r="AU40" s="403"/>
      <c r="AV40" s="403"/>
      <c r="AW40" s="403"/>
      <c r="AX40" s="403"/>
      <c r="AY40" s="403"/>
      <c r="AZ40" s="403"/>
      <c r="BA40" s="403"/>
      <c r="BB40" s="403"/>
      <c r="BC40" s="403"/>
      <c r="BD40" s="187"/>
      <c r="BE40" s="404" t="str">
        <f t="shared" si="1"/>
        <v/>
      </c>
      <c r="BF40" s="404"/>
      <c r="BG40" s="403"/>
      <c r="BH40" s="403"/>
      <c r="BI40" s="403"/>
      <c r="BJ40" s="403"/>
      <c r="BK40" s="403"/>
      <c r="BL40" s="403"/>
      <c r="BM40" s="403"/>
      <c r="BN40" s="403"/>
      <c r="BO40" s="403"/>
      <c r="BP40" s="403"/>
      <c r="BQ40" s="403"/>
      <c r="BR40" s="403"/>
      <c r="BS40" s="403"/>
      <c r="BT40" s="403"/>
      <c r="BU40" s="403"/>
      <c r="BV40" s="187"/>
      <c r="BW40" s="404">
        <f t="shared" si="2"/>
        <v>
13</v>
      </c>
      <c r="BX40" s="404"/>
      <c r="BY40" s="403" t="str">
        <f>
IF('各会計、関係団体の財政状況及び健全化判断比率'!B74="","",'各会計、関係団体の財政状況及び健全化判断比率'!B74)</f>
        <v>
東京都市町村総合事務組合（交通災害）</v>
      </c>
      <c r="BZ40" s="403"/>
      <c r="CA40" s="403"/>
      <c r="CB40" s="403"/>
      <c r="CC40" s="403"/>
      <c r="CD40" s="403"/>
      <c r="CE40" s="403"/>
      <c r="CF40" s="403"/>
      <c r="CG40" s="403"/>
      <c r="CH40" s="403"/>
      <c r="CI40" s="403"/>
      <c r="CJ40" s="403"/>
      <c r="CK40" s="403"/>
      <c r="CL40" s="403"/>
      <c r="CM40" s="403"/>
      <c r="CN40" s="187"/>
      <c r="CO40" s="404" t="str">
        <f t="shared" si="3"/>
        <v/>
      </c>
      <c r="CP40" s="404"/>
      <c r="CQ40" s="403" t="str">
        <f>
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4"/>
      <c r="DG40" s="405" t="str">
        <f>
IF('各会計、関係団体の財政状況及び健全化判断比率'!BR13="","",'各会計、関係団体の財政状況及び健全化判断比率'!BR13)</f>
        <v/>
      </c>
      <c r="DH40" s="405"/>
      <c r="DI40" s="389"/>
      <c r="DJ40" s="165"/>
      <c r="DK40" s="165"/>
      <c r="DL40" s="165"/>
      <c r="DM40" s="165"/>
      <c r="DN40" s="165"/>
      <c r="DO40" s="165"/>
    </row>
    <row r="41" spans="1:119" ht="32.25" customHeight="1" x14ac:dyDescent="0.2">
      <c r="A41" s="166"/>
      <c r="B41" s="186"/>
      <c r="C41" s="404" t="str">
        <f t="shared" si="5"/>
        <v/>
      </c>
      <c r="D41" s="404"/>
      <c r="E41" s="403" t="str">
        <f>
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7"/>
      <c r="U41" s="404" t="str">
        <f t="shared" si="4"/>
        <v/>
      </c>
      <c r="V41" s="404"/>
      <c r="W41" s="403"/>
      <c r="X41" s="403"/>
      <c r="Y41" s="403"/>
      <c r="Z41" s="403"/>
      <c r="AA41" s="403"/>
      <c r="AB41" s="403"/>
      <c r="AC41" s="403"/>
      <c r="AD41" s="403"/>
      <c r="AE41" s="403"/>
      <c r="AF41" s="403"/>
      <c r="AG41" s="403"/>
      <c r="AH41" s="403"/>
      <c r="AI41" s="403"/>
      <c r="AJ41" s="403"/>
      <c r="AK41" s="403"/>
      <c r="AL41" s="187"/>
      <c r="AM41" s="404" t="str">
        <f t="shared" si="0"/>
        <v/>
      </c>
      <c r="AN41" s="404"/>
      <c r="AO41" s="403"/>
      <c r="AP41" s="403"/>
      <c r="AQ41" s="403"/>
      <c r="AR41" s="403"/>
      <c r="AS41" s="403"/>
      <c r="AT41" s="403"/>
      <c r="AU41" s="403"/>
      <c r="AV41" s="403"/>
      <c r="AW41" s="403"/>
      <c r="AX41" s="403"/>
      <c r="AY41" s="403"/>
      <c r="AZ41" s="403"/>
      <c r="BA41" s="403"/>
      <c r="BB41" s="403"/>
      <c r="BC41" s="403"/>
      <c r="BD41" s="187"/>
      <c r="BE41" s="404" t="str">
        <f t="shared" si="1"/>
        <v/>
      </c>
      <c r="BF41" s="404"/>
      <c r="BG41" s="403"/>
      <c r="BH41" s="403"/>
      <c r="BI41" s="403"/>
      <c r="BJ41" s="403"/>
      <c r="BK41" s="403"/>
      <c r="BL41" s="403"/>
      <c r="BM41" s="403"/>
      <c r="BN41" s="403"/>
      <c r="BO41" s="403"/>
      <c r="BP41" s="403"/>
      <c r="BQ41" s="403"/>
      <c r="BR41" s="403"/>
      <c r="BS41" s="403"/>
      <c r="BT41" s="403"/>
      <c r="BU41" s="403"/>
      <c r="BV41" s="187"/>
      <c r="BW41" s="404" t="str">
        <f t="shared" si="2"/>
        <v/>
      </c>
      <c r="BX41" s="404"/>
      <c r="BY41" s="403" t="str">
        <f>
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87"/>
      <c r="CO41" s="404" t="str">
        <f t="shared" si="3"/>
        <v/>
      </c>
      <c r="CP41" s="404"/>
      <c r="CQ41" s="403" t="str">
        <f>
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4"/>
      <c r="DG41" s="405" t="str">
        <f>
IF('各会計、関係団体の財政状況及び健全化判断比率'!BR14="","",'各会計、関係団体の財政状況及び健全化判断比率'!BR14)</f>
        <v/>
      </c>
      <c r="DH41" s="405"/>
      <c r="DI41" s="389"/>
      <c r="DJ41" s="165"/>
      <c r="DK41" s="165"/>
      <c r="DL41" s="165"/>
      <c r="DM41" s="165"/>
      <c r="DN41" s="165"/>
      <c r="DO41" s="165"/>
    </row>
    <row r="42" spans="1:119" ht="32.25" customHeight="1" x14ac:dyDescent="0.2">
      <c r="A42" s="165"/>
      <c r="B42" s="186"/>
      <c r="C42" s="404" t="str">
        <f t="shared" si="5"/>
        <v/>
      </c>
      <c r="D42" s="404"/>
      <c r="E42" s="403" t="str">
        <f>
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7"/>
      <c r="U42" s="404" t="str">
        <f t="shared" si="4"/>
        <v/>
      </c>
      <c r="V42" s="404"/>
      <c r="W42" s="403"/>
      <c r="X42" s="403"/>
      <c r="Y42" s="403"/>
      <c r="Z42" s="403"/>
      <c r="AA42" s="403"/>
      <c r="AB42" s="403"/>
      <c r="AC42" s="403"/>
      <c r="AD42" s="403"/>
      <c r="AE42" s="403"/>
      <c r="AF42" s="403"/>
      <c r="AG42" s="403"/>
      <c r="AH42" s="403"/>
      <c r="AI42" s="403"/>
      <c r="AJ42" s="403"/>
      <c r="AK42" s="403"/>
      <c r="AL42" s="187"/>
      <c r="AM42" s="404" t="str">
        <f t="shared" si="0"/>
        <v/>
      </c>
      <c r="AN42" s="404"/>
      <c r="AO42" s="403"/>
      <c r="AP42" s="403"/>
      <c r="AQ42" s="403"/>
      <c r="AR42" s="403"/>
      <c r="AS42" s="403"/>
      <c r="AT42" s="403"/>
      <c r="AU42" s="403"/>
      <c r="AV42" s="403"/>
      <c r="AW42" s="403"/>
      <c r="AX42" s="403"/>
      <c r="AY42" s="403"/>
      <c r="AZ42" s="403"/>
      <c r="BA42" s="403"/>
      <c r="BB42" s="403"/>
      <c r="BC42" s="403"/>
      <c r="BD42" s="187"/>
      <c r="BE42" s="404" t="str">
        <f t="shared" si="1"/>
        <v/>
      </c>
      <c r="BF42" s="404"/>
      <c r="BG42" s="403"/>
      <c r="BH42" s="403"/>
      <c r="BI42" s="403"/>
      <c r="BJ42" s="403"/>
      <c r="BK42" s="403"/>
      <c r="BL42" s="403"/>
      <c r="BM42" s="403"/>
      <c r="BN42" s="403"/>
      <c r="BO42" s="403"/>
      <c r="BP42" s="403"/>
      <c r="BQ42" s="403"/>
      <c r="BR42" s="403"/>
      <c r="BS42" s="403"/>
      <c r="BT42" s="403"/>
      <c r="BU42" s="403"/>
      <c r="BV42" s="187"/>
      <c r="BW42" s="404" t="str">
        <f t="shared" si="2"/>
        <v/>
      </c>
      <c r="BX42" s="404"/>
      <c r="BY42" s="403" t="str">
        <f>
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87"/>
      <c r="CO42" s="404" t="str">
        <f t="shared" si="3"/>
        <v/>
      </c>
      <c r="CP42" s="404"/>
      <c r="CQ42" s="403" t="str">
        <f>
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4"/>
      <c r="DG42" s="405" t="str">
        <f>
IF('各会計、関係団体の財政状況及び健全化判断比率'!BR15="","",'各会計、関係団体の財政状況及び健全化判断比率'!BR15)</f>
        <v/>
      </c>
      <c r="DH42" s="405"/>
      <c r="DI42" s="389"/>
      <c r="DJ42" s="165"/>
      <c r="DK42" s="165"/>
      <c r="DL42" s="165"/>
      <c r="DM42" s="165"/>
      <c r="DN42" s="165"/>
      <c r="DO42" s="165"/>
    </row>
    <row r="43" spans="1:119" ht="32.25" customHeight="1" x14ac:dyDescent="0.2">
      <c r="A43" s="165"/>
      <c r="B43" s="186"/>
      <c r="C43" s="404" t="str">
        <f t="shared" si="5"/>
        <v/>
      </c>
      <c r="D43" s="404"/>
      <c r="E43" s="403" t="str">
        <f>
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7"/>
      <c r="U43" s="404" t="str">
        <f t="shared" si="4"/>
        <v/>
      </c>
      <c r="V43" s="404"/>
      <c r="W43" s="403"/>
      <c r="X43" s="403"/>
      <c r="Y43" s="403"/>
      <c r="Z43" s="403"/>
      <c r="AA43" s="403"/>
      <c r="AB43" s="403"/>
      <c r="AC43" s="403"/>
      <c r="AD43" s="403"/>
      <c r="AE43" s="403"/>
      <c r="AF43" s="403"/>
      <c r="AG43" s="403"/>
      <c r="AH43" s="403"/>
      <c r="AI43" s="403"/>
      <c r="AJ43" s="403"/>
      <c r="AK43" s="403"/>
      <c r="AL43" s="187"/>
      <c r="AM43" s="404" t="str">
        <f t="shared" si="0"/>
        <v/>
      </c>
      <c r="AN43" s="404"/>
      <c r="AO43" s="403"/>
      <c r="AP43" s="403"/>
      <c r="AQ43" s="403"/>
      <c r="AR43" s="403"/>
      <c r="AS43" s="403"/>
      <c r="AT43" s="403"/>
      <c r="AU43" s="403"/>
      <c r="AV43" s="403"/>
      <c r="AW43" s="403"/>
      <c r="AX43" s="403"/>
      <c r="AY43" s="403"/>
      <c r="AZ43" s="403"/>
      <c r="BA43" s="403"/>
      <c r="BB43" s="403"/>
      <c r="BC43" s="403"/>
      <c r="BD43" s="187"/>
      <c r="BE43" s="404" t="str">
        <f t="shared" si="1"/>
        <v/>
      </c>
      <c r="BF43" s="404"/>
      <c r="BG43" s="403"/>
      <c r="BH43" s="403"/>
      <c r="BI43" s="403"/>
      <c r="BJ43" s="403"/>
      <c r="BK43" s="403"/>
      <c r="BL43" s="403"/>
      <c r="BM43" s="403"/>
      <c r="BN43" s="403"/>
      <c r="BO43" s="403"/>
      <c r="BP43" s="403"/>
      <c r="BQ43" s="403"/>
      <c r="BR43" s="403"/>
      <c r="BS43" s="403"/>
      <c r="BT43" s="403"/>
      <c r="BU43" s="403"/>
      <c r="BV43" s="187"/>
      <c r="BW43" s="404" t="str">
        <f t="shared" si="2"/>
        <v/>
      </c>
      <c r="BX43" s="404"/>
      <c r="BY43" s="403" t="str">
        <f>
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7"/>
      <c r="CO43" s="404" t="str">
        <f t="shared" si="3"/>
        <v/>
      </c>
      <c r="CP43" s="404"/>
      <c r="CQ43" s="403" t="str">
        <f>
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4"/>
      <c r="DG43" s="405" t="str">
        <f>
IF('各会計、関係団体の財政状況及び健全化判断比率'!BR16="","",'各会計、関係団体の財政状況及び健全化判断比率'!BR16)</f>
        <v/>
      </c>
      <c r="DH43" s="405"/>
      <c r="DI43" s="389"/>
      <c r="DJ43" s="165"/>
      <c r="DK43" s="165"/>
      <c r="DL43" s="165"/>
      <c r="DM43" s="165"/>
      <c r="DN43" s="165"/>
      <c r="DO43" s="165"/>
    </row>
    <row r="44" spans="1:119" ht="13.5" customHeight="1" thickBot="1" x14ac:dyDescent="0.25">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
146</v>
      </c>
      <c r="C46" s="165"/>
      <c r="D46" s="165"/>
      <c r="E46" s="165" t="s">
        <v>
147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
148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
149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192" t="s">
        <v>
150</v>
      </c>
    </row>
    <row r="50" spans="5:5" x14ac:dyDescent="0.2">
      <c r="E50" s="167" t="s">
        <v>
151</v>
      </c>
    </row>
    <row r="51" spans="5:5" x14ac:dyDescent="0.2">
      <c r="E51" s="167" t="s">
        <v>
152</v>
      </c>
    </row>
    <row r="52" spans="5:5" x14ac:dyDescent="0.2">
      <c r="E52" s="167" t="s">
        <v>
153</v>
      </c>
    </row>
    <row r="53" spans="5:5" x14ac:dyDescent="0.2">
      <c r="E53" s="167" t="s">
        <v>
154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Rc80IsRH3neF9KzYuLa0sPvf1YBSD8cvRugTuzlQGvpzTSnPdW4ylUh9ozXH6Wq8VzeH33DHVzzla1ZrcGsGVg==" saltValue="Lu4EEdLBza7smGzjFGrev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568</v>
      </c>
      <c r="K32" s="22"/>
      <c r="L32" s="22"/>
      <c r="M32" s="22"/>
      <c r="N32" s="22"/>
      <c r="O32" s="22"/>
      <c r="P32" s="22"/>
    </row>
    <row r="33" spans="1:16" ht="39" customHeight="1" thickBot="1" x14ac:dyDescent="0.25">
      <c r="A33" s="22"/>
      <c r="B33" s="25" t="s">
        <v>
6</v>
      </c>
      <c r="C33" s="26"/>
      <c r="D33" s="26"/>
      <c r="E33" s="27" t="s">
        <v>
2</v>
      </c>
      <c r="F33" s="28" t="s">
        <v>
407</v>
      </c>
      <c r="G33" s="29" t="s">
        <v>
408</v>
      </c>
      <c r="H33" s="29" t="s">
        <v>
409</v>
      </c>
      <c r="I33" s="29" t="s">
        <v>
410</v>
      </c>
      <c r="J33" s="30" t="s">
        <v>
411</v>
      </c>
      <c r="K33" s="22"/>
      <c r="L33" s="22"/>
      <c r="M33" s="22"/>
      <c r="N33" s="22"/>
      <c r="O33" s="22"/>
      <c r="P33" s="22"/>
    </row>
    <row r="34" spans="1:16" ht="39" customHeight="1" x14ac:dyDescent="0.2">
      <c r="A34" s="22"/>
      <c r="B34" s="31"/>
      <c r="C34" s="1221" t="s">
        <v>
413</v>
      </c>
      <c r="D34" s="1221"/>
      <c r="E34" s="1222"/>
      <c r="F34" s="32">
        <v>
6.05</v>
      </c>
      <c r="G34" s="33">
        <v>
4.74</v>
      </c>
      <c r="H34" s="33">
        <v>
4.66</v>
      </c>
      <c r="I34" s="33">
        <v>
6.25</v>
      </c>
      <c r="J34" s="34">
        <v>
7.3</v>
      </c>
      <c r="K34" s="22"/>
      <c r="L34" s="22"/>
      <c r="M34" s="22"/>
      <c r="N34" s="22"/>
      <c r="O34" s="22"/>
      <c r="P34" s="22"/>
    </row>
    <row r="35" spans="1:16" ht="39" customHeight="1" x14ac:dyDescent="0.2">
      <c r="A35" s="22"/>
      <c r="B35" s="35"/>
      <c r="C35" s="1215" t="s">
        <v>
414</v>
      </c>
      <c r="D35" s="1216"/>
      <c r="E35" s="1217"/>
      <c r="F35" s="36">
        <v>
4.57</v>
      </c>
      <c r="G35" s="37">
        <v>
3.05</v>
      </c>
      <c r="H35" s="37">
        <v>
2.73</v>
      </c>
      <c r="I35" s="37">
        <v>
2.3199999999999998</v>
      </c>
      <c r="J35" s="38">
        <v>
0.55000000000000004</v>
      </c>
      <c r="K35" s="22"/>
      <c r="L35" s="22"/>
      <c r="M35" s="22"/>
      <c r="N35" s="22"/>
      <c r="O35" s="22"/>
      <c r="P35" s="22"/>
    </row>
    <row r="36" spans="1:16" ht="39" customHeight="1" x14ac:dyDescent="0.2">
      <c r="A36" s="22"/>
      <c r="B36" s="35"/>
      <c r="C36" s="1215" t="s">
        <v>
415</v>
      </c>
      <c r="D36" s="1216"/>
      <c r="E36" s="1217"/>
      <c r="F36" s="36">
        <v>
0.16</v>
      </c>
      <c r="G36" s="37">
        <v>
0.71</v>
      </c>
      <c r="H36" s="37">
        <v>
0.23</v>
      </c>
      <c r="I36" s="37">
        <v>
0.33</v>
      </c>
      <c r="J36" s="38">
        <v>
0.32</v>
      </c>
      <c r="K36" s="22"/>
      <c r="L36" s="22"/>
      <c r="M36" s="22"/>
      <c r="N36" s="22"/>
      <c r="O36" s="22"/>
      <c r="P36" s="22"/>
    </row>
    <row r="37" spans="1:16" ht="39" customHeight="1" x14ac:dyDescent="0.2">
      <c r="A37" s="22"/>
      <c r="B37" s="35"/>
      <c r="C37" s="1215" t="s">
        <v>
416</v>
      </c>
      <c r="D37" s="1216"/>
      <c r="E37" s="1217"/>
      <c r="F37" s="36">
        <v>
0.88</v>
      </c>
      <c r="G37" s="37">
        <v>
0.64</v>
      </c>
      <c r="H37" s="37">
        <v>
0.46</v>
      </c>
      <c r="I37" s="37">
        <v>
0.26</v>
      </c>
      <c r="J37" s="38">
        <v>
0.23</v>
      </c>
      <c r="K37" s="22"/>
      <c r="L37" s="22"/>
      <c r="M37" s="22"/>
      <c r="N37" s="22"/>
      <c r="O37" s="22"/>
      <c r="P37" s="22"/>
    </row>
    <row r="38" spans="1:16" ht="39" customHeight="1" x14ac:dyDescent="0.2">
      <c r="A38" s="22"/>
      <c r="B38" s="35"/>
      <c r="C38" s="1215" t="s">
        <v>
417</v>
      </c>
      <c r="D38" s="1216"/>
      <c r="E38" s="1217"/>
      <c r="F38" s="36">
        <v>
0.09</v>
      </c>
      <c r="G38" s="37">
        <v>
0.3</v>
      </c>
      <c r="H38" s="37">
        <v>
0.33</v>
      </c>
      <c r="I38" s="37">
        <v>
0.23</v>
      </c>
      <c r="J38" s="38">
        <v>
0.11</v>
      </c>
      <c r="K38" s="22"/>
      <c r="L38" s="22"/>
      <c r="M38" s="22"/>
      <c r="N38" s="22"/>
      <c r="O38" s="22"/>
      <c r="P38" s="22"/>
    </row>
    <row r="39" spans="1:16" ht="39" customHeight="1" x14ac:dyDescent="0.2">
      <c r="A39" s="22"/>
      <c r="B39" s="35"/>
      <c r="C39" s="1215" t="s">
        <v>
418</v>
      </c>
      <c r="D39" s="1216"/>
      <c r="E39" s="1217"/>
      <c r="F39" s="36">
        <v>
0.38</v>
      </c>
      <c r="G39" s="37">
        <v>
1.54</v>
      </c>
      <c r="H39" s="37">
        <v>
0.37</v>
      </c>
      <c r="I39" s="37">
        <v>
0.06</v>
      </c>
      <c r="J39" s="38">
        <v>
0</v>
      </c>
      <c r="K39" s="22"/>
      <c r="L39" s="22"/>
      <c r="M39" s="22"/>
      <c r="N39" s="22"/>
      <c r="O39" s="22"/>
      <c r="P39" s="22"/>
    </row>
    <row r="40" spans="1:16" ht="39" customHeight="1" x14ac:dyDescent="0.2">
      <c r="A40" s="22"/>
      <c r="B40" s="35"/>
      <c r="C40" s="1215"/>
      <c r="D40" s="1216"/>
      <c r="E40" s="1217"/>
      <c r="F40" s="36"/>
      <c r="G40" s="37"/>
      <c r="H40" s="37"/>
      <c r="I40" s="37"/>
      <c r="J40" s="38"/>
      <c r="K40" s="22"/>
      <c r="L40" s="22"/>
      <c r="M40" s="22"/>
      <c r="N40" s="22"/>
      <c r="O40" s="22"/>
      <c r="P40" s="22"/>
    </row>
    <row r="41" spans="1:16" ht="39" customHeight="1" x14ac:dyDescent="0.2">
      <c r="A41" s="22"/>
      <c r="B41" s="35"/>
      <c r="C41" s="1215"/>
      <c r="D41" s="1216"/>
      <c r="E41" s="1217"/>
      <c r="F41" s="36"/>
      <c r="G41" s="37"/>
      <c r="H41" s="37"/>
      <c r="I41" s="37"/>
      <c r="J41" s="38"/>
      <c r="K41" s="22"/>
      <c r="L41" s="22"/>
      <c r="M41" s="22"/>
      <c r="N41" s="22"/>
      <c r="O41" s="22"/>
      <c r="P41" s="22"/>
    </row>
    <row r="42" spans="1:16" ht="39" customHeight="1" x14ac:dyDescent="0.2">
      <c r="A42" s="22"/>
      <c r="B42" s="39"/>
      <c r="C42" s="1215" t="s">
        <v>
419</v>
      </c>
      <c r="D42" s="1216"/>
      <c r="E42" s="1217"/>
      <c r="F42" s="36" t="s">
        <v>
367</v>
      </c>
      <c r="G42" s="37" t="s">
        <v>
367</v>
      </c>
      <c r="H42" s="37" t="s">
        <v>
367</v>
      </c>
      <c r="I42" s="37" t="s">
        <v>
367</v>
      </c>
      <c r="J42" s="38" t="s">
        <v>
367</v>
      </c>
      <c r="K42" s="22"/>
      <c r="L42" s="22"/>
      <c r="M42" s="22"/>
      <c r="N42" s="22"/>
      <c r="O42" s="22"/>
      <c r="P42" s="22"/>
    </row>
    <row r="43" spans="1:16" ht="39" customHeight="1" thickBot="1" x14ac:dyDescent="0.25">
      <c r="A43" s="22"/>
      <c r="B43" s="40"/>
      <c r="C43" s="1218" t="s">
        <v>
420</v>
      </c>
      <c r="D43" s="1219"/>
      <c r="E43" s="1220"/>
      <c r="F43" s="41" t="s">
        <v>
367</v>
      </c>
      <c r="G43" s="42" t="s">
        <v>
367</v>
      </c>
      <c r="H43" s="42" t="s">
        <v>
367</v>
      </c>
      <c r="I43" s="42" t="s">
        <v>
367</v>
      </c>
      <c r="J43" s="43" t="s">
        <v>
367</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rlEz8p7zI9mdN8bBcZd17LLSdDYnaPp2U1dJ6X2WaItPUi0nHjuifRWNpZdFLtsUY/+/vZQmVlJpUxjcjX+ng==" saltValue="FGETk707IB+py/9C29kM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407</v>
      </c>
      <c r="L44" s="56" t="s">
        <v>
408</v>
      </c>
      <c r="M44" s="56" t="s">
        <v>
409</v>
      </c>
      <c r="N44" s="56" t="s">
        <v>
410</v>
      </c>
      <c r="O44" s="57" t="s">
        <v>
411</v>
      </c>
      <c r="P44" s="48"/>
      <c r="Q44" s="48"/>
      <c r="R44" s="48"/>
      <c r="S44" s="48"/>
      <c r="T44" s="48"/>
      <c r="U44" s="48"/>
    </row>
    <row r="45" spans="1:21" ht="30.75" customHeight="1" x14ac:dyDescent="0.2">
      <c r="A45" s="48"/>
      <c r="B45" s="1231" t="s">
        <v>
569</v>
      </c>
      <c r="C45" s="1232"/>
      <c r="D45" s="58"/>
      <c r="E45" s="1237" t="s">
        <v>
10</v>
      </c>
      <c r="F45" s="1237"/>
      <c r="G45" s="1237"/>
      <c r="H45" s="1237"/>
      <c r="I45" s="1237"/>
      <c r="J45" s="1238"/>
      <c r="K45" s="59">
        <v>
84</v>
      </c>
      <c r="L45" s="60">
        <v>
90</v>
      </c>
      <c r="M45" s="60">
        <v>
92</v>
      </c>
      <c r="N45" s="60">
        <v>
94</v>
      </c>
      <c r="O45" s="61">
        <v>
96</v>
      </c>
      <c r="P45" s="48"/>
      <c r="Q45" s="48"/>
      <c r="R45" s="48"/>
      <c r="S45" s="48"/>
      <c r="T45" s="48"/>
      <c r="U45" s="48"/>
    </row>
    <row r="46" spans="1:21" ht="30.75" customHeight="1" x14ac:dyDescent="0.2">
      <c r="A46" s="48"/>
      <c r="B46" s="1233"/>
      <c r="C46" s="1234"/>
      <c r="D46" s="62"/>
      <c r="E46" s="1225" t="s">
        <v>
11</v>
      </c>
      <c r="F46" s="1225"/>
      <c r="G46" s="1225"/>
      <c r="H46" s="1225"/>
      <c r="I46" s="1225"/>
      <c r="J46" s="1226"/>
      <c r="K46" s="63" t="s">
        <v>
367</v>
      </c>
      <c r="L46" s="64" t="s">
        <v>
367</v>
      </c>
      <c r="M46" s="64" t="s">
        <v>
367</v>
      </c>
      <c r="N46" s="64" t="s">
        <v>
367</v>
      </c>
      <c r="O46" s="65" t="s">
        <v>
367</v>
      </c>
      <c r="P46" s="48"/>
      <c r="Q46" s="48"/>
      <c r="R46" s="48"/>
      <c r="S46" s="48"/>
      <c r="T46" s="48"/>
      <c r="U46" s="48"/>
    </row>
    <row r="47" spans="1:21" ht="30.75" customHeight="1" x14ac:dyDescent="0.2">
      <c r="A47" s="48"/>
      <c r="B47" s="1233"/>
      <c r="C47" s="1234"/>
      <c r="D47" s="62"/>
      <c r="E47" s="1225" t="s">
        <v>
12</v>
      </c>
      <c r="F47" s="1225"/>
      <c r="G47" s="1225"/>
      <c r="H47" s="1225"/>
      <c r="I47" s="1225"/>
      <c r="J47" s="1226"/>
      <c r="K47" s="63" t="s">
        <v>
367</v>
      </c>
      <c r="L47" s="64" t="s">
        <v>
367</v>
      </c>
      <c r="M47" s="64" t="s">
        <v>
367</v>
      </c>
      <c r="N47" s="64" t="s">
        <v>
367</v>
      </c>
      <c r="O47" s="65" t="s">
        <v>
367</v>
      </c>
      <c r="P47" s="48"/>
      <c r="Q47" s="48"/>
      <c r="R47" s="48"/>
      <c r="S47" s="48"/>
      <c r="T47" s="48"/>
      <c r="U47" s="48"/>
    </row>
    <row r="48" spans="1:21" ht="30.75" customHeight="1" x14ac:dyDescent="0.2">
      <c r="A48" s="48"/>
      <c r="B48" s="1233"/>
      <c r="C48" s="1234"/>
      <c r="D48" s="62"/>
      <c r="E48" s="1225" t="s">
        <v>
13</v>
      </c>
      <c r="F48" s="1225"/>
      <c r="G48" s="1225"/>
      <c r="H48" s="1225"/>
      <c r="I48" s="1225"/>
      <c r="J48" s="1226"/>
      <c r="K48" s="63">
        <v>
29</v>
      </c>
      <c r="L48" s="64">
        <v>
20</v>
      </c>
      <c r="M48" s="64">
        <v>
15</v>
      </c>
      <c r="N48" s="64">
        <v>
14</v>
      </c>
      <c r="O48" s="65">
        <v>
11</v>
      </c>
      <c r="P48" s="48"/>
      <c r="Q48" s="48"/>
      <c r="R48" s="48"/>
      <c r="S48" s="48"/>
      <c r="T48" s="48"/>
      <c r="U48" s="48"/>
    </row>
    <row r="49" spans="1:21" ht="30.75" customHeight="1" x14ac:dyDescent="0.2">
      <c r="A49" s="48"/>
      <c r="B49" s="1233"/>
      <c r="C49" s="1234"/>
      <c r="D49" s="62"/>
      <c r="E49" s="1225" t="s">
        <v>
14</v>
      </c>
      <c r="F49" s="1225"/>
      <c r="G49" s="1225"/>
      <c r="H49" s="1225"/>
      <c r="I49" s="1225"/>
      <c r="J49" s="1226"/>
      <c r="K49" s="63">
        <v>
8</v>
      </c>
      <c r="L49" s="64">
        <v>
9</v>
      </c>
      <c r="M49" s="64">
        <v>
14</v>
      </c>
      <c r="N49" s="64">
        <v>
17</v>
      </c>
      <c r="O49" s="65">
        <v>
17</v>
      </c>
      <c r="P49" s="48"/>
      <c r="Q49" s="48"/>
      <c r="R49" s="48"/>
      <c r="S49" s="48"/>
      <c r="T49" s="48"/>
      <c r="U49" s="48"/>
    </row>
    <row r="50" spans="1:21" ht="30.75" customHeight="1" x14ac:dyDescent="0.2">
      <c r="A50" s="48"/>
      <c r="B50" s="1233"/>
      <c r="C50" s="1234"/>
      <c r="D50" s="62"/>
      <c r="E50" s="1225" t="s">
        <v>
15</v>
      </c>
      <c r="F50" s="1225"/>
      <c r="G50" s="1225"/>
      <c r="H50" s="1225"/>
      <c r="I50" s="1225"/>
      <c r="J50" s="1226"/>
      <c r="K50" s="63" t="s">
        <v>
367</v>
      </c>
      <c r="L50" s="64" t="s">
        <v>
367</v>
      </c>
      <c r="M50" s="64" t="s">
        <v>
367</v>
      </c>
      <c r="N50" s="64" t="s">
        <v>
367</v>
      </c>
      <c r="O50" s="65" t="s">
        <v>
367</v>
      </c>
      <c r="P50" s="48"/>
      <c r="Q50" s="48"/>
      <c r="R50" s="48"/>
      <c r="S50" s="48"/>
      <c r="T50" s="48"/>
      <c r="U50" s="48"/>
    </row>
    <row r="51" spans="1:21" ht="30.75" customHeight="1" x14ac:dyDescent="0.2">
      <c r="A51" s="48"/>
      <c r="B51" s="1235"/>
      <c r="C51" s="1236"/>
      <c r="D51" s="66"/>
      <c r="E51" s="1225" t="s">
        <v>
16</v>
      </c>
      <c r="F51" s="1225"/>
      <c r="G51" s="1225"/>
      <c r="H51" s="1225"/>
      <c r="I51" s="1225"/>
      <c r="J51" s="1226"/>
      <c r="K51" s="63" t="s">
        <v>
367</v>
      </c>
      <c r="L51" s="64" t="s">
        <v>
367</v>
      </c>
      <c r="M51" s="64" t="s">
        <v>
367</v>
      </c>
      <c r="N51" s="64" t="s">
        <v>
367</v>
      </c>
      <c r="O51" s="65" t="s">
        <v>
367</v>
      </c>
      <c r="P51" s="48"/>
      <c r="Q51" s="48"/>
      <c r="R51" s="48"/>
      <c r="S51" s="48"/>
      <c r="T51" s="48"/>
      <c r="U51" s="48"/>
    </row>
    <row r="52" spans="1:21" ht="30.75" customHeight="1" x14ac:dyDescent="0.2">
      <c r="A52" s="48"/>
      <c r="B52" s="1223" t="s">
        <v>
17</v>
      </c>
      <c r="C52" s="1224"/>
      <c r="D52" s="66"/>
      <c r="E52" s="1225" t="s">
        <v>
18</v>
      </c>
      <c r="F52" s="1225"/>
      <c r="G52" s="1225"/>
      <c r="H52" s="1225"/>
      <c r="I52" s="1225"/>
      <c r="J52" s="1226"/>
      <c r="K52" s="63">
        <v>
105</v>
      </c>
      <c r="L52" s="64">
        <v>
106</v>
      </c>
      <c r="M52" s="64">
        <v>
106</v>
      </c>
      <c r="N52" s="64">
        <v>
109</v>
      </c>
      <c r="O52" s="65">
        <v>
109</v>
      </c>
      <c r="P52" s="48"/>
      <c r="Q52" s="48"/>
      <c r="R52" s="48"/>
      <c r="S52" s="48"/>
      <c r="T52" s="48"/>
      <c r="U52" s="48"/>
    </row>
    <row r="53" spans="1:21" ht="30.75" customHeight="1" thickBot="1" x14ac:dyDescent="0.25">
      <c r="A53" s="48"/>
      <c r="B53" s="1227" t="s">
        <v>
19</v>
      </c>
      <c r="C53" s="1228"/>
      <c r="D53" s="67"/>
      <c r="E53" s="1229" t="s">
        <v>
20</v>
      </c>
      <c r="F53" s="1229"/>
      <c r="G53" s="1229"/>
      <c r="H53" s="1229"/>
      <c r="I53" s="1229"/>
      <c r="J53" s="1230"/>
      <c r="K53" s="68">
        <v>
16</v>
      </c>
      <c r="L53" s="69">
        <v>
13</v>
      </c>
      <c r="M53" s="69">
        <v>
15</v>
      </c>
      <c r="N53" s="69">
        <v>
16</v>
      </c>
      <c r="O53" s="70">
        <v>
15</v>
      </c>
      <c r="P53" s="48"/>
      <c r="Q53" s="48"/>
      <c r="R53" s="48"/>
      <c r="S53" s="48"/>
      <c r="T53" s="48"/>
      <c r="U53" s="48"/>
    </row>
    <row r="54" spans="1:21" ht="24" customHeight="1" x14ac:dyDescent="0.2">
      <c r="A54" s="48"/>
      <c r="B54" s="71" t="s">
        <v>
21</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66FSuMZGUIbKZ/2PQl9oz+i+YGrOvWCxv5ozppAAVlNHolOPOmcwDjt9Af1DMDkglsUI8PNY3rT0f38AriCiQ==" saltValue="PXpbdbCGcRwSc4CXr4Sj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
8</v>
      </c>
    </row>
    <row r="40" spans="2:13" ht="27.75" customHeight="1" thickBot="1" x14ac:dyDescent="0.25">
      <c r="B40" s="74" t="s">
        <v>
9</v>
      </c>
      <c r="C40" s="75"/>
      <c r="D40" s="75"/>
      <c r="E40" s="76"/>
      <c r="F40" s="76"/>
      <c r="G40" s="76"/>
      <c r="H40" s="77" t="s">
        <v>
2</v>
      </c>
      <c r="I40" s="78" t="s">
        <v>
407</v>
      </c>
      <c r="J40" s="79" t="s">
        <v>
408</v>
      </c>
      <c r="K40" s="79" t="s">
        <v>
409</v>
      </c>
      <c r="L40" s="79" t="s">
        <v>
410</v>
      </c>
      <c r="M40" s="80" t="s">
        <v>
411</v>
      </c>
    </row>
    <row r="41" spans="2:13" ht="27.75" customHeight="1" x14ac:dyDescent="0.2">
      <c r="B41" s="1251" t="s">
        <v>
22</v>
      </c>
      <c r="C41" s="1252"/>
      <c r="D41" s="81"/>
      <c r="E41" s="1253" t="s">
        <v>
23</v>
      </c>
      <c r="F41" s="1253"/>
      <c r="G41" s="1253"/>
      <c r="H41" s="1254"/>
      <c r="I41" s="82">
        <v>
954</v>
      </c>
      <c r="J41" s="83">
        <v>
941</v>
      </c>
      <c r="K41" s="83">
        <v>
941</v>
      </c>
      <c r="L41" s="83">
        <v>
1117</v>
      </c>
      <c r="M41" s="84">
        <v>
1256</v>
      </c>
    </row>
    <row r="42" spans="2:13" ht="27.75" customHeight="1" x14ac:dyDescent="0.2">
      <c r="B42" s="1241"/>
      <c r="C42" s="1242"/>
      <c r="D42" s="85"/>
      <c r="E42" s="1245" t="s">
        <v>
24</v>
      </c>
      <c r="F42" s="1245"/>
      <c r="G42" s="1245"/>
      <c r="H42" s="1246"/>
      <c r="I42" s="86" t="s">
        <v>
367</v>
      </c>
      <c r="J42" s="87" t="s">
        <v>
367</v>
      </c>
      <c r="K42" s="87" t="s">
        <v>
367</v>
      </c>
      <c r="L42" s="87" t="s">
        <v>
367</v>
      </c>
      <c r="M42" s="88" t="s">
        <v>
367</v>
      </c>
    </row>
    <row r="43" spans="2:13" ht="27.75" customHeight="1" x14ac:dyDescent="0.2">
      <c r="B43" s="1241"/>
      <c r="C43" s="1242"/>
      <c r="D43" s="85"/>
      <c r="E43" s="1245" t="s">
        <v>
25</v>
      </c>
      <c r="F43" s="1245"/>
      <c r="G43" s="1245"/>
      <c r="H43" s="1246"/>
      <c r="I43" s="86">
        <v>
227</v>
      </c>
      <c r="J43" s="87">
        <v>
225</v>
      </c>
      <c r="K43" s="87">
        <v>
190</v>
      </c>
      <c r="L43" s="87">
        <v>
162</v>
      </c>
      <c r="M43" s="88">
        <v>
124</v>
      </c>
    </row>
    <row r="44" spans="2:13" ht="27.75" customHeight="1" x14ac:dyDescent="0.2">
      <c r="B44" s="1241"/>
      <c r="C44" s="1242"/>
      <c r="D44" s="85"/>
      <c r="E44" s="1245" t="s">
        <v>
26</v>
      </c>
      <c r="F44" s="1245"/>
      <c r="G44" s="1245"/>
      <c r="H44" s="1246"/>
      <c r="I44" s="86">
        <v>
152</v>
      </c>
      <c r="J44" s="87">
        <v>
145</v>
      </c>
      <c r="K44" s="87">
        <v>
132</v>
      </c>
      <c r="L44" s="87">
        <v>
119</v>
      </c>
      <c r="M44" s="88">
        <v>
105</v>
      </c>
    </row>
    <row r="45" spans="2:13" ht="27.75" customHeight="1" x14ac:dyDescent="0.2">
      <c r="B45" s="1241"/>
      <c r="C45" s="1242"/>
      <c r="D45" s="85"/>
      <c r="E45" s="1245" t="s">
        <v>
27</v>
      </c>
      <c r="F45" s="1245"/>
      <c r="G45" s="1245"/>
      <c r="H45" s="1246"/>
      <c r="I45" s="86">
        <v>
240</v>
      </c>
      <c r="J45" s="87">
        <v>
254</v>
      </c>
      <c r="K45" s="87">
        <v>
239</v>
      </c>
      <c r="L45" s="87">
        <v>
232</v>
      </c>
      <c r="M45" s="88">
        <v>
283</v>
      </c>
    </row>
    <row r="46" spans="2:13" ht="27.75" customHeight="1" x14ac:dyDescent="0.2">
      <c r="B46" s="1241"/>
      <c r="C46" s="1242"/>
      <c r="D46" s="89"/>
      <c r="E46" s="1245" t="s">
        <v>
28</v>
      </c>
      <c r="F46" s="1245"/>
      <c r="G46" s="1245"/>
      <c r="H46" s="1246"/>
      <c r="I46" s="86" t="s">
        <v>
367</v>
      </c>
      <c r="J46" s="87" t="s">
        <v>
367</v>
      </c>
      <c r="K46" s="87" t="s">
        <v>
367</v>
      </c>
      <c r="L46" s="87" t="s">
        <v>
367</v>
      </c>
      <c r="M46" s="88" t="s">
        <v>
367</v>
      </c>
    </row>
    <row r="47" spans="2:13" ht="27.75" customHeight="1" x14ac:dyDescent="0.2">
      <c r="B47" s="1241"/>
      <c r="C47" s="1242"/>
      <c r="D47" s="90"/>
      <c r="E47" s="1255" t="s">
        <v>
570</v>
      </c>
      <c r="F47" s="1256"/>
      <c r="G47" s="1256"/>
      <c r="H47" s="1257"/>
      <c r="I47" s="86" t="s">
        <v>
367</v>
      </c>
      <c r="J47" s="87" t="s">
        <v>
367</v>
      </c>
      <c r="K47" s="87" t="s">
        <v>
367</v>
      </c>
      <c r="L47" s="87" t="s">
        <v>
367</v>
      </c>
      <c r="M47" s="88" t="s">
        <v>
367</v>
      </c>
    </row>
    <row r="48" spans="2:13" ht="27.75" customHeight="1" x14ac:dyDescent="0.2">
      <c r="B48" s="1241"/>
      <c r="C48" s="1242"/>
      <c r="D48" s="85"/>
      <c r="E48" s="1245" t="s">
        <v>
29</v>
      </c>
      <c r="F48" s="1245"/>
      <c r="G48" s="1245"/>
      <c r="H48" s="1246"/>
      <c r="I48" s="86" t="s">
        <v>
367</v>
      </c>
      <c r="J48" s="87" t="s">
        <v>
367</v>
      </c>
      <c r="K48" s="87" t="s">
        <v>
367</v>
      </c>
      <c r="L48" s="87" t="s">
        <v>
367</v>
      </c>
      <c r="M48" s="88" t="s">
        <v>
367</v>
      </c>
    </row>
    <row r="49" spans="2:13" ht="27.75" customHeight="1" x14ac:dyDescent="0.2">
      <c r="B49" s="1243"/>
      <c r="C49" s="1244"/>
      <c r="D49" s="85"/>
      <c r="E49" s="1245" t="s">
        <v>
30</v>
      </c>
      <c r="F49" s="1245"/>
      <c r="G49" s="1245"/>
      <c r="H49" s="1246"/>
      <c r="I49" s="86" t="s">
        <v>
367</v>
      </c>
      <c r="J49" s="87" t="s">
        <v>
367</v>
      </c>
      <c r="K49" s="87" t="s">
        <v>
367</v>
      </c>
      <c r="L49" s="87" t="s">
        <v>
367</v>
      </c>
      <c r="M49" s="88" t="s">
        <v>
367</v>
      </c>
    </row>
    <row r="50" spans="2:13" ht="27.75" customHeight="1" x14ac:dyDescent="0.2">
      <c r="B50" s="1239" t="s">
        <v>
571</v>
      </c>
      <c r="C50" s="1240"/>
      <c r="D50" s="91"/>
      <c r="E50" s="1245" t="s">
        <v>
31</v>
      </c>
      <c r="F50" s="1245"/>
      <c r="G50" s="1245"/>
      <c r="H50" s="1246"/>
      <c r="I50" s="86">
        <v>
963</v>
      </c>
      <c r="J50" s="87">
        <v>
1057</v>
      </c>
      <c r="K50" s="87">
        <v>
1088</v>
      </c>
      <c r="L50" s="87">
        <v>
1140</v>
      </c>
      <c r="M50" s="88">
        <v>
1186</v>
      </c>
    </row>
    <row r="51" spans="2:13" ht="27.75" customHeight="1" x14ac:dyDescent="0.2">
      <c r="B51" s="1241"/>
      <c r="C51" s="1242"/>
      <c r="D51" s="85"/>
      <c r="E51" s="1245" t="s">
        <v>
32</v>
      </c>
      <c r="F51" s="1245"/>
      <c r="G51" s="1245"/>
      <c r="H51" s="1246"/>
      <c r="I51" s="86" t="s">
        <v>
367</v>
      </c>
      <c r="J51" s="87" t="s">
        <v>
367</v>
      </c>
      <c r="K51" s="87" t="s">
        <v>
367</v>
      </c>
      <c r="L51" s="87" t="s">
        <v>
367</v>
      </c>
      <c r="M51" s="88" t="s">
        <v>
367</v>
      </c>
    </row>
    <row r="52" spans="2:13" ht="27.75" customHeight="1" x14ac:dyDescent="0.2">
      <c r="B52" s="1243"/>
      <c r="C52" s="1244"/>
      <c r="D52" s="85"/>
      <c r="E52" s="1245" t="s">
        <v>
33</v>
      </c>
      <c r="F52" s="1245"/>
      <c r="G52" s="1245"/>
      <c r="H52" s="1246"/>
      <c r="I52" s="86">
        <v>
1120</v>
      </c>
      <c r="J52" s="87">
        <v>
1092</v>
      </c>
      <c r="K52" s="87">
        <v>
1079</v>
      </c>
      <c r="L52" s="87">
        <v>
1181</v>
      </c>
      <c r="M52" s="88">
        <v>
1284</v>
      </c>
    </row>
    <row r="53" spans="2:13" ht="27.75" customHeight="1" thickBot="1" x14ac:dyDescent="0.25">
      <c r="B53" s="1247" t="s">
        <v>
572</v>
      </c>
      <c r="C53" s="1248"/>
      <c r="D53" s="92"/>
      <c r="E53" s="1249" t="s">
        <v>
34</v>
      </c>
      <c r="F53" s="1249"/>
      <c r="G53" s="1249"/>
      <c r="H53" s="1250"/>
      <c r="I53" s="93">
        <v>
-510</v>
      </c>
      <c r="J53" s="94">
        <v>
-584</v>
      </c>
      <c r="K53" s="94">
        <v>
-664</v>
      </c>
      <c r="L53" s="94">
        <v>
-691</v>
      </c>
      <c r="M53" s="95">
        <v>
-702</v>
      </c>
    </row>
    <row r="54" spans="2:13" ht="27.75" customHeight="1" x14ac:dyDescent="0.2">
      <c r="B54" s="96" t="s">
        <v>
573</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kmYwCAzxsWzpBAKweUOWzEjd8OSEj8O7eQnmUzUUd3OpeL6j8x2yBsbVEwsmSu2NarLznNB8rk0CId8acS1Mw==" saltValue="td/7UWs/i2I+aZ8Vt00G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
35</v>
      </c>
    </row>
    <row r="54" spans="2:8" ht="29.25" customHeight="1" thickBot="1" x14ac:dyDescent="0.3">
      <c r="B54" s="101" t="s">
        <v>
1</v>
      </c>
      <c r="C54" s="102"/>
      <c r="D54" s="102"/>
      <c r="E54" s="103" t="s">
        <v>
2</v>
      </c>
      <c r="F54" s="104" t="s">
        <v>
409</v>
      </c>
      <c r="G54" s="104" t="s">
        <v>
410</v>
      </c>
      <c r="H54" s="105" t="s">
        <v>
411</v>
      </c>
    </row>
    <row r="55" spans="2:8" ht="52.5" customHeight="1" x14ac:dyDescent="0.2">
      <c r="B55" s="106"/>
      <c r="C55" s="1266" t="s">
        <v>
36</v>
      </c>
      <c r="D55" s="1266"/>
      <c r="E55" s="1267"/>
      <c r="F55" s="107">
        <v>
609</v>
      </c>
      <c r="G55" s="107">
        <v>
551</v>
      </c>
      <c r="H55" s="108">
        <v>
551</v>
      </c>
    </row>
    <row r="56" spans="2:8" ht="52.5" customHeight="1" x14ac:dyDescent="0.2">
      <c r="B56" s="109"/>
      <c r="C56" s="1268" t="s">
        <v>
37</v>
      </c>
      <c r="D56" s="1268"/>
      <c r="E56" s="1269"/>
      <c r="F56" s="110">
        <v>
166</v>
      </c>
      <c r="G56" s="110">
        <v>
216</v>
      </c>
      <c r="H56" s="111">
        <v>
231</v>
      </c>
    </row>
    <row r="57" spans="2:8" ht="53.25" customHeight="1" x14ac:dyDescent="0.2">
      <c r="B57" s="109"/>
      <c r="C57" s="1270" t="s">
        <v>
38</v>
      </c>
      <c r="D57" s="1270"/>
      <c r="E57" s="1271"/>
      <c r="F57" s="112">
        <v>
243</v>
      </c>
      <c r="G57" s="112">
        <v>
311</v>
      </c>
      <c r="H57" s="113">
        <v>
322</v>
      </c>
    </row>
    <row r="58" spans="2:8" ht="45.75" customHeight="1" x14ac:dyDescent="0.2">
      <c r="B58" s="114"/>
      <c r="C58" s="1258" t="s">
        <v>
428</v>
      </c>
      <c r="D58" s="1259"/>
      <c r="E58" s="1260"/>
      <c r="F58" s="115">
        <v>
137</v>
      </c>
      <c r="G58" s="115">
        <v>
200</v>
      </c>
      <c r="H58" s="116">
        <v>
209</v>
      </c>
    </row>
    <row r="59" spans="2:8" ht="45.75" customHeight="1" x14ac:dyDescent="0.2">
      <c r="B59" s="114"/>
      <c r="C59" s="1258" t="s">
        <v>
429</v>
      </c>
      <c r="D59" s="1259"/>
      <c r="E59" s="1260"/>
      <c r="F59" s="115">
        <v>
98</v>
      </c>
      <c r="G59" s="115">
        <v>
103</v>
      </c>
      <c r="H59" s="116">
        <v>
105</v>
      </c>
    </row>
    <row r="60" spans="2:8" ht="45.75" customHeight="1" x14ac:dyDescent="0.2">
      <c r="B60" s="114"/>
      <c r="C60" s="1258" t="s">
        <v>
430</v>
      </c>
      <c r="D60" s="1259"/>
      <c r="E60" s="1260"/>
      <c r="F60" s="115">
        <v>
8</v>
      </c>
      <c r="G60" s="115">
        <v>
8</v>
      </c>
      <c r="H60" s="116">
        <v>
8</v>
      </c>
    </row>
    <row r="61" spans="2:8" ht="45.75" customHeight="1" x14ac:dyDescent="0.2">
      <c r="B61" s="114"/>
      <c r="C61" s="1258"/>
      <c r="D61" s="1259"/>
      <c r="E61" s="1260"/>
      <c r="F61" s="115"/>
      <c r="G61" s="115"/>
      <c r="H61" s="116"/>
    </row>
    <row r="62" spans="2:8" ht="45.75" customHeight="1" thickBot="1" x14ac:dyDescent="0.25">
      <c r="B62" s="117"/>
      <c r="C62" s="1261"/>
      <c r="D62" s="1262"/>
      <c r="E62" s="1263"/>
      <c r="F62" s="118"/>
      <c r="G62" s="118"/>
      <c r="H62" s="119"/>
    </row>
    <row r="63" spans="2:8" ht="52.5" customHeight="1" thickBot="1" x14ac:dyDescent="0.25">
      <c r="B63" s="120"/>
      <c r="C63" s="1264" t="s">
        <v>
39</v>
      </c>
      <c r="D63" s="1264"/>
      <c r="E63" s="1265"/>
      <c r="F63" s="121">
        <v>
1018</v>
      </c>
      <c r="G63" s="121">
        <v>
1078</v>
      </c>
      <c r="H63" s="122">
        <v>
1104</v>
      </c>
    </row>
    <row r="64" spans="2:8" ht="15" customHeight="1" x14ac:dyDescent="0.2"/>
    <row r="65" ht="0" hidden="1" customHeight="1" x14ac:dyDescent="0.2"/>
    <row r="66" ht="0" hidden="1" customHeight="1" x14ac:dyDescent="0.2"/>
  </sheetData>
  <sheetProtection algorithmName="SHA-512" hashValue="hEJstKJ+DVgJqspQ7VGu4y+AaYY6jGjcDv3bqad7FAwI8k/dViiHB1cX0qOksffAbGB1QnFr5QV1jUdUYVCCRQ==" saltValue="QLYkU6KB1pE/AncJ+JaQ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U48" sqref="AU48"/>
    </sheetView>
  </sheetViews>
  <sheetFormatPr defaultColWidth="0" defaultRowHeight="13.5" customHeight="1" zeroHeight="1" x14ac:dyDescent="0.2"/>
  <cols>
    <col min="1" max="1" width="6.33203125" style="348" customWidth="1"/>
    <col min="2" max="107" width="2.44140625" style="348" customWidth="1"/>
    <col min="108" max="108" width="6.109375" style="356" customWidth="1"/>
    <col min="109" max="109" width="5.88671875" style="355" customWidth="1"/>
    <col min="110" max="110" width="19.109375" style="348" hidden="1"/>
    <col min="111" max="115" width="12.6640625" style="348" hidden="1"/>
    <col min="116" max="349" width="8.6640625" style="348" hidden="1"/>
    <col min="350" max="355" width="14.88671875" style="348" hidden="1"/>
    <col min="356" max="357" width="15.88671875" style="348" hidden="1"/>
    <col min="358" max="363" width="16.109375" style="348" hidden="1"/>
    <col min="364" max="364" width="6.109375" style="348" hidden="1"/>
    <col min="365" max="365" width="3" style="348" hidden="1"/>
    <col min="366" max="605" width="8.6640625" style="348" hidden="1"/>
    <col min="606" max="611" width="14.88671875" style="348" hidden="1"/>
    <col min="612" max="613" width="15.88671875" style="348" hidden="1"/>
    <col min="614" max="619" width="16.109375" style="348" hidden="1"/>
    <col min="620" max="620" width="6.109375" style="348" hidden="1"/>
    <col min="621" max="621" width="3" style="348" hidden="1"/>
    <col min="622" max="861" width="8.6640625" style="348" hidden="1"/>
    <col min="862" max="867" width="14.88671875" style="348" hidden="1"/>
    <col min="868" max="869" width="15.88671875" style="348" hidden="1"/>
    <col min="870" max="875" width="16.109375" style="348" hidden="1"/>
    <col min="876" max="876" width="6.109375" style="348" hidden="1"/>
    <col min="877" max="877" width="3" style="348" hidden="1"/>
    <col min="878" max="1117" width="8.6640625" style="348" hidden="1"/>
    <col min="1118" max="1123" width="14.88671875" style="348" hidden="1"/>
    <col min="1124" max="1125" width="15.88671875" style="348" hidden="1"/>
    <col min="1126" max="1131" width="16.109375" style="348" hidden="1"/>
    <col min="1132" max="1132" width="6.109375" style="348" hidden="1"/>
    <col min="1133" max="1133" width="3" style="348" hidden="1"/>
    <col min="1134" max="1373" width="8.6640625" style="348" hidden="1"/>
    <col min="1374" max="1379" width="14.88671875" style="348" hidden="1"/>
    <col min="1380" max="1381" width="15.88671875" style="348" hidden="1"/>
    <col min="1382" max="1387" width="16.109375" style="348" hidden="1"/>
    <col min="1388" max="1388" width="6.109375" style="348" hidden="1"/>
    <col min="1389" max="1389" width="3" style="348" hidden="1"/>
    <col min="1390" max="1629" width="8.6640625" style="348" hidden="1"/>
    <col min="1630" max="1635" width="14.88671875" style="348" hidden="1"/>
    <col min="1636" max="1637" width="15.88671875" style="348" hidden="1"/>
    <col min="1638" max="1643" width="16.109375" style="348" hidden="1"/>
    <col min="1644" max="1644" width="6.109375" style="348" hidden="1"/>
    <col min="1645" max="1645" width="3" style="348" hidden="1"/>
    <col min="1646" max="1885" width="8.6640625" style="348" hidden="1"/>
    <col min="1886" max="1891" width="14.88671875" style="348" hidden="1"/>
    <col min="1892" max="1893" width="15.88671875" style="348" hidden="1"/>
    <col min="1894" max="1899" width="16.109375" style="348" hidden="1"/>
    <col min="1900" max="1900" width="6.109375" style="348" hidden="1"/>
    <col min="1901" max="1901" width="3" style="348" hidden="1"/>
    <col min="1902" max="2141" width="8.6640625" style="348" hidden="1"/>
    <col min="2142" max="2147" width="14.88671875" style="348" hidden="1"/>
    <col min="2148" max="2149" width="15.88671875" style="348" hidden="1"/>
    <col min="2150" max="2155" width="16.109375" style="348" hidden="1"/>
    <col min="2156" max="2156" width="6.109375" style="348" hidden="1"/>
    <col min="2157" max="2157" width="3" style="348" hidden="1"/>
    <col min="2158" max="2397" width="8.6640625" style="348" hidden="1"/>
    <col min="2398" max="2403" width="14.88671875" style="348" hidden="1"/>
    <col min="2404" max="2405" width="15.88671875" style="348" hidden="1"/>
    <col min="2406" max="2411" width="16.109375" style="348" hidden="1"/>
    <col min="2412" max="2412" width="6.109375" style="348" hidden="1"/>
    <col min="2413" max="2413" width="3" style="348" hidden="1"/>
    <col min="2414" max="2653" width="8.6640625" style="348" hidden="1"/>
    <col min="2654" max="2659" width="14.88671875" style="348" hidden="1"/>
    <col min="2660" max="2661" width="15.88671875" style="348" hidden="1"/>
    <col min="2662" max="2667" width="16.109375" style="348" hidden="1"/>
    <col min="2668" max="2668" width="6.109375" style="348" hidden="1"/>
    <col min="2669" max="2669" width="3" style="348" hidden="1"/>
    <col min="2670" max="2909" width="8.6640625" style="348" hidden="1"/>
    <col min="2910" max="2915" width="14.88671875" style="348" hidden="1"/>
    <col min="2916" max="2917" width="15.88671875" style="348" hidden="1"/>
    <col min="2918" max="2923" width="16.109375" style="348" hidden="1"/>
    <col min="2924" max="2924" width="6.109375" style="348" hidden="1"/>
    <col min="2925" max="2925" width="3" style="348" hidden="1"/>
    <col min="2926" max="3165" width="8.6640625" style="348" hidden="1"/>
    <col min="3166" max="3171" width="14.88671875" style="348" hidden="1"/>
    <col min="3172" max="3173" width="15.88671875" style="348" hidden="1"/>
    <col min="3174" max="3179" width="16.109375" style="348" hidden="1"/>
    <col min="3180" max="3180" width="6.109375" style="348" hidden="1"/>
    <col min="3181" max="3181" width="3" style="348" hidden="1"/>
    <col min="3182" max="3421" width="8.6640625" style="348" hidden="1"/>
    <col min="3422" max="3427" width="14.88671875" style="348" hidden="1"/>
    <col min="3428" max="3429" width="15.88671875" style="348" hidden="1"/>
    <col min="3430" max="3435" width="16.109375" style="348" hidden="1"/>
    <col min="3436" max="3436" width="6.109375" style="348" hidden="1"/>
    <col min="3437" max="3437" width="3" style="348" hidden="1"/>
    <col min="3438" max="3677" width="8.6640625" style="348" hidden="1"/>
    <col min="3678" max="3683" width="14.88671875" style="348" hidden="1"/>
    <col min="3684" max="3685" width="15.88671875" style="348" hidden="1"/>
    <col min="3686" max="3691" width="16.109375" style="348" hidden="1"/>
    <col min="3692" max="3692" width="6.109375" style="348" hidden="1"/>
    <col min="3693" max="3693" width="3" style="348" hidden="1"/>
    <col min="3694" max="3933" width="8.6640625" style="348" hidden="1"/>
    <col min="3934" max="3939" width="14.88671875" style="348" hidden="1"/>
    <col min="3940" max="3941" width="15.88671875" style="348" hidden="1"/>
    <col min="3942" max="3947" width="16.109375" style="348" hidden="1"/>
    <col min="3948" max="3948" width="6.109375" style="348" hidden="1"/>
    <col min="3949" max="3949" width="3" style="348" hidden="1"/>
    <col min="3950" max="4189" width="8.6640625" style="348" hidden="1"/>
    <col min="4190" max="4195" width="14.88671875" style="348" hidden="1"/>
    <col min="4196" max="4197" width="15.88671875" style="348" hidden="1"/>
    <col min="4198" max="4203" width="16.109375" style="348" hidden="1"/>
    <col min="4204" max="4204" width="6.109375" style="348" hidden="1"/>
    <col min="4205" max="4205" width="3" style="348" hidden="1"/>
    <col min="4206" max="4445" width="8.6640625" style="348" hidden="1"/>
    <col min="4446" max="4451" width="14.88671875" style="348" hidden="1"/>
    <col min="4452" max="4453" width="15.88671875" style="348" hidden="1"/>
    <col min="4454" max="4459" width="16.109375" style="348" hidden="1"/>
    <col min="4460" max="4460" width="6.109375" style="348" hidden="1"/>
    <col min="4461" max="4461" width="3" style="348" hidden="1"/>
    <col min="4462" max="4701" width="8.6640625" style="348" hidden="1"/>
    <col min="4702" max="4707" width="14.88671875" style="348" hidden="1"/>
    <col min="4708" max="4709" width="15.88671875" style="348" hidden="1"/>
    <col min="4710" max="4715" width="16.109375" style="348" hidden="1"/>
    <col min="4716" max="4716" width="6.109375" style="348" hidden="1"/>
    <col min="4717" max="4717" width="3" style="348" hidden="1"/>
    <col min="4718" max="4957" width="8.6640625" style="348" hidden="1"/>
    <col min="4958" max="4963" width="14.88671875" style="348" hidden="1"/>
    <col min="4964" max="4965" width="15.88671875" style="348" hidden="1"/>
    <col min="4966" max="4971" width="16.109375" style="348" hidden="1"/>
    <col min="4972" max="4972" width="6.109375" style="348" hidden="1"/>
    <col min="4973" max="4973" width="3" style="348" hidden="1"/>
    <col min="4974" max="5213" width="8.6640625" style="348" hidden="1"/>
    <col min="5214" max="5219" width="14.88671875" style="348" hidden="1"/>
    <col min="5220" max="5221" width="15.88671875" style="348" hidden="1"/>
    <col min="5222" max="5227" width="16.109375" style="348" hidden="1"/>
    <col min="5228" max="5228" width="6.109375" style="348" hidden="1"/>
    <col min="5229" max="5229" width="3" style="348" hidden="1"/>
    <col min="5230" max="5469" width="8.6640625" style="348" hidden="1"/>
    <col min="5470" max="5475" width="14.88671875" style="348" hidden="1"/>
    <col min="5476" max="5477" width="15.88671875" style="348" hidden="1"/>
    <col min="5478" max="5483" width="16.109375" style="348" hidden="1"/>
    <col min="5484" max="5484" width="6.109375" style="348" hidden="1"/>
    <col min="5485" max="5485" width="3" style="348" hidden="1"/>
    <col min="5486" max="5725" width="8.6640625" style="348" hidden="1"/>
    <col min="5726" max="5731" width="14.88671875" style="348" hidden="1"/>
    <col min="5732" max="5733" width="15.88671875" style="348" hidden="1"/>
    <col min="5734" max="5739" width="16.109375" style="348" hidden="1"/>
    <col min="5740" max="5740" width="6.109375" style="348" hidden="1"/>
    <col min="5741" max="5741" width="3" style="348" hidden="1"/>
    <col min="5742" max="5981" width="8.6640625" style="348" hidden="1"/>
    <col min="5982" max="5987" width="14.88671875" style="348" hidden="1"/>
    <col min="5988" max="5989" width="15.88671875" style="348" hidden="1"/>
    <col min="5990" max="5995" width="16.109375" style="348" hidden="1"/>
    <col min="5996" max="5996" width="6.109375" style="348" hidden="1"/>
    <col min="5997" max="5997" width="3" style="348" hidden="1"/>
    <col min="5998" max="6237" width="8.6640625" style="348" hidden="1"/>
    <col min="6238" max="6243" width="14.88671875" style="348" hidden="1"/>
    <col min="6244" max="6245" width="15.88671875" style="348" hidden="1"/>
    <col min="6246" max="6251" width="16.109375" style="348" hidden="1"/>
    <col min="6252" max="6252" width="6.109375" style="348" hidden="1"/>
    <col min="6253" max="6253" width="3" style="348" hidden="1"/>
    <col min="6254" max="6493" width="8.6640625" style="348" hidden="1"/>
    <col min="6494" max="6499" width="14.88671875" style="348" hidden="1"/>
    <col min="6500" max="6501" width="15.88671875" style="348" hidden="1"/>
    <col min="6502" max="6507" width="16.109375" style="348" hidden="1"/>
    <col min="6508" max="6508" width="6.109375" style="348" hidden="1"/>
    <col min="6509" max="6509" width="3" style="348" hidden="1"/>
    <col min="6510" max="6749" width="8.6640625" style="348" hidden="1"/>
    <col min="6750" max="6755" width="14.88671875" style="348" hidden="1"/>
    <col min="6756" max="6757" width="15.88671875" style="348" hidden="1"/>
    <col min="6758" max="6763" width="16.109375" style="348" hidden="1"/>
    <col min="6764" max="6764" width="6.109375" style="348" hidden="1"/>
    <col min="6765" max="6765" width="3" style="348" hidden="1"/>
    <col min="6766" max="7005" width="8.6640625" style="348" hidden="1"/>
    <col min="7006" max="7011" width="14.88671875" style="348" hidden="1"/>
    <col min="7012" max="7013" width="15.88671875" style="348" hidden="1"/>
    <col min="7014" max="7019" width="16.109375" style="348" hidden="1"/>
    <col min="7020" max="7020" width="6.109375" style="348" hidden="1"/>
    <col min="7021" max="7021" width="3" style="348" hidden="1"/>
    <col min="7022" max="7261" width="8.6640625" style="348" hidden="1"/>
    <col min="7262" max="7267" width="14.88671875" style="348" hidden="1"/>
    <col min="7268" max="7269" width="15.88671875" style="348" hidden="1"/>
    <col min="7270" max="7275" width="16.109375" style="348" hidden="1"/>
    <col min="7276" max="7276" width="6.109375" style="348" hidden="1"/>
    <col min="7277" max="7277" width="3" style="348" hidden="1"/>
    <col min="7278" max="7517" width="8.6640625" style="348" hidden="1"/>
    <col min="7518" max="7523" width="14.88671875" style="348" hidden="1"/>
    <col min="7524" max="7525" width="15.88671875" style="348" hidden="1"/>
    <col min="7526" max="7531" width="16.109375" style="348" hidden="1"/>
    <col min="7532" max="7532" width="6.109375" style="348" hidden="1"/>
    <col min="7533" max="7533" width="3" style="348" hidden="1"/>
    <col min="7534" max="7773" width="8.6640625" style="348" hidden="1"/>
    <col min="7774" max="7779" width="14.88671875" style="348" hidden="1"/>
    <col min="7780" max="7781" width="15.88671875" style="348" hidden="1"/>
    <col min="7782" max="7787" width="16.109375" style="348" hidden="1"/>
    <col min="7788" max="7788" width="6.109375" style="348" hidden="1"/>
    <col min="7789" max="7789" width="3" style="348" hidden="1"/>
    <col min="7790" max="8029" width="8.6640625" style="348" hidden="1"/>
    <col min="8030" max="8035" width="14.88671875" style="348" hidden="1"/>
    <col min="8036" max="8037" width="15.88671875" style="348" hidden="1"/>
    <col min="8038" max="8043" width="16.109375" style="348" hidden="1"/>
    <col min="8044" max="8044" width="6.109375" style="348" hidden="1"/>
    <col min="8045" max="8045" width="3" style="348" hidden="1"/>
    <col min="8046" max="8285" width="8.6640625" style="348" hidden="1"/>
    <col min="8286" max="8291" width="14.88671875" style="348" hidden="1"/>
    <col min="8292" max="8293" width="15.88671875" style="348" hidden="1"/>
    <col min="8294" max="8299" width="16.109375" style="348" hidden="1"/>
    <col min="8300" max="8300" width="6.109375" style="348" hidden="1"/>
    <col min="8301" max="8301" width="3" style="348" hidden="1"/>
    <col min="8302" max="8541" width="8.6640625" style="348" hidden="1"/>
    <col min="8542" max="8547" width="14.88671875" style="348" hidden="1"/>
    <col min="8548" max="8549" width="15.88671875" style="348" hidden="1"/>
    <col min="8550" max="8555" width="16.109375" style="348" hidden="1"/>
    <col min="8556" max="8556" width="6.109375" style="348" hidden="1"/>
    <col min="8557" max="8557" width="3" style="348" hidden="1"/>
    <col min="8558" max="8797" width="8.6640625" style="348" hidden="1"/>
    <col min="8798" max="8803" width="14.88671875" style="348" hidden="1"/>
    <col min="8804" max="8805" width="15.88671875" style="348" hidden="1"/>
    <col min="8806" max="8811" width="16.109375" style="348" hidden="1"/>
    <col min="8812" max="8812" width="6.109375" style="348" hidden="1"/>
    <col min="8813" max="8813" width="3" style="348" hidden="1"/>
    <col min="8814" max="9053" width="8.6640625" style="348" hidden="1"/>
    <col min="9054" max="9059" width="14.88671875" style="348" hidden="1"/>
    <col min="9060" max="9061" width="15.88671875" style="348" hidden="1"/>
    <col min="9062" max="9067" width="16.109375" style="348" hidden="1"/>
    <col min="9068" max="9068" width="6.109375" style="348" hidden="1"/>
    <col min="9069" max="9069" width="3" style="348" hidden="1"/>
    <col min="9070" max="9309" width="8.6640625" style="348" hidden="1"/>
    <col min="9310" max="9315" width="14.88671875" style="348" hidden="1"/>
    <col min="9316" max="9317" width="15.88671875" style="348" hidden="1"/>
    <col min="9318" max="9323" width="16.109375" style="348" hidden="1"/>
    <col min="9324" max="9324" width="6.109375" style="348" hidden="1"/>
    <col min="9325" max="9325" width="3" style="348" hidden="1"/>
    <col min="9326" max="9565" width="8.6640625" style="348" hidden="1"/>
    <col min="9566" max="9571" width="14.88671875" style="348" hidden="1"/>
    <col min="9572" max="9573" width="15.88671875" style="348" hidden="1"/>
    <col min="9574" max="9579" width="16.109375" style="348" hidden="1"/>
    <col min="9580" max="9580" width="6.109375" style="348" hidden="1"/>
    <col min="9581" max="9581" width="3" style="348" hidden="1"/>
    <col min="9582" max="9821" width="8.6640625" style="348" hidden="1"/>
    <col min="9822" max="9827" width="14.88671875" style="348" hidden="1"/>
    <col min="9828" max="9829" width="15.88671875" style="348" hidden="1"/>
    <col min="9830" max="9835" width="16.109375" style="348" hidden="1"/>
    <col min="9836" max="9836" width="6.109375" style="348" hidden="1"/>
    <col min="9837" max="9837" width="3" style="348" hidden="1"/>
    <col min="9838" max="10077" width="8.6640625" style="348" hidden="1"/>
    <col min="10078" max="10083" width="14.88671875" style="348" hidden="1"/>
    <col min="10084" max="10085" width="15.88671875" style="348" hidden="1"/>
    <col min="10086" max="10091" width="16.109375" style="348" hidden="1"/>
    <col min="10092" max="10092" width="6.109375" style="348" hidden="1"/>
    <col min="10093" max="10093" width="3" style="348" hidden="1"/>
    <col min="10094" max="10333" width="8.6640625" style="348" hidden="1"/>
    <col min="10334" max="10339" width="14.88671875" style="348" hidden="1"/>
    <col min="10340" max="10341" width="15.88671875" style="348" hidden="1"/>
    <col min="10342" max="10347" width="16.109375" style="348" hidden="1"/>
    <col min="10348" max="10348" width="6.109375" style="348" hidden="1"/>
    <col min="10349" max="10349" width="3" style="348" hidden="1"/>
    <col min="10350" max="10589" width="8.6640625" style="348" hidden="1"/>
    <col min="10590" max="10595" width="14.88671875" style="348" hidden="1"/>
    <col min="10596" max="10597" width="15.88671875" style="348" hidden="1"/>
    <col min="10598" max="10603" width="16.109375" style="348" hidden="1"/>
    <col min="10604" max="10604" width="6.109375" style="348" hidden="1"/>
    <col min="10605" max="10605" width="3" style="348" hidden="1"/>
    <col min="10606" max="10845" width="8.6640625" style="348" hidden="1"/>
    <col min="10846" max="10851" width="14.88671875" style="348" hidden="1"/>
    <col min="10852" max="10853" width="15.88671875" style="348" hidden="1"/>
    <col min="10854" max="10859" width="16.109375" style="348" hidden="1"/>
    <col min="10860" max="10860" width="6.109375" style="348" hidden="1"/>
    <col min="10861" max="10861" width="3" style="348" hidden="1"/>
    <col min="10862" max="11101" width="8.6640625" style="348" hidden="1"/>
    <col min="11102" max="11107" width="14.88671875" style="348" hidden="1"/>
    <col min="11108" max="11109" width="15.88671875" style="348" hidden="1"/>
    <col min="11110" max="11115" width="16.109375" style="348" hidden="1"/>
    <col min="11116" max="11116" width="6.109375" style="348" hidden="1"/>
    <col min="11117" max="11117" width="3" style="348" hidden="1"/>
    <col min="11118" max="11357" width="8.6640625" style="348" hidden="1"/>
    <col min="11358" max="11363" width="14.88671875" style="348" hidden="1"/>
    <col min="11364" max="11365" width="15.88671875" style="348" hidden="1"/>
    <col min="11366" max="11371" width="16.109375" style="348" hidden="1"/>
    <col min="11372" max="11372" width="6.109375" style="348" hidden="1"/>
    <col min="11373" max="11373" width="3" style="348" hidden="1"/>
    <col min="11374" max="11613" width="8.6640625" style="348" hidden="1"/>
    <col min="11614" max="11619" width="14.88671875" style="348" hidden="1"/>
    <col min="11620" max="11621" width="15.88671875" style="348" hidden="1"/>
    <col min="11622" max="11627" width="16.109375" style="348" hidden="1"/>
    <col min="11628" max="11628" width="6.109375" style="348" hidden="1"/>
    <col min="11629" max="11629" width="3" style="348" hidden="1"/>
    <col min="11630" max="11869" width="8.6640625" style="348" hidden="1"/>
    <col min="11870" max="11875" width="14.88671875" style="348" hidden="1"/>
    <col min="11876" max="11877" width="15.88671875" style="348" hidden="1"/>
    <col min="11878" max="11883" width="16.109375" style="348" hidden="1"/>
    <col min="11884" max="11884" width="6.109375" style="348" hidden="1"/>
    <col min="11885" max="11885" width="3" style="348" hidden="1"/>
    <col min="11886" max="12125" width="8.6640625" style="348" hidden="1"/>
    <col min="12126" max="12131" width="14.88671875" style="348" hidden="1"/>
    <col min="12132" max="12133" width="15.88671875" style="348" hidden="1"/>
    <col min="12134" max="12139" width="16.109375" style="348" hidden="1"/>
    <col min="12140" max="12140" width="6.109375" style="348" hidden="1"/>
    <col min="12141" max="12141" width="3" style="348" hidden="1"/>
    <col min="12142" max="12381" width="8.6640625" style="348" hidden="1"/>
    <col min="12382" max="12387" width="14.88671875" style="348" hidden="1"/>
    <col min="12388" max="12389" width="15.88671875" style="348" hidden="1"/>
    <col min="12390" max="12395" width="16.109375" style="348" hidden="1"/>
    <col min="12396" max="12396" width="6.109375" style="348" hidden="1"/>
    <col min="12397" max="12397" width="3" style="348" hidden="1"/>
    <col min="12398" max="12637" width="8.6640625" style="348" hidden="1"/>
    <col min="12638" max="12643" width="14.88671875" style="348" hidden="1"/>
    <col min="12644" max="12645" width="15.88671875" style="348" hidden="1"/>
    <col min="12646" max="12651" width="16.109375" style="348" hidden="1"/>
    <col min="12652" max="12652" width="6.109375" style="348" hidden="1"/>
    <col min="12653" max="12653" width="3" style="348" hidden="1"/>
    <col min="12654" max="12893" width="8.6640625" style="348" hidden="1"/>
    <col min="12894" max="12899" width="14.88671875" style="348" hidden="1"/>
    <col min="12900" max="12901" width="15.88671875" style="348" hidden="1"/>
    <col min="12902" max="12907" width="16.109375" style="348" hidden="1"/>
    <col min="12908" max="12908" width="6.109375" style="348" hidden="1"/>
    <col min="12909" max="12909" width="3" style="348" hidden="1"/>
    <col min="12910" max="13149" width="8.6640625" style="348" hidden="1"/>
    <col min="13150" max="13155" width="14.88671875" style="348" hidden="1"/>
    <col min="13156" max="13157" width="15.88671875" style="348" hidden="1"/>
    <col min="13158" max="13163" width="16.109375" style="348" hidden="1"/>
    <col min="13164" max="13164" width="6.109375" style="348" hidden="1"/>
    <col min="13165" max="13165" width="3" style="348" hidden="1"/>
    <col min="13166" max="13405" width="8.6640625" style="348" hidden="1"/>
    <col min="13406" max="13411" width="14.88671875" style="348" hidden="1"/>
    <col min="13412" max="13413" width="15.88671875" style="348" hidden="1"/>
    <col min="13414" max="13419" width="16.109375" style="348" hidden="1"/>
    <col min="13420" max="13420" width="6.109375" style="348" hidden="1"/>
    <col min="13421" max="13421" width="3" style="348" hidden="1"/>
    <col min="13422" max="13661" width="8.6640625" style="348" hidden="1"/>
    <col min="13662" max="13667" width="14.88671875" style="348" hidden="1"/>
    <col min="13668" max="13669" width="15.88671875" style="348" hidden="1"/>
    <col min="13670" max="13675" width="16.109375" style="348" hidden="1"/>
    <col min="13676" max="13676" width="6.109375" style="348" hidden="1"/>
    <col min="13677" max="13677" width="3" style="348" hidden="1"/>
    <col min="13678" max="13917" width="8.6640625" style="348" hidden="1"/>
    <col min="13918" max="13923" width="14.88671875" style="348" hidden="1"/>
    <col min="13924" max="13925" width="15.88671875" style="348" hidden="1"/>
    <col min="13926" max="13931" width="16.109375" style="348" hidden="1"/>
    <col min="13932" max="13932" width="6.109375" style="348" hidden="1"/>
    <col min="13933" max="13933" width="3" style="348" hidden="1"/>
    <col min="13934" max="14173" width="8.6640625" style="348" hidden="1"/>
    <col min="14174" max="14179" width="14.88671875" style="348" hidden="1"/>
    <col min="14180" max="14181" width="15.88671875" style="348" hidden="1"/>
    <col min="14182" max="14187" width="16.109375" style="348" hidden="1"/>
    <col min="14188" max="14188" width="6.109375" style="348" hidden="1"/>
    <col min="14189" max="14189" width="3" style="348" hidden="1"/>
    <col min="14190" max="14429" width="8.6640625" style="348" hidden="1"/>
    <col min="14430" max="14435" width="14.88671875" style="348" hidden="1"/>
    <col min="14436" max="14437" width="15.88671875" style="348" hidden="1"/>
    <col min="14438" max="14443" width="16.109375" style="348" hidden="1"/>
    <col min="14444" max="14444" width="6.109375" style="348" hidden="1"/>
    <col min="14445" max="14445" width="3" style="348" hidden="1"/>
    <col min="14446" max="14685" width="8.6640625" style="348" hidden="1"/>
    <col min="14686" max="14691" width="14.88671875" style="348" hidden="1"/>
    <col min="14692" max="14693" width="15.88671875" style="348" hidden="1"/>
    <col min="14694" max="14699" width="16.109375" style="348" hidden="1"/>
    <col min="14700" max="14700" width="6.109375" style="348" hidden="1"/>
    <col min="14701" max="14701" width="3" style="348" hidden="1"/>
    <col min="14702" max="14941" width="8.6640625" style="348" hidden="1"/>
    <col min="14942" max="14947" width="14.88671875" style="348" hidden="1"/>
    <col min="14948" max="14949" width="15.88671875" style="348" hidden="1"/>
    <col min="14950" max="14955" width="16.109375" style="348" hidden="1"/>
    <col min="14956" max="14956" width="6.109375" style="348" hidden="1"/>
    <col min="14957" max="14957" width="3" style="348" hidden="1"/>
    <col min="14958" max="15197" width="8.6640625" style="348" hidden="1"/>
    <col min="15198" max="15203" width="14.88671875" style="348" hidden="1"/>
    <col min="15204" max="15205" width="15.88671875" style="348" hidden="1"/>
    <col min="15206" max="15211" width="16.109375" style="348" hidden="1"/>
    <col min="15212" max="15212" width="6.109375" style="348" hidden="1"/>
    <col min="15213" max="15213" width="3" style="348" hidden="1"/>
    <col min="15214" max="15453" width="8.6640625" style="348" hidden="1"/>
    <col min="15454" max="15459" width="14.88671875" style="348" hidden="1"/>
    <col min="15460" max="15461" width="15.88671875" style="348" hidden="1"/>
    <col min="15462" max="15467" width="16.109375" style="348" hidden="1"/>
    <col min="15468" max="15468" width="6.109375" style="348" hidden="1"/>
    <col min="15469" max="15469" width="3" style="348" hidden="1"/>
    <col min="15470" max="15709" width="8.6640625" style="348" hidden="1"/>
    <col min="15710" max="15715" width="14.88671875" style="348" hidden="1"/>
    <col min="15716" max="15717" width="15.88671875" style="348" hidden="1"/>
    <col min="15718" max="15723" width="16.109375" style="348" hidden="1"/>
    <col min="15724" max="15724" width="6.109375" style="348" hidden="1"/>
    <col min="15725" max="15725" width="3" style="348" hidden="1"/>
    <col min="15726" max="15965" width="8.6640625" style="348" hidden="1"/>
    <col min="15966" max="15971" width="14.88671875" style="348" hidden="1"/>
    <col min="15972" max="15973" width="15.88671875" style="348" hidden="1"/>
    <col min="15974" max="15979" width="16.109375" style="348" hidden="1"/>
    <col min="15980" max="15980" width="6.109375" style="348" hidden="1"/>
    <col min="15981" max="15981" width="3" style="348" hidden="1"/>
    <col min="15982" max="16221" width="8.6640625" style="348" hidden="1"/>
    <col min="16222" max="16227" width="14.88671875" style="348" hidden="1"/>
    <col min="16228" max="16229" width="15.88671875" style="348" hidden="1"/>
    <col min="16230" max="16235" width="16.109375" style="348" hidden="1"/>
    <col min="16236" max="16236" width="6.109375" style="348" hidden="1"/>
    <col min="16237" max="16237" width="3" style="348" hidden="1"/>
    <col min="16238" max="16384" width="8.6640625" style="348" hidden="1"/>
  </cols>
  <sheetData>
    <row r="1" spans="1:143" ht="42.75" customHeight="1" x14ac:dyDescent="0.2">
      <c r="A1" s="346"/>
      <c r="B1" s="347"/>
      <c r="DD1" s="348"/>
      <c r="DE1" s="348"/>
    </row>
    <row r="2" spans="1:143" ht="25.5" customHeight="1" x14ac:dyDescent="0.2">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x14ac:dyDescent="0.2">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ht="13.2" x14ac:dyDescent="0.2">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ht="13.2"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ht="13.2"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ht="13.2"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ht="13.2"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ht="13.2"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ht="13.2"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
431</v>
      </c>
    </row>
    <row r="11" spans="1:143" s="251" customFormat="1" ht="13.2"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ht="13.2"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
431</v>
      </c>
    </row>
    <row r="13" spans="1:143" s="251" customFormat="1" ht="13.2"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ht="13.2"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ht="13.2" x14ac:dyDescent="0.2">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ht="13.2" x14ac:dyDescent="0.2">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ht="13.2" x14ac:dyDescent="0.2">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ht="13.2" x14ac:dyDescent="0.2">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ht="13.2" x14ac:dyDescent="0.2">
      <c r="DD19" s="348"/>
      <c r="DE19" s="348"/>
    </row>
    <row r="20" spans="1:351" ht="13.2" x14ac:dyDescent="0.2">
      <c r="DD20" s="348"/>
      <c r="DE20" s="348"/>
    </row>
    <row r="21" spans="1:351" ht="16.2" x14ac:dyDescent="0.2">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6.2" x14ac:dyDescent="0.2">
      <c r="B22" s="355"/>
      <c r="MM22" s="354"/>
    </row>
    <row r="23" spans="1:351" ht="13.2" x14ac:dyDescent="0.2">
      <c r="B23" s="355"/>
    </row>
    <row r="24" spans="1:351" ht="13.2" x14ac:dyDescent="0.2">
      <c r="B24" s="355"/>
    </row>
    <row r="25" spans="1:351" ht="13.2" x14ac:dyDescent="0.2">
      <c r="B25" s="355"/>
    </row>
    <row r="26" spans="1:351" ht="13.2" x14ac:dyDescent="0.2">
      <c r="B26" s="355"/>
    </row>
    <row r="27" spans="1:351" ht="13.2" x14ac:dyDescent="0.2">
      <c r="B27" s="355"/>
    </row>
    <row r="28" spans="1:351" ht="13.2" x14ac:dyDescent="0.2">
      <c r="B28" s="355"/>
    </row>
    <row r="29" spans="1:351" ht="13.2" x14ac:dyDescent="0.2">
      <c r="B29" s="355"/>
    </row>
    <row r="30" spans="1:351" ht="13.2" x14ac:dyDescent="0.2">
      <c r="B30" s="355"/>
    </row>
    <row r="31" spans="1:351" ht="13.2" x14ac:dyDescent="0.2">
      <c r="B31" s="355"/>
    </row>
    <row r="32" spans="1:351" ht="13.2" x14ac:dyDescent="0.2">
      <c r="B32" s="355"/>
    </row>
    <row r="33" spans="2:109" ht="13.2" x14ac:dyDescent="0.2">
      <c r="B33" s="355"/>
    </row>
    <row r="34" spans="2:109" ht="13.2" x14ac:dyDescent="0.2">
      <c r="B34" s="355"/>
    </row>
    <row r="35" spans="2:109" ht="13.2" x14ac:dyDescent="0.2">
      <c r="B35" s="355"/>
    </row>
    <row r="36" spans="2:109" ht="13.2" x14ac:dyDescent="0.2">
      <c r="B36" s="355"/>
    </row>
    <row r="37" spans="2:109" ht="13.2" x14ac:dyDescent="0.2">
      <c r="B37" s="355"/>
    </row>
    <row r="38" spans="2:109" ht="13.2" x14ac:dyDescent="0.2">
      <c r="B38" s="355"/>
    </row>
    <row r="39" spans="2:109" ht="13.2" x14ac:dyDescent="0.2">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ht="13.2" x14ac:dyDescent="0.2">
      <c r="B40" s="360"/>
      <c r="DD40" s="360"/>
      <c r="DE40" s="348"/>
    </row>
    <row r="41" spans="2:109" ht="16.2" x14ac:dyDescent="0.2">
      <c r="B41" s="361" t="s">
        <v>
432</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ht="13.2" x14ac:dyDescent="0.2">
      <c r="B42" s="355"/>
      <c r="G42" s="362"/>
      <c r="I42" s="363"/>
      <c r="J42" s="363"/>
      <c r="K42" s="363"/>
      <c r="AM42" s="362"/>
      <c r="AN42" s="362" t="s">
        <v>
433</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x14ac:dyDescent="0.2">
      <c r="B43" s="355"/>
      <c r="AN43" s="1272" t="s">
        <v>
434</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ht="13.2" x14ac:dyDescent="0.2">
      <c r="B44" s="355"/>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ht="13.2" x14ac:dyDescent="0.2">
      <c r="B45" s="355"/>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ht="13.2" x14ac:dyDescent="0.2">
      <c r="B46" s="355"/>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ht="13.2" x14ac:dyDescent="0.2">
      <c r="B47" s="355"/>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ht="13.2" x14ac:dyDescent="0.2">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ht="13.2" x14ac:dyDescent="0.2">
      <c r="B49" s="355"/>
      <c r="AN49" s="348" t="s">
        <v>
435</v>
      </c>
    </row>
    <row r="50" spans="1:109" ht="13.2" x14ac:dyDescent="0.2">
      <c r="B50" s="355"/>
      <c r="G50" s="1281"/>
      <c r="H50" s="1281"/>
      <c r="I50" s="1281"/>
      <c r="J50" s="1281"/>
      <c r="K50" s="365"/>
      <c r="L50" s="365"/>
      <c r="M50" s="366"/>
      <c r="N50" s="366"/>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
407</v>
      </c>
      <c r="BQ50" s="1285"/>
      <c r="BR50" s="1285"/>
      <c r="BS50" s="1285"/>
      <c r="BT50" s="1285"/>
      <c r="BU50" s="1285"/>
      <c r="BV50" s="1285"/>
      <c r="BW50" s="1285"/>
      <c r="BX50" s="1285" t="s">
        <v>
408</v>
      </c>
      <c r="BY50" s="1285"/>
      <c r="BZ50" s="1285"/>
      <c r="CA50" s="1285"/>
      <c r="CB50" s="1285"/>
      <c r="CC50" s="1285"/>
      <c r="CD50" s="1285"/>
      <c r="CE50" s="1285"/>
      <c r="CF50" s="1285" t="s">
        <v>
409</v>
      </c>
      <c r="CG50" s="1285"/>
      <c r="CH50" s="1285"/>
      <c r="CI50" s="1285"/>
      <c r="CJ50" s="1285"/>
      <c r="CK50" s="1285"/>
      <c r="CL50" s="1285"/>
      <c r="CM50" s="1285"/>
      <c r="CN50" s="1285" t="s">
        <v>
410</v>
      </c>
      <c r="CO50" s="1285"/>
      <c r="CP50" s="1285"/>
      <c r="CQ50" s="1285"/>
      <c r="CR50" s="1285"/>
      <c r="CS50" s="1285"/>
      <c r="CT50" s="1285"/>
      <c r="CU50" s="1285"/>
      <c r="CV50" s="1285" t="s">
        <v>
411</v>
      </c>
      <c r="CW50" s="1285"/>
      <c r="CX50" s="1285"/>
      <c r="CY50" s="1285"/>
      <c r="CZ50" s="1285"/>
      <c r="DA50" s="1285"/>
      <c r="DB50" s="1285"/>
      <c r="DC50" s="1285"/>
    </row>
    <row r="51" spans="1:109" ht="13.5" customHeight="1" x14ac:dyDescent="0.2">
      <c r="B51" s="355"/>
      <c r="G51" s="1292"/>
      <c r="H51" s="1292"/>
      <c r="I51" s="1290"/>
      <c r="J51" s="1290"/>
      <c r="K51" s="1287"/>
      <c r="L51" s="1287"/>
      <c r="M51" s="1287"/>
      <c r="N51" s="1287"/>
      <c r="AM51" s="364"/>
      <c r="AN51" s="1288" t="s">
        <v>
436</v>
      </c>
      <c r="AO51" s="1288"/>
      <c r="AP51" s="1288"/>
      <c r="AQ51" s="1288"/>
      <c r="AR51" s="1288"/>
      <c r="AS51" s="1288"/>
      <c r="AT51" s="1288"/>
      <c r="AU51" s="1288"/>
      <c r="AV51" s="1288"/>
      <c r="AW51" s="1288"/>
      <c r="AX51" s="1288"/>
      <c r="AY51" s="1288"/>
      <c r="AZ51" s="1288"/>
      <c r="BA51" s="1288"/>
      <c r="BB51" s="1288" t="s">
        <v>
437</v>
      </c>
      <c r="BC51" s="1288"/>
      <c r="BD51" s="1288"/>
      <c r="BE51" s="1288"/>
      <c r="BF51" s="1288"/>
      <c r="BG51" s="1288"/>
      <c r="BH51" s="1288"/>
      <c r="BI51" s="1288"/>
      <c r="BJ51" s="1288"/>
      <c r="BK51" s="1288"/>
      <c r="BL51" s="1288"/>
      <c r="BM51" s="1288"/>
      <c r="BN51" s="1288"/>
      <c r="BO51" s="1288"/>
      <c r="BP51" s="1289"/>
      <c r="BQ51" s="1286"/>
      <c r="BR51" s="1286"/>
      <c r="BS51" s="1286"/>
      <c r="BT51" s="1286"/>
      <c r="BU51" s="1286"/>
      <c r="BV51" s="1286"/>
      <c r="BW51" s="1286"/>
      <c r="BX51" s="1289"/>
      <c r="BY51" s="1286"/>
      <c r="BZ51" s="1286"/>
      <c r="CA51" s="1286"/>
      <c r="CB51" s="1286"/>
      <c r="CC51" s="1286"/>
      <c r="CD51" s="1286"/>
      <c r="CE51" s="1286"/>
      <c r="CF51" s="1289"/>
      <c r="CG51" s="1286"/>
      <c r="CH51" s="1286"/>
      <c r="CI51" s="1286"/>
      <c r="CJ51" s="1286"/>
      <c r="CK51" s="1286"/>
      <c r="CL51" s="1286"/>
      <c r="CM51" s="1286"/>
      <c r="CN51" s="1286"/>
      <c r="CO51" s="1286"/>
      <c r="CP51" s="1286"/>
      <c r="CQ51" s="1286"/>
      <c r="CR51" s="1286"/>
      <c r="CS51" s="1286"/>
      <c r="CT51" s="1286"/>
      <c r="CU51" s="1286"/>
      <c r="CV51" s="1286"/>
      <c r="CW51" s="1286"/>
      <c r="CX51" s="1286"/>
      <c r="CY51" s="1286"/>
      <c r="CZ51" s="1286"/>
      <c r="DA51" s="1286"/>
      <c r="DB51" s="1286"/>
      <c r="DC51" s="1286"/>
    </row>
    <row r="52" spans="1:109" ht="13.2" x14ac:dyDescent="0.2">
      <c r="B52" s="355"/>
      <c r="G52" s="1292"/>
      <c r="H52" s="1292"/>
      <c r="I52" s="1290"/>
      <c r="J52" s="1290"/>
      <c r="K52" s="1287"/>
      <c r="L52" s="1287"/>
      <c r="M52" s="1287"/>
      <c r="N52" s="1287"/>
      <c r="AM52" s="364"/>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2" x14ac:dyDescent="0.2">
      <c r="A53" s="363"/>
      <c r="B53" s="355"/>
      <c r="G53" s="1292"/>
      <c r="H53" s="1292"/>
      <c r="I53" s="1281"/>
      <c r="J53" s="1281"/>
      <c r="K53" s="1287"/>
      <c r="L53" s="1287"/>
      <c r="M53" s="1287"/>
      <c r="N53" s="1287"/>
      <c r="AM53" s="364"/>
      <c r="AN53" s="1288"/>
      <c r="AO53" s="1288"/>
      <c r="AP53" s="1288"/>
      <c r="AQ53" s="1288"/>
      <c r="AR53" s="1288"/>
      <c r="AS53" s="1288"/>
      <c r="AT53" s="1288"/>
      <c r="AU53" s="1288"/>
      <c r="AV53" s="1288"/>
      <c r="AW53" s="1288"/>
      <c r="AX53" s="1288"/>
      <c r="AY53" s="1288"/>
      <c r="AZ53" s="1288"/>
      <c r="BA53" s="1288"/>
      <c r="BB53" s="1288" t="s">
        <v>
438</v>
      </c>
      <c r="BC53" s="1288"/>
      <c r="BD53" s="1288"/>
      <c r="BE53" s="1288"/>
      <c r="BF53" s="1288"/>
      <c r="BG53" s="1288"/>
      <c r="BH53" s="1288"/>
      <c r="BI53" s="1288"/>
      <c r="BJ53" s="1288"/>
      <c r="BK53" s="1288"/>
      <c r="BL53" s="1288"/>
      <c r="BM53" s="1288"/>
      <c r="BN53" s="1288"/>
      <c r="BO53" s="1288"/>
      <c r="BP53" s="1289"/>
      <c r="BQ53" s="1286"/>
      <c r="BR53" s="1286"/>
      <c r="BS53" s="1286"/>
      <c r="BT53" s="1286"/>
      <c r="BU53" s="1286"/>
      <c r="BV53" s="1286"/>
      <c r="BW53" s="1286"/>
      <c r="BX53" s="1289"/>
      <c r="BY53" s="1286"/>
      <c r="BZ53" s="1286"/>
      <c r="CA53" s="1286"/>
      <c r="CB53" s="1286"/>
      <c r="CC53" s="1286"/>
      <c r="CD53" s="1286"/>
      <c r="CE53" s="1286"/>
      <c r="CF53" s="1289"/>
      <c r="CG53" s="1286"/>
      <c r="CH53" s="1286"/>
      <c r="CI53" s="1286"/>
      <c r="CJ53" s="1286"/>
      <c r="CK53" s="1286"/>
      <c r="CL53" s="1286"/>
      <c r="CM53" s="1286"/>
      <c r="CN53" s="1286">
        <v>
58.6</v>
      </c>
      <c r="CO53" s="1286"/>
      <c r="CP53" s="1286"/>
      <c r="CQ53" s="1286"/>
      <c r="CR53" s="1286"/>
      <c r="CS53" s="1286"/>
      <c r="CT53" s="1286"/>
      <c r="CU53" s="1286"/>
      <c r="CV53" s="1286">
        <v>
58.1</v>
      </c>
      <c r="CW53" s="1286"/>
      <c r="CX53" s="1286"/>
      <c r="CY53" s="1286"/>
      <c r="CZ53" s="1286"/>
      <c r="DA53" s="1286"/>
      <c r="DB53" s="1286"/>
      <c r="DC53" s="1286"/>
    </row>
    <row r="54" spans="1:109" ht="13.2" x14ac:dyDescent="0.2">
      <c r="A54" s="363"/>
      <c r="B54" s="355"/>
      <c r="G54" s="1292"/>
      <c r="H54" s="1292"/>
      <c r="I54" s="1281"/>
      <c r="J54" s="1281"/>
      <c r="K54" s="1287"/>
      <c r="L54" s="1287"/>
      <c r="M54" s="1287"/>
      <c r="N54" s="1287"/>
      <c r="AM54" s="364"/>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2" x14ac:dyDescent="0.2">
      <c r="A55" s="363"/>
      <c r="B55" s="355"/>
      <c r="G55" s="1281"/>
      <c r="H55" s="1281"/>
      <c r="I55" s="1281"/>
      <c r="J55" s="1281"/>
      <c r="K55" s="1287"/>
      <c r="L55" s="1287"/>
      <c r="M55" s="1287"/>
      <c r="N55" s="1287"/>
      <c r="AN55" s="1285" t="s">
        <v>
439</v>
      </c>
      <c r="AO55" s="1285"/>
      <c r="AP55" s="1285"/>
      <c r="AQ55" s="1285"/>
      <c r="AR55" s="1285"/>
      <c r="AS55" s="1285"/>
      <c r="AT55" s="1285"/>
      <c r="AU55" s="1285"/>
      <c r="AV55" s="1285"/>
      <c r="AW55" s="1285"/>
      <c r="AX55" s="1285"/>
      <c r="AY55" s="1285"/>
      <c r="AZ55" s="1285"/>
      <c r="BA55" s="1285"/>
      <c r="BB55" s="1288" t="s">
        <v>
437</v>
      </c>
      <c r="BC55" s="1288"/>
      <c r="BD55" s="1288"/>
      <c r="BE55" s="1288"/>
      <c r="BF55" s="1288"/>
      <c r="BG55" s="1288"/>
      <c r="BH55" s="1288"/>
      <c r="BI55" s="1288"/>
      <c r="BJ55" s="1288"/>
      <c r="BK55" s="1288"/>
      <c r="BL55" s="1288"/>
      <c r="BM55" s="1288"/>
      <c r="BN55" s="1288"/>
      <c r="BO55" s="1288"/>
      <c r="BP55" s="1289"/>
      <c r="BQ55" s="1286"/>
      <c r="BR55" s="1286"/>
      <c r="BS55" s="1286"/>
      <c r="BT55" s="1286"/>
      <c r="BU55" s="1286"/>
      <c r="BV55" s="1286"/>
      <c r="BW55" s="1286"/>
      <c r="BX55" s="1289"/>
      <c r="BY55" s="1286"/>
      <c r="BZ55" s="1286"/>
      <c r="CA55" s="1286"/>
      <c r="CB55" s="1286"/>
      <c r="CC55" s="1286"/>
      <c r="CD55" s="1286"/>
      <c r="CE55" s="1286"/>
      <c r="CF55" s="1289"/>
      <c r="CG55" s="1286"/>
      <c r="CH55" s="1286"/>
      <c r="CI55" s="1286"/>
      <c r="CJ55" s="1286"/>
      <c r="CK55" s="1286"/>
      <c r="CL55" s="1286"/>
      <c r="CM55" s="1286"/>
      <c r="CN55" s="1286">
        <v>
0</v>
      </c>
      <c r="CO55" s="1286"/>
      <c r="CP55" s="1286"/>
      <c r="CQ55" s="1286"/>
      <c r="CR55" s="1286"/>
      <c r="CS55" s="1286"/>
      <c r="CT55" s="1286"/>
      <c r="CU55" s="1286"/>
      <c r="CV55" s="1286">
        <v>
0</v>
      </c>
      <c r="CW55" s="1286"/>
      <c r="CX55" s="1286"/>
      <c r="CY55" s="1286"/>
      <c r="CZ55" s="1286"/>
      <c r="DA55" s="1286"/>
      <c r="DB55" s="1286"/>
      <c r="DC55" s="1286"/>
    </row>
    <row r="56" spans="1:109" ht="13.2" x14ac:dyDescent="0.2">
      <c r="A56" s="363"/>
      <c r="B56" s="355"/>
      <c r="G56" s="1281"/>
      <c r="H56" s="1281"/>
      <c r="I56" s="1281"/>
      <c r="J56" s="1281"/>
      <c r="K56" s="1287"/>
      <c r="L56" s="1287"/>
      <c r="M56" s="1287"/>
      <c r="N56" s="1287"/>
      <c r="AN56" s="1285"/>
      <c r="AO56" s="1285"/>
      <c r="AP56" s="1285"/>
      <c r="AQ56" s="1285"/>
      <c r="AR56" s="1285"/>
      <c r="AS56" s="1285"/>
      <c r="AT56" s="1285"/>
      <c r="AU56" s="1285"/>
      <c r="AV56" s="1285"/>
      <c r="AW56" s="1285"/>
      <c r="AX56" s="1285"/>
      <c r="AY56" s="1285"/>
      <c r="AZ56" s="1285"/>
      <c r="BA56" s="1285"/>
      <c r="BB56" s="1288"/>
      <c r="BC56" s="1288"/>
      <c r="BD56" s="1288"/>
      <c r="BE56" s="1288"/>
      <c r="BF56" s="1288"/>
      <c r="BG56" s="1288"/>
      <c r="BH56" s="1288"/>
      <c r="BI56" s="1288"/>
      <c r="BJ56" s="1288"/>
      <c r="BK56" s="1288"/>
      <c r="BL56" s="1288"/>
      <c r="BM56" s="1288"/>
      <c r="BN56" s="1288"/>
      <c r="BO56" s="1288"/>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63" customFormat="1" ht="13.2" x14ac:dyDescent="0.2">
      <c r="B57" s="367"/>
      <c r="G57" s="1281"/>
      <c r="H57" s="1281"/>
      <c r="I57" s="1291"/>
      <c r="J57" s="1291"/>
      <c r="K57" s="1287"/>
      <c r="L57" s="1287"/>
      <c r="M57" s="1287"/>
      <c r="N57" s="1287"/>
      <c r="AM57" s="348"/>
      <c r="AN57" s="1285"/>
      <c r="AO57" s="1285"/>
      <c r="AP57" s="1285"/>
      <c r="AQ57" s="1285"/>
      <c r="AR57" s="1285"/>
      <c r="AS57" s="1285"/>
      <c r="AT57" s="1285"/>
      <c r="AU57" s="1285"/>
      <c r="AV57" s="1285"/>
      <c r="AW57" s="1285"/>
      <c r="AX57" s="1285"/>
      <c r="AY57" s="1285"/>
      <c r="AZ57" s="1285"/>
      <c r="BA57" s="1285"/>
      <c r="BB57" s="1288" t="s">
        <v>
438</v>
      </c>
      <c r="BC57" s="1288"/>
      <c r="BD57" s="1288"/>
      <c r="BE57" s="1288"/>
      <c r="BF57" s="1288"/>
      <c r="BG57" s="1288"/>
      <c r="BH57" s="1288"/>
      <c r="BI57" s="1288"/>
      <c r="BJ57" s="1288"/>
      <c r="BK57" s="1288"/>
      <c r="BL57" s="1288"/>
      <c r="BM57" s="1288"/>
      <c r="BN57" s="1288"/>
      <c r="BO57" s="1288"/>
      <c r="BP57" s="1289"/>
      <c r="BQ57" s="1286"/>
      <c r="BR57" s="1286"/>
      <c r="BS57" s="1286"/>
      <c r="BT57" s="1286"/>
      <c r="BU57" s="1286"/>
      <c r="BV57" s="1286"/>
      <c r="BW57" s="1286"/>
      <c r="BX57" s="1289"/>
      <c r="BY57" s="1286"/>
      <c r="BZ57" s="1286"/>
      <c r="CA57" s="1286"/>
      <c r="CB57" s="1286"/>
      <c r="CC57" s="1286"/>
      <c r="CD57" s="1286"/>
      <c r="CE57" s="1286"/>
      <c r="CF57" s="1289"/>
      <c r="CG57" s="1286"/>
      <c r="CH57" s="1286"/>
      <c r="CI57" s="1286"/>
      <c r="CJ57" s="1286"/>
      <c r="CK57" s="1286"/>
      <c r="CL57" s="1286"/>
      <c r="CM57" s="1286"/>
      <c r="CN57" s="1286">
        <v>
57.9</v>
      </c>
      <c r="CO57" s="1286"/>
      <c r="CP57" s="1286"/>
      <c r="CQ57" s="1286"/>
      <c r="CR57" s="1286"/>
      <c r="CS57" s="1286"/>
      <c r="CT57" s="1286"/>
      <c r="CU57" s="1286"/>
      <c r="CV57" s="1286">
        <v>
58.3</v>
      </c>
      <c r="CW57" s="1286"/>
      <c r="CX57" s="1286"/>
      <c r="CY57" s="1286"/>
      <c r="CZ57" s="1286"/>
      <c r="DA57" s="1286"/>
      <c r="DB57" s="1286"/>
      <c r="DC57" s="1286"/>
      <c r="DD57" s="368"/>
      <c r="DE57" s="367"/>
    </row>
    <row r="58" spans="1:109" s="363" customFormat="1" ht="13.2" x14ac:dyDescent="0.2">
      <c r="A58" s="348"/>
      <c r="B58" s="367"/>
      <c r="G58" s="1281"/>
      <c r="H58" s="1281"/>
      <c r="I58" s="1291"/>
      <c r="J58" s="1291"/>
      <c r="K58" s="1287"/>
      <c r="L58" s="1287"/>
      <c r="M58" s="1287"/>
      <c r="N58" s="1287"/>
      <c r="AM58" s="348"/>
      <c r="AN58" s="1285"/>
      <c r="AO58" s="1285"/>
      <c r="AP58" s="1285"/>
      <c r="AQ58" s="1285"/>
      <c r="AR58" s="1285"/>
      <c r="AS58" s="1285"/>
      <c r="AT58" s="1285"/>
      <c r="AU58" s="1285"/>
      <c r="AV58" s="1285"/>
      <c r="AW58" s="1285"/>
      <c r="AX58" s="1285"/>
      <c r="AY58" s="1285"/>
      <c r="AZ58" s="1285"/>
      <c r="BA58" s="1285"/>
      <c r="BB58" s="1288"/>
      <c r="BC58" s="1288"/>
      <c r="BD58" s="1288"/>
      <c r="BE58" s="1288"/>
      <c r="BF58" s="1288"/>
      <c r="BG58" s="1288"/>
      <c r="BH58" s="1288"/>
      <c r="BI58" s="1288"/>
      <c r="BJ58" s="1288"/>
      <c r="BK58" s="1288"/>
      <c r="BL58" s="1288"/>
      <c r="BM58" s="1288"/>
      <c r="BN58" s="1288"/>
      <c r="BO58" s="1288"/>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68"/>
      <c r="DE58" s="367"/>
    </row>
    <row r="59" spans="1:109" s="363" customFormat="1" ht="13.2" x14ac:dyDescent="0.2">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ht="13.2" x14ac:dyDescent="0.2">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ht="13.2" x14ac:dyDescent="0.2">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ht="13.2" x14ac:dyDescent="0.2">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6.2" x14ac:dyDescent="0.2">
      <c r="B63" s="374" t="s">
        <v>
440</v>
      </c>
    </row>
    <row r="64" spans="1:109" ht="13.2" x14ac:dyDescent="0.2">
      <c r="B64" s="355"/>
      <c r="G64" s="362"/>
      <c r="I64" s="375"/>
      <c r="J64" s="375"/>
      <c r="K64" s="375"/>
      <c r="L64" s="375"/>
      <c r="M64" s="375"/>
      <c r="N64" s="376"/>
      <c r="AM64" s="362"/>
      <c r="AN64" s="362" t="s">
        <v>
433</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ht="13.2" x14ac:dyDescent="0.2">
      <c r="B65" s="355"/>
      <c r="AN65" s="1272" t="s">
        <v>
441</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ht="13.2" x14ac:dyDescent="0.2">
      <c r="B66" s="355"/>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ht="13.2" x14ac:dyDescent="0.2">
      <c r="B67" s="355"/>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ht="13.2" x14ac:dyDescent="0.2">
      <c r="B68" s="355"/>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ht="13.2" x14ac:dyDescent="0.2">
      <c r="B69" s="355"/>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ht="13.2" x14ac:dyDescent="0.2">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ht="13.2" x14ac:dyDescent="0.2">
      <c r="B71" s="355"/>
      <c r="G71" s="380"/>
      <c r="I71" s="381"/>
      <c r="J71" s="378"/>
      <c r="K71" s="378"/>
      <c r="L71" s="379"/>
      <c r="M71" s="378"/>
      <c r="N71" s="379"/>
      <c r="AM71" s="380"/>
      <c r="AN71" s="348" t="s">
        <v>
435</v>
      </c>
    </row>
    <row r="72" spans="2:107" ht="13.2" x14ac:dyDescent="0.2">
      <c r="B72" s="355"/>
      <c r="G72" s="1281"/>
      <c r="H72" s="1281"/>
      <c r="I72" s="1281"/>
      <c r="J72" s="1281"/>
      <c r="K72" s="365"/>
      <c r="L72" s="365"/>
      <c r="M72" s="366"/>
      <c r="N72" s="366"/>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
407</v>
      </c>
      <c r="BQ72" s="1285"/>
      <c r="BR72" s="1285"/>
      <c r="BS72" s="1285"/>
      <c r="BT72" s="1285"/>
      <c r="BU72" s="1285"/>
      <c r="BV72" s="1285"/>
      <c r="BW72" s="1285"/>
      <c r="BX72" s="1285" t="s">
        <v>
408</v>
      </c>
      <c r="BY72" s="1285"/>
      <c r="BZ72" s="1285"/>
      <c r="CA72" s="1285"/>
      <c r="CB72" s="1285"/>
      <c r="CC72" s="1285"/>
      <c r="CD72" s="1285"/>
      <c r="CE72" s="1285"/>
      <c r="CF72" s="1285" t="s">
        <v>
409</v>
      </c>
      <c r="CG72" s="1285"/>
      <c r="CH72" s="1285"/>
      <c r="CI72" s="1285"/>
      <c r="CJ72" s="1285"/>
      <c r="CK72" s="1285"/>
      <c r="CL72" s="1285"/>
      <c r="CM72" s="1285"/>
      <c r="CN72" s="1285" t="s">
        <v>
410</v>
      </c>
      <c r="CO72" s="1285"/>
      <c r="CP72" s="1285"/>
      <c r="CQ72" s="1285"/>
      <c r="CR72" s="1285"/>
      <c r="CS72" s="1285"/>
      <c r="CT72" s="1285"/>
      <c r="CU72" s="1285"/>
      <c r="CV72" s="1285" t="s">
        <v>
411</v>
      </c>
      <c r="CW72" s="1285"/>
      <c r="CX72" s="1285"/>
      <c r="CY72" s="1285"/>
      <c r="CZ72" s="1285"/>
      <c r="DA72" s="1285"/>
      <c r="DB72" s="1285"/>
      <c r="DC72" s="1285"/>
    </row>
    <row r="73" spans="2:107" ht="13.2" x14ac:dyDescent="0.2">
      <c r="B73" s="355"/>
      <c r="G73" s="1292"/>
      <c r="H73" s="1292"/>
      <c r="I73" s="1292"/>
      <c r="J73" s="1292"/>
      <c r="K73" s="1293"/>
      <c r="L73" s="1293"/>
      <c r="M73" s="1293"/>
      <c r="N73" s="1293"/>
      <c r="AM73" s="364"/>
      <c r="AN73" s="1288" t="s">
        <v>
436</v>
      </c>
      <c r="AO73" s="1288"/>
      <c r="AP73" s="1288"/>
      <c r="AQ73" s="1288"/>
      <c r="AR73" s="1288"/>
      <c r="AS73" s="1288"/>
      <c r="AT73" s="1288"/>
      <c r="AU73" s="1288"/>
      <c r="AV73" s="1288"/>
      <c r="AW73" s="1288"/>
      <c r="AX73" s="1288"/>
      <c r="AY73" s="1288"/>
      <c r="AZ73" s="1288"/>
      <c r="BA73" s="1288"/>
      <c r="BB73" s="1288" t="s">
        <v>
437</v>
      </c>
      <c r="BC73" s="1288"/>
      <c r="BD73" s="1288"/>
      <c r="BE73" s="1288"/>
      <c r="BF73" s="1288"/>
      <c r="BG73" s="1288"/>
      <c r="BH73" s="1288"/>
      <c r="BI73" s="1288"/>
      <c r="BJ73" s="1288"/>
      <c r="BK73" s="1288"/>
      <c r="BL73" s="1288"/>
      <c r="BM73" s="1288"/>
      <c r="BN73" s="1288"/>
      <c r="BO73" s="1288"/>
      <c r="BP73" s="1286"/>
      <c r="BQ73" s="1286"/>
      <c r="BR73" s="1286"/>
      <c r="BS73" s="1286"/>
      <c r="BT73" s="1286"/>
      <c r="BU73" s="1286"/>
      <c r="BV73" s="1286"/>
      <c r="BW73" s="1286"/>
      <c r="BX73" s="1286"/>
      <c r="BY73" s="1286"/>
      <c r="BZ73" s="1286"/>
      <c r="CA73" s="1286"/>
      <c r="CB73" s="1286"/>
      <c r="CC73" s="1286"/>
      <c r="CD73" s="1286"/>
      <c r="CE73" s="1286"/>
      <c r="CF73" s="1286"/>
      <c r="CG73" s="1286"/>
      <c r="CH73" s="1286"/>
      <c r="CI73" s="1286"/>
      <c r="CJ73" s="1286"/>
      <c r="CK73" s="1286"/>
      <c r="CL73" s="1286"/>
      <c r="CM73" s="1286"/>
      <c r="CN73" s="1286"/>
      <c r="CO73" s="1286"/>
      <c r="CP73" s="1286"/>
      <c r="CQ73" s="1286"/>
      <c r="CR73" s="1286"/>
      <c r="CS73" s="1286"/>
      <c r="CT73" s="1286"/>
      <c r="CU73" s="1286"/>
      <c r="CV73" s="1286"/>
      <c r="CW73" s="1286"/>
      <c r="CX73" s="1286"/>
      <c r="CY73" s="1286"/>
      <c r="CZ73" s="1286"/>
      <c r="DA73" s="1286"/>
      <c r="DB73" s="1286"/>
      <c r="DC73" s="1286"/>
    </row>
    <row r="74" spans="2:107" ht="13.2" x14ac:dyDescent="0.2">
      <c r="B74" s="355"/>
      <c r="G74" s="1292"/>
      <c r="H74" s="1292"/>
      <c r="I74" s="1292"/>
      <c r="J74" s="1292"/>
      <c r="K74" s="1293"/>
      <c r="L74" s="1293"/>
      <c r="M74" s="1293"/>
      <c r="N74" s="1293"/>
      <c r="AM74" s="364"/>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2" x14ac:dyDescent="0.2">
      <c r="B75" s="355"/>
      <c r="G75" s="1292"/>
      <c r="H75" s="1292"/>
      <c r="I75" s="1281"/>
      <c r="J75" s="1281"/>
      <c r="K75" s="1287"/>
      <c r="L75" s="1287"/>
      <c r="M75" s="1287"/>
      <c r="N75" s="1287"/>
      <c r="AM75" s="364"/>
      <c r="AN75" s="1288"/>
      <c r="AO75" s="1288"/>
      <c r="AP75" s="1288"/>
      <c r="AQ75" s="1288"/>
      <c r="AR75" s="1288"/>
      <c r="AS75" s="1288"/>
      <c r="AT75" s="1288"/>
      <c r="AU75" s="1288"/>
      <c r="AV75" s="1288"/>
      <c r="AW75" s="1288"/>
      <c r="AX75" s="1288"/>
      <c r="AY75" s="1288"/>
      <c r="AZ75" s="1288"/>
      <c r="BA75" s="1288"/>
      <c r="BB75" s="1288" t="s">
        <v>
442</v>
      </c>
      <c r="BC75" s="1288"/>
      <c r="BD75" s="1288"/>
      <c r="BE75" s="1288"/>
      <c r="BF75" s="1288"/>
      <c r="BG75" s="1288"/>
      <c r="BH75" s="1288"/>
      <c r="BI75" s="1288"/>
      <c r="BJ75" s="1288"/>
      <c r="BK75" s="1288"/>
      <c r="BL75" s="1288"/>
      <c r="BM75" s="1288"/>
      <c r="BN75" s="1288"/>
      <c r="BO75" s="1288"/>
      <c r="BP75" s="1286">
        <v>
1.2</v>
      </c>
      <c r="BQ75" s="1286"/>
      <c r="BR75" s="1286"/>
      <c r="BS75" s="1286"/>
      <c r="BT75" s="1286"/>
      <c r="BU75" s="1286"/>
      <c r="BV75" s="1286"/>
      <c r="BW75" s="1286"/>
      <c r="BX75" s="1286">
        <v>
1.3</v>
      </c>
      <c r="BY75" s="1286"/>
      <c r="BZ75" s="1286"/>
      <c r="CA75" s="1286"/>
      <c r="CB75" s="1286"/>
      <c r="CC75" s="1286"/>
      <c r="CD75" s="1286"/>
      <c r="CE75" s="1286"/>
      <c r="CF75" s="1286">
        <v>
1.6</v>
      </c>
      <c r="CG75" s="1286"/>
      <c r="CH75" s="1286"/>
      <c r="CI75" s="1286"/>
      <c r="CJ75" s="1286"/>
      <c r="CK75" s="1286"/>
      <c r="CL75" s="1286"/>
      <c r="CM75" s="1286"/>
      <c r="CN75" s="1286">
        <v>
1.5</v>
      </c>
      <c r="CO75" s="1286"/>
      <c r="CP75" s="1286"/>
      <c r="CQ75" s="1286"/>
      <c r="CR75" s="1286"/>
      <c r="CS75" s="1286"/>
      <c r="CT75" s="1286"/>
      <c r="CU75" s="1286"/>
      <c r="CV75" s="1286">
        <v>
1.6</v>
      </c>
      <c r="CW75" s="1286"/>
      <c r="CX75" s="1286"/>
      <c r="CY75" s="1286"/>
      <c r="CZ75" s="1286"/>
      <c r="DA75" s="1286"/>
      <c r="DB75" s="1286"/>
      <c r="DC75" s="1286"/>
    </row>
    <row r="76" spans="2:107" ht="13.2" x14ac:dyDescent="0.2">
      <c r="B76" s="355"/>
      <c r="G76" s="1292"/>
      <c r="H76" s="1292"/>
      <c r="I76" s="1281"/>
      <c r="J76" s="1281"/>
      <c r="K76" s="1287"/>
      <c r="L76" s="1287"/>
      <c r="M76" s="1287"/>
      <c r="N76" s="1287"/>
      <c r="AM76" s="364"/>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2" x14ac:dyDescent="0.2">
      <c r="B77" s="355"/>
      <c r="G77" s="1281"/>
      <c r="H77" s="1281"/>
      <c r="I77" s="1281"/>
      <c r="J77" s="1281"/>
      <c r="K77" s="1293"/>
      <c r="L77" s="1293"/>
      <c r="M77" s="1293"/>
      <c r="N77" s="1293"/>
      <c r="AN77" s="1285" t="s">
        <v>
439</v>
      </c>
      <c r="AO77" s="1285"/>
      <c r="AP77" s="1285"/>
      <c r="AQ77" s="1285"/>
      <c r="AR77" s="1285"/>
      <c r="AS77" s="1285"/>
      <c r="AT77" s="1285"/>
      <c r="AU77" s="1285"/>
      <c r="AV77" s="1285"/>
      <c r="AW77" s="1285"/>
      <c r="AX77" s="1285"/>
      <c r="AY77" s="1285"/>
      <c r="AZ77" s="1285"/>
      <c r="BA77" s="1285"/>
      <c r="BB77" s="1288" t="s">
        <v>
437</v>
      </c>
      <c r="BC77" s="1288"/>
      <c r="BD77" s="1288"/>
      <c r="BE77" s="1288"/>
      <c r="BF77" s="1288"/>
      <c r="BG77" s="1288"/>
      <c r="BH77" s="1288"/>
      <c r="BI77" s="1288"/>
      <c r="BJ77" s="1288"/>
      <c r="BK77" s="1288"/>
      <c r="BL77" s="1288"/>
      <c r="BM77" s="1288"/>
      <c r="BN77" s="1288"/>
      <c r="BO77" s="1288"/>
      <c r="BP77" s="1286">
        <v>
0</v>
      </c>
      <c r="BQ77" s="1286"/>
      <c r="BR77" s="1286"/>
      <c r="BS77" s="1286"/>
      <c r="BT77" s="1286"/>
      <c r="BU77" s="1286"/>
      <c r="BV77" s="1286"/>
      <c r="BW77" s="1286"/>
      <c r="BX77" s="1286">
        <v>
0</v>
      </c>
      <c r="BY77" s="1286"/>
      <c r="BZ77" s="1286"/>
      <c r="CA77" s="1286"/>
      <c r="CB77" s="1286"/>
      <c r="CC77" s="1286"/>
      <c r="CD77" s="1286"/>
      <c r="CE77" s="1286"/>
      <c r="CF77" s="1286">
        <v>
0</v>
      </c>
      <c r="CG77" s="1286"/>
      <c r="CH77" s="1286"/>
      <c r="CI77" s="1286"/>
      <c r="CJ77" s="1286"/>
      <c r="CK77" s="1286"/>
      <c r="CL77" s="1286"/>
      <c r="CM77" s="1286"/>
      <c r="CN77" s="1286">
        <v>
0</v>
      </c>
      <c r="CO77" s="1286"/>
      <c r="CP77" s="1286"/>
      <c r="CQ77" s="1286"/>
      <c r="CR77" s="1286"/>
      <c r="CS77" s="1286"/>
      <c r="CT77" s="1286"/>
      <c r="CU77" s="1286"/>
      <c r="CV77" s="1286">
        <v>
0</v>
      </c>
      <c r="CW77" s="1286"/>
      <c r="CX77" s="1286"/>
      <c r="CY77" s="1286"/>
      <c r="CZ77" s="1286"/>
      <c r="DA77" s="1286"/>
      <c r="DB77" s="1286"/>
      <c r="DC77" s="1286"/>
    </row>
    <row r="78" spans="2:107" ht="13.2" x14ac:dyDescent="0.2">
      <c r="B78" s="355"/>
      <c r="G78" s="1281"/>
      <c r="H78" s="1281"/>
      <c r="I78" s="1281"/>
      <c r="J78" s="1281"/>
      <c r="K78" s="1293"/>
      <c r="L78" s="1293"/>
      <c r="M78" s="1293"/>
      <c r="N78" s="1293"/>
      <c r="AN78" s="1285"/>
      <c r="AO78" s="1285"/>
      <c r="AP78" s="1285"/>
      <c r="AQ78" s="1285"/>
      <c r="AR78" s="1285"/>
      <c r="AS78" s="1285"/>
      <c r="AT78" s="1285"/>
      <c r="AU78" s="1285"/>
      <c r="AV78" s="1285"/>
      <c r="AW78" s="1285"/>
      <c r="AX78" s="1285"/>
      <c r="AY78" s="1285"/>
      <c r="AZ78" s="1285"/>
      <c r="BA78" s="1285"/>
      <c r="BB78" s="1288"/>
      <c r="BC78" s="1288"/>
      <c r="BD78" s="1288"/>
      <c r="BE78" s="1288"/>
      <c r="BF78" s="1288"/>
      <c r="BG78" s="1288"/>
      <c r="BH78" s="1288"/>
      <c r="BI78" s="1288"/>
      <c r="BJ78" s="1288"/>
      <c r="BK78" s="1288"/>
      <c r="BL78" s="1288"/>
      <c r="BM78" s="1288"/>
      <c r="BN78" s="1288"/>
      <c r="BO78" s="1288"/>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2" x14ac:dyDescent="0.2">
      <c r="B79" s="355"/>
      <c r="G79" s="1281"/>
      <c r="H79" s="1281"/>
      <c r="I79" s="1291"/>
      <c r="J79" s="1291"/>
      <c r="K79" s="1294"/>
      <c r="L79" s="1294"/>
      <c r="M79" s="1294"/>
      <c r="N79" s="1294"/>
      <c r="AN79" s="1285"/>
      <c r="AO79" s="1285"/>
      <c r="AP79" s="1285"/>
      <c r="AQ79" s="1285"/>
      <c r="AR79" s="1285"/>
      <c r="AS79" s="1285"/>
      <c r="AT79" s="1285"/>
      <c r="AU79" s="1285"/>
      <c r="AV79" s="1285"/>
      <c r="AW79" s="1285"/>
      <c r="AX79" s="1285"/>
      <c r="AY79" s="1285"/>
      <c r="AZ79" s="1285"/>
      <c r="BA79" s="1285"/>
      <c r="BB79" s="1288" t="s">
        <v>
442</v>
      </c>
      <c r="BC79" s="1288"/>
      <c r="BD79" s="1288"/>
      <c r="BE79" s="1288"/>
      <c r="BF79" s="1288"/>
      <c r="BG79" s="1288"/>
      <c r="BH79" s="1288"/>
      <c r="BI79" s="1288"/>
      <c r="BJ79" s="1288"/>
      <c r="BK79" s="1288"/>
      <c r="BL79" s="1288"/>
      <c r="BM79" s="1288"/>
      <c r="BN79" s="1288"/>
      <c r="BO79" s="1288"/>
      <c r="BP79" s="1286">
        <v>
8.6</v>
      </c>
      <c r="BQ79" s="1286"/>
      <c r="BR79" s="1286"/>
      <c r="BS79" s="1286"/>
      <c r="BT79" s="1286"/>
      <c r="BU79" s="1286"/>
      <c r="BV79" s="1286"/>
      <c r="BW79" s="1286"/>
      <c r="BX79" s="1286">
        <v>
7.7</v>
      </c>
      <c r="BY79" s="1286"/>
      <c r="BZ79" s="1286"/>
      <c r="CA79" s="1286"/>
      <c r="CB79" s="1286"/>
      <c r="CC79" s="1286"/>
      <c r="CD79" s="1286"/>
      <c r="CE79" s="1286"/>
      <c r="CF79" s="1286">
        <v>
6.4</v>
      </c>
      <c r="CG79" s="1286"/>
      <c r="CH79" s="1286"/>
      <c r="CI79" s="1286"/>
      <c r="CJ79" s="1286"/>
      <c r="CK79" s="1286"/>
      <c r="CL79" s="1286"/>
      <c r="CM79" s="1286"/>
      <c r="CN79" s="1286">
        <v>
6.9</v>
      </c>
      <c r="CO79" s="1286"/>
      <c r="CP79" s="1286"/>
      <c r="CQ79" s="1286"/>
      <c r="CR79" s="1286"/>
      <c r="CS79" s="1286"/>
      <c r="CT79" s="1286"/>
      <c r="CU79" s="1286"/>
      <c r="CV79" s="1286">
        <v>
7.1</v>
      </c>
      <c r="CW79" s="1286"/>
      <c r="CX79" s="1286"/>
      <c r="CY79" s="1286"/>
      <c r="CZ79" s="1286"/>
      <c r="DA79" s="1286"/>
      <c r="DB79" s="1286"/>
      <c r="DC79" s="1286"/>
    </row>
    <row r="80" spans="2:107" ht="13.2" x14ac:dyDescent="0.2">
      <c r="B80" s="355"/>
      <c r="G80" s="1281"/>
      <c r="H80" s="1281"/>
      <c r="I80" s="1291"/>
      <c r="J80" s="1291"/>
      <c r="K80" s="1294"/>
      <c r="L80" s="1294"/>
      <c r="M80" s="1294"/>
      <c r="N80" s="1294"/>
      <c r="AN80" s="1285"/>
      <c r="AO80" s="1285"/>
      <c r="AP80" s="1285"/>
      <c r="AQ80" s="1285"/>
      <c r="AR80" s="1285"/>
      <c r="AS80" s="1285"/>
      <c r="AT80" s="1285"/>
      <c r="AU80" s="1285"/>
      <c r="AV80" s="1285"/>
      <c r="AW80" s="1285"/>
      <c r="AX80" s="1285"/>
      <c r="AY80" s="1285"/>
      <c r="AZ80" s="1285"/>
      <c r="BA80" s="1285"/>
      <c r="BB80" s="1288"/>
      <c r="BC80" s="1288"/>
      <c r="BD80" s="1288"/>
      <c r="BE80" s="1288"/>
      <c r="BF80" s="1288"/>
      <c r="BG80" s="1288"/>
      <c r="BH80" s="1288"/>
      <c r="BI80" s="1288"/>
      <c r="BJ80" s="1288"/>
      <c r="BK80" s="1288"/>
      <c r="BL80" s="1288"/>
      <c r="BM80" s="1288"/>
      <c r="BN80" s="1288"/>
      <c r="BO80" s="1288"/>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2" x14ac:dyDescent="0.2">
      <c r="B81" s="355"/>
    </row>
    <row r="82" spans="2:109" ht="16.2" x14ac:dyDescent="0.2">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ht="13.2" x14ac:dyDescent="0.2">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ht="13.2" x14ac:dyDescent="0.2">
      <c r="DD84" s="348"/>
      <c r="DE84" s="348"/>
    </row>
    <row r="85" spans="2:109" ht="13.2" x14ac:dyDescent="0.2">
      <c r="DD85" s="348"/>
      <c r="DE85" s="348"/>
    </row>
    <row r="86" spans="2:109" ht="13.2" hidden="1" x14ac:dyDescent="0.2">
      <c r="DD86" s="348"/>
      <c r="DE86" s="348"/>
    </row>
    <row r="87" spans="2:109" ht="13.2" hidden="1" x14ac:dyDescent="0.2">
      <c r="K87" s="383"/>
      <c r="AQ87" s="383"/>
      <c r="BC87" s="383"/>
      <c r="BO87" s="383"/>
      <c r="CA87" s="383"/>
      <c r="CM87" s="383"/>
      <c r="CY87" s="383"/>
      <c r="DD87" s="348"/>
      <c r="DE87" s="348"/>
    </row>
    <row r="88" spans="2:109" ht="13.2" hidden="1" x14ac:dyDescent="0.2">
      <c r="DD88" s="348"/>
      <c r="DE88" s="348"/>
    </row>
    <row r="89" spans="2:109" ht="13.2" hidden="1" x14ac:dyDescent="0.2">
      <c r="DD89" s="348"/>
      <c r="DE89" s="348"/>
    </row>
    <row r="90" spans="2:109" ht="13.2" hidden="1" x14ac:dyDescent="0.2">
      <c r="DD90" s="348"/>
      <c r="DE90" s="348"/>
    </row>
    <row r="91" spans="2:109" ht="13.2" hidden="1" x14ac:dyDescent="0.2">
      <c r="DD91" s="348"/>
      <c r="DE91" s="348"/>
    </row>
    <row r="92" spans="2:109" ht="13.5" hidden="1" customHeight="1" x14ac:dyDescent="0.2">
      <c r="DD92" s="348"/>
      <c r="DE92" s="348"/>
    </row>
    <row r="93" spans="2:109" ht="13.5" hidden="1" customHeight="1" x14ac:dyDescent="0.2">
      <c r="DD93" s="348"/>
      <c r="DE93" s="348"/>
    </row>
    <row r="94" spans="2:109" ht="13.5" hidden="1" customHeight="1" x14ac:dyDescent="0.2">
      <c r="DD94" s="348"/>
      <c r="DE94" s="348"/>
    </row>
    <row r="95" spans="2:109" ht="13.5" hidden="1" customHeight="1" x14ac:dyDescent="0.2">
      <c r="DD95" s="348"/>
      <c r="DE95" s="348"/>
    </row>
    <row r="96" spans="2:109" ht="13.5" hidden="1" customHeight="1" x14ac:dyDescent="0.2">
      <c r="DD96" s="348"/>
      <c r="DE96" s="348"/>
    </row>
    <row r="97" spans="108:109" ht="13.5" hidden="1" customHeight="1" x14ac:dyDescent="0.2">
      <c r="DD97" s="348"/>
      <c r="DE97" s="348"/>
    </row>
    <row r="98" spans="108:109" ht="13.5" hidden="1" customHeight="1" x14ac:dyDescent="0.2">
      <c r="DD98" s="348"/>
      <c r="DE98" s="348"/>
    </row>
    <row r="99" spans="108:109" ht="13.5" hidden="1" customHeight="1" x14ac:dyDescent="0.2">
      <c r="DD99" s="348"/>
      <c r="DE99" s="348"/>
    </row>
    <row r="100" spans="108:109" ht="13.5" hidden="1" customHeight="1" x14ac:dyDescent="0.2">
      <c r="DD100" s="348"/>
      <c r="DE100" s="348"/>
    </row>
    <row r="101" spans="108:109" ht="13.5" hidden="1" customHeight="1" x14ac:dyDescent="0.2">
      <c r="DD101" s="348"/>
      <c r="DE101" s="348"/>
    </row>
    <row r="102" spans="108:109" ht="13.5" hidden="1" customHeight="1" x14ac:dyDescent="0.2">
      <c r="DD102" s="348"/>
      <c r="DE102" s="348"/>
    </row>
    <row r="103" spans="108:109" ht="13.5" hidden="1" customHeight="1" x14ac:dyDescent="0.2">
      <c r="DD103" s="348"/>
      <c r="DE103" s="348"/>
    </row>
    <row r="104" spans="108:109" ht="13.5" hidden="1" customHeight="1" x14ac:dyDescent="0.2">
      <c r="DD104" s="348"/>
      <c r="DE104" s="348"/>
    </row>
    <row r="105" spans="108:109" ht="13.5" hidden="1" customHeight="1" x14ac:dyDescent="0.2">
      <c r="DD105" s="348"/>
      <c r="DE105" s="348"/>
    </row>
    <row r="106" spans="108:109" ht="13.5" hidden="1" customHeight="1" x14ac:dyDescent="0.2">
      <c r="DD106" s="348"/>
      <c r="DE106" s="348"/>
    </row>
    <row r="107" spans="108:109" ht="13.5" hidden="1" customHeight="1" x14ac:dyDescent="0.2">
      <c r="DD107" s="348"/>
      <c r="DE107" s="348"/>
    </row>
    <row r="108" spans="108:109" ht="13.5" hidden="1" customHeight="1" x14ac:dyDescent="0.2">
      <c r="DD108" s="348"/>
      <c r="DE108" s="348"/>
    </row>
    <row r="109" spans="108:109" ht="13.5" hidden="1" customHeight="1" x14ac:dyDescent="0.2">
      <c r="DD109" s="348"/>
      <c r="DE109" s="348"/>
    </row>
    <row r="110" spans="108:109" ht="13.5" hidden="1" customHeight="1" x14ac:dyDescent="0.2">
      <c r="DD110" s="348"/>
      <c r="DE110" s="348"/>
    </row>
    <row r="111" spans="108:109" ht="13.5" hidden="1" customHeight="1" x14ac:dyDescent="0.2">
      <c r="DD111" s="348"/>
      <c r="DE111" s="348"/>
    </row>
    <row r="112" spans="108:109" ht="13.5" hidden="1" customHeight="1" x14ac:dyDescent="0.2">
      <c r="DD112" s="348"/>
      <c r="DE112" s="348"/>
    </row>
    <row r="113" spans="108:109" ht="13.5" hidden="1" customHeight="1" x14ac:dyDescent="0.2">
      <c r="DD113" s="348"/>
      <c r="DE113" s="348"/>
    </row>
    <row r="114" spans="108:109" ht="13.5" hidden="1" customHeight="1" x14ac:dyDescent="0.2">
      <c r="DD114" s="348"/>
      <c r="DE114" s="348"/>
    </row>
    <row r="115" spans="108:109" ht="13.5" hidden="1" customHeight="1" x14ac:dyDescent="0.2">
      <c r="DD115" s="348"/>
      <c r="DE115" s="348"/>
    </row>
    <row r="116" spans="108:109" ht="13.5" hidden="1" customHeight="1" x14ac:dyDescent="0.2">
      <c r="DD116" s="348"/>
      <c r="DE116" s="348"/>
    </row>
    <row r="117" spans="108:109" ht="13.5" hidden="1" customHeight="1" x14ac:dyDescent="0.2">
      <c r="DD117" s="348"/>
      <c r="DE117" s="348"/>
    </row>
    <row r="118" spans="108:109" ht="13.5" hidden="1" customHeight="1" x14ac:dyDescent="0.2">
      <c r="DD118" s="348"/>
      <c r="DE118" s="348"/>
    </row>
    <row r="119" spans="108:109" ht="13.5" hidden="1" customHeight="1" x14ac:dyDescent="0.2">
      <c r="DD119" s="348"/>
      <c r="DE119" s="348"/>
    </row>
    <row r="120" spans="108:109" ht="13.5" hidden="1" customHeight="1" x14ac:dyDescent="0.2">
      <c r="DD120" s="348"/>
      <c r="DE120" s="348"/>
    </row>
    <row r="121" spans="108:109" ht="13.5" hidden="1" customHeight="1" x14ac:dyDescent="0.2">
      <c r="DD121" s="348"/>
      <c r="DE121" s="348"/>
    </row>
    <row r="122" spans="108:109" ht="13.5" hidden="1" customHeight="1" x14ac:dyDescent="0.2">
      <c r="DD122" s="348"/>
      <c r="DE122" s="348"/>
    </row>
    <row r="123" spans="108:109" ht="13.5" hidden="1" customHeight="1" x14ac:dyDescent="0.2">
      <c r="DD123" s="348"/>
      <c r="DE123" s="348"/>
    </row>
    <row r="124" spans="108:109" ht="13.5" hidden="1" customHeight="1" x14ac:dyDescent="0.2">
      <c r="DD124" s="348"/>
      <c r="DE124" s="348"/>
    </row>
    <row r="125" spans="108:109" ht="13.5" hidden="1" customHeight="1" x14ac:dyDescent="0.2">
      <c r="DD125" s="348"/>
      <c r="DE125" s="348"/>
    </row>
    <row r="126" spans="108:109" ht="13.5" hidden="1" customHeight="1" x14ac:dyDescent="0.2">
      <c r="DD126" s="348"/>
      <c r="DE126" s="348"/>
    </row>
    <row r="127" spans="108:109" ht="13.5" hidden="1" customHeight="1" x14ac:dyDescent="0.2">
      <c r="DD127" s="348"/>
      <c r="DE127" s="348"/>
    </row>
    <row r="128" spans="108:109" ht="13.5" hidden="1" customHeight="1" x14ac:dyDescent="0.2">
      <c r="DD128" s="348"/>
      <c r="DE128" s="348"/>
    </row>
    <row r="129" spans="108:109" ht="13.5" hidden="1" customHeight="1" x14ac:dyDescent="0.2">
      <c r="DD129" s="348"/>
      <c r="DE129" s="348"/>
    </row>
    <row r="130" spans="108:109" ht="13.5" hidden="1" customHeight="1" x14ac:dyDescent="0.2">
      <c r="DD130" s="348"/>
      <c r="DE130" s="348"/>
    </row>
    <row r="131" spans="108:109" ht="13.5" hidden="1" customHeight="1" x14ac:dyDescent="0.2">
      <c r="DD131" s="348"/>
      <c r="DE131" s="348"/>
    </row>
    <row r="132" spans="108:109" ht="13.5" hidden="1" customHeight="1" x14ac:dyDescent="0.2">
      <c r="DD132" s="348"/>
      <c r="DE132" s="348"/>
    </row>
    <row r="133" spans="108:109" ht="13.5" hidden="1" customHeight="1" x14ac:dyDescent="0.2">
      <c r="DD133" s="348"/>
      <c r="DE133" s="348"/>
    </row>
    <row r="134" spans="108:109" ht="13.5" hidden="1" customHeight="1" x14ac:dyDescent="0.2">
      <c r="DD134" s="348"/>
      <c r="DE134" s="348"/>
    </row>
    <row r="135" spans="108:109" ht="13.5" hidden="1" customHeight="1" x14ac:dyDescent="0.2">
      <c r="DD135" s="348"/>
      <c r="DE135" s="348"/>
    </row>
    <row r="136" spans="108:109" ht="13.5" hidden="1" customHeight="1" x14ac:dyDescent="0.2">
      <c r="DD136" s="348"/>
      <c r="DE136" s="348"/>
    </row>
    <row r="137" spans="108:109" ht="13.5" hidden="1" customHeight="1" x14ac:dyDescent="0.2">
      <c r="DD137" s="348"/>
      <c r="DE137" s="348"/>
    </row>
    <row r="138" spans="108:109" ht="13.5" hidden="1" customHeight="1" x14ac:dyDescent="0.2">
      <c r="DD138" s="348"/>
      <c r="DE138" s="348"/>
    </row>
    <row r="139" spans="108:109" ht="13.5" hidden="1" customHeight="1" x14ac:dyDescent="0.2">
      <c r="DD139" s="348"/>
      <c r="DE139" s="348"/>
    </row>
    <row r="140" spans="108:109" ht="13.5" hidden="1" customHeight="1" x14ac:dyDescent="0.2">
      <c r="DD140" s="348"/>
      <c r="DE140" s="348"/>
    </row>
    <row r="141" spans="108:109" ht="13.5" hidden="1" customHeight="1" x14ac:dyDescent="0.2">
      <c r="DD141" s="348"/>
      <c r="DE141" s="348"/>
    </row>
    <row r="142" spans="108:109" ht="13.5" hidden="1" customHeight="1" x14ac:dyDescent="0.2">
      <c r="DD142" s="348"/>
      <c r="DE142" s="348"/>
    </row>
    <row r="143" spans="108:109" ht="13.5" hidden="1" customHeight="1" x14ac:dyDescent="0.2">
      <c r="DD143" s="348"/>
      <c r="DE143" s="348"/>
    </row>
    <row r="144" spans="108:109" ht="13.5" hidden="1" customHeight="1" x14ac:dyDescent="0.2">
      <c r="DD144" s="348"/>
      <c r="DE144" s="348"/>
    </row>
    <row r="145" spans="108:109" ht="13.5" hidden="1" customHeight="1" x14ac:dyDescent="0.2">
      <c r="DD145" s="348"/>
      <c r="DE145" s="348"/>
    </row>
    <row r="146" spans="108:109" ht="13.5" hidden="1" customHeight="1" x14ac:dyDescent="0.2">
      <c r="DD146" s="348"/>
      <c r="DE146" s="348"/>
    </row>
    <row r="147" spans="108:109" ht="13.5" hidden="1" customHeight="1" x14ac:dyDescent="0.2">
      <c r="DD147" s="348"/>
      <c r="DE147" s="348"/>
    </row>
    <row r="148" spans="108:109" ht="13.5" hidden="1" customHeight="1" x14ac:dyDescent="0.2">
      <c r="DD148" s="348"/>
      <c r="DE148" s="348"/>
    </row>
    <row r="149" spans="108:109" ht="13.5" hidden="1" customHeight="1" x14ac:dyDescent="0.2">
      <c r="DD149" s="348"/>
      <c r="DE149" s="348"/>
    </row>
    <row r="150" spans="108:109" ht="13.5" hidden="1" customHeight="1" x14ac:dyDescent="0.2">
      <c r="DD150" s="348"/>
      <c r="DE150" s="348"/>
    </row>
    <row r="151" spans="108:109" ht="13.5" hidden="1" customHeight="1" x14ac:dyDescent="0.2">
      <c r="DD151" s="348"/>
      <c r="DE151" s="348"/>
    </row>
    <row r="152" spans="108:109" ht="13.5" hidden="1" customHeight="1" x14ac:dyDescent="0.2">
      <c r="DD152" s="348"/>
      <c r="DE152" s="348"/>
    </row>
    <row r="153" spans="108:109" ht="13.5" hidden="1" customHeight="1" x14ac:dyDescent="0.2">
      <c r="DD153" s="348"/>
      <c r="DE153" s="348"/>
    </row>
    <row r="154" spans="108:109" ht="13.5" hidden="1" customHeight="1" x14ac:dyDescent="0.2">
      <c r="DD154" s="348"/>
      <c r="DE154" s="348"/>
    </row>
    <row r="155" spans="108:109" ht="13.5" hidden="1" customHeight="1" x14ac:dyDescent="0.2">
      <c r="DD155" s="348"/>
      <c r="DE155" s="348"/>
    </row>
    <row r="156" spans="108:109" ht="13.5" hidden="1" customHeight="1" x14ac:dyDescent="0.2">
      <c r="DD156" s="348"/>
      <c r="DE156" s="348"/>
    </row>
    <row r="157" spans="108:109" ht="13.5" hidden="1" customHeight="1" x14ac:dyDescent="0.2">
      <c r="DD157" s="348"/>
      <c r="DE157" s="348"/>
    </row>
    <row r="158" spans="108:109" ht="13.5" hidden="1" customHeight="1" x14ac:dyDescent="0.2">
      <c r="DD158" s="348"/>
      <c r="DE158" s="348"/>
    </row>
    <row r="159" spans="108:109" ht="13.5" hidden="1" customHeight="1" x14ac:dyDescent="0.2">
      <c r="DD159" s="348"/>
      <c r="DE159" s="348"/>
    </row>
    <row r="160" spans="108:109" ht="13.5" hidden="1" customHeight="1" x14ac:dyDescent="0.2">
      <c r="DD160" s="348"/>
      <c r="DE160" s="34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aSdwHbyuvHSoHlCNoE9oSv1AlKV+5yRpo/AgoHv9mQpTg9sOQ1tUAifB6N7ZQVT4TAgL+q3TyCN3z/MomvzIw==" saltValue="O/DyLrR0OE8RkrED+6Zs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BB51" sqref="BB51:BO52"/>
    </sheetView>
  </sheetViews>
  <sheetFormatPr defaultColWidth="0" defaultRowHeight="13.5" customHeight="1" zeroHeight="1" x14ac:dyDescent="0.2"/>
  <cols>
    <col min="1" max="34" width="2.44140625" style="252" customWidth="1"/>
    <col min="35" max="122" width="2.44140625" style="251" customWidth="1"/>
    <col min="123" max="16384" width="2.44140625" style="251" hidden="1"/>
  </cols>
  <sheetData>
    <row r="1" spans="2:34" ht="13.5" customHeight="1"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ht="13.2" x14ac:dyDescent="0.2">
      <c r="S2" s="251"/>
      <c r="AH2" s="251"/>
    </row>
    <row r="3" spans="2:34" ht="13.2" x14ac:dyDescent="0.2">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ht="13.2" x14ac:dyDescent="0.2"/>
    <row r="5" spans="2:34" ht="13.2" x14ac:dyDescent="0.2"/>
    <row r="6" spans="2:34" ht="13.2" x14ac:dyDescent="0.2"/>
    <row r="7" spans="2:34" ht="13.2" x14ac:dyDescent="0.2"/>
    <row r="8" spans="2:34" ht="13.2" x14ac:dyDescent="0.2"/>
    <row r="9" spans="2:34" ht="13.2" x14ac:dyDescent="0.2">
      <c r="AH9" s="25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1"/>
    </row>
    <row r="18" spans="12:34" ht="13.2" x14ac:dyDescent="0.2"/>
    <row r="19" spans="12:34" ht="13.2" x14ac:dyDescent="0.2"/>
    <row r="20" spans="12:34" ht="13.2" x14ac:dyDescent="0.2">
      <c r="AH20" s="251"/>
    </row>
    <row r="21" spans="12:34" ht="13.2" x14ac:dyDescent="0.2">
      <c r="AH21" s="251"/>
    </row>
    <row r="22" spans="12:34" ht="13.2" x14ac:dyDescent="0.2"/>
    <row r="23" spans="12:34" ht="13.2" x14ac:dyDescent="0.2"/>
    <row r="24" spans="12:34" ht="13.2" x14ac:dyDescent="0.2">
      <c r="Q24" s="251"/>
    </row>
    <row r="25" spans="12:34" ht="13.2" x14ac:dyDescent="0.2"/>
    <row r="26" spans="12:34" ht="13.2" x14ac:dyDescent="0.2"/>
    <row r="27" spans="12:34" ht="13.2" x14ac:dyDescent="0.2"/>
    <row r="28" spans="12:34" ht="13.2" x14ac:dyDescent="0.2">
      <c r="O28" s="251"/>
      <c r="T28" s="251"/>
      <c r="AH28" s="251"/>
    </row>
    <row r="29" spans="12:34" ht="13.2" x14ac:dyDescent="0.2"/>
    <row r="30" spans="12:34" ht="13.2" x14ac:dyDescent="0.2"/>
    <row r="31" spans="12:34" ht="13.2" x14ac:dyDescent="0.2">
      <c r="Q31" s="251"/>
    </row>
    <row r="32" spans="12:34" ht="13.2" x14ac:dyDescent="0.2">
      <c r="L32" s="251"/>
    </row>
    <row r="33" spans="2:34" ht="13.2" x14ac:dyDescent="0.2">
      <c r="C33" s="251"/>
      <c r="E33" s="251"/>
      <c r="G33" s="251"/>
      <c r="I33" s="251"/>
      <c r="X33" s="251"/>
    </row>
    <row r="34" spans="2:34" ht="13.2" x14ac:dyDescent="0.2">
      <c r="B34" s="251"/>
      <c r="P34" s="251"/>
      <c r="R34" s="251"/>
      <c r="T34" s="251"/>
    </row>
    <row r="35" spans="2:34" ht="13.2" x14ac:dyDescent="0.2">
      <c r="D35" s="251"/>
      <c r="W35" s="251"/>
      <c r="AC35" s="251"/>
      <c r="AD35" s="251"/>
      <c r="AE35" s="251"/>
      <c r="AF35" s="251"/>
      <c r="AG35" s="251"/>
      <c r="AH35" s="251"/>
    </row>
    <row r="36" spans="2:34" ht="13.2" x14ac:dyDescent="0.2">
      <c r="H36" s="251"/>
      <c r="J36" s="251"/>
      <c r="K36" s="251"/>
      <c r="M36" s="251"/>
      <c r="Y36" s="251"/>
      <c r="Z36" s="251"/>
      <c r="AA36" s="251"/>
      <c r="AB36" s="251"/>
      <c r="AC36" s="251"/>
      <c r="AD36" s="251"/>
      <c r="AE36" s="251"/>
      <c r="AF36" s="251"/>
      <c r="AG36" s="251"/>
      <c r="AH36" s="251"/>
    </row>
    <row r="37" spans="2:34" ht="13.2" x14ac:dyDescent="0.2">
      <c r="AH37" s="251"/>
    </row>
    <row r="38" spans="2:34" ht="13.2" x14ac:dyDescent="0.2">
      <c r="AG38" s="251"/>
      <c r="AH38" s="251"/>
    </row>
    <row r="39" spans="2:34" ht="13.2" x14ac:dyDescent="0.2"/>
    <row r="40" spans="2:34" ht="13.2" x14ac:dyDescent="0.2">
      <c r="X40" s="251"/>
    </row>
    <row r="41" spans="2:34" ht="13.2" x14ac:dyDescent="0.2">
      <c r="R41" s="251"/>
    </row>
    <row r="42" spans="2:34" ht="13.2" x14ac:dyDescent="0.2">
      <c r="W42" s="251"/>
    </row>
    <row r="43" spans="2:34" ht="13.2" x14ac:dyDescent="0.2">
      <c r="Y43" s="251"/>
      <c r="Z43" s="251"/>
      <c r="AA43" s="251"/>
      <c r="AB43" s="251"/>
      <c r="AC43" s="251"/>
      <c r="AD43" s="251"/>
      <c r="AE43" s="251"/>
      <c r="AF43" s="251"/>
      <c r="AG43" s="251"/>
      <c r="AH43" s="251"/>
    </row>
    <row r="44" spans="2:34" ht="13.2" x14ac:dyDescent="0.2">
      <c r="AH44" s="251"/>
    </row>
    <row r="45" spans="2:34" ht="13.2" x14ac:dyDescent="0.2">
      <c r="X45" s="251"/>
    </row>
    <row r="46" spans="2:34" ht="13.2" x14ac:dyDescent="0.2"/>
    <row r="47" spans="2:34" ht="13.2" x14ac:dyDescent="0.2"/>
    <row r="48" spans="2:34" ht="13.2" x14ac:dyDescent="0.2">
      <c r="W48" s="251"/>
      <c r="Y48" s="251"/>
      <c r="Z48" s="251"/>
      <c r="AA48" s="251"/>
      <c r="AB48" s="251"/>
      <c r="AC48" s="251"/>
      <c r="AD48" s="251"/>
      <c r="AE48" s="251"/>
      <c r="AF48" s="251"/>
      <c r="AG48" s="251"/>
      <c r="AH48" s="251"/>
    </row>
    <row r="49" spans="28:34" ht="13.2" x14ac:dyDescent="0.2"/>
    <row r="50" spans="28:34" ht="13.2" x14ac:dyDescent="0.2">
      <c r="AE50" s="251"/>
      <c r="AF50" s="251"/>
      <c r="AG50" s="251"/>
      <c r="AH50" s="251"/>
    </row>
    <row r="51" spans="28:34" ht="13.2" x14ac:dyDescent="0.2">
      <c r="AC51" s="251"/>
      <c r="AD51" s="251"/>
      <c r="AE51" s="251"/>
      <c r="AF51" s="251"/>
      <c r="AG51" s="251"/>
      <c r="AH51" s="251"/>
    </row>
    <row r="52" spans="28:34" ht="13.2" x14ac:dyDescent="0.2"/>
    <row r="53" spans="28:34" ht="13.2" x14ac:dyDescent="0.2">
      <c r="AF53" s="251"/>
      <c r="AG53" s="251"/>
      <c r="AH53" s="251"/>
    </row>
    <row r="54" spans="28:34" ht="13.2" x14ac:dyDescent="0.2">
      <c r="AH54" s="251"/>
    </row>
    <row r="55" spans="28:34" ht="13.2" x14ac:dyDescent="0.2"/>
    <row r="56" spans="28:34" ht="13.2" x14ac:dyDescent="0.2">
      <c r="AB56" s="251"/>
      <c r="AC56" s="251"/>
      <c r="AD56" s="251"/>
      <c r="AE56" s="251"/>
      <c r="AF56" s="251"/>
      <c r="AG56" s="251"/>
      <c r="AH56" s="251"/>
    </row>
    <row r="57" spans="28:34" ht="13.2" x14ac:dyDescent="0.2">
      <c r="AH57" s="251"/>
    </row>
    <row r="58" spans="28:34" ht="13.2" x14ac:dyDescent="0.2">
      <c r="AH58" s="251"/>
    </row>
    <row r="59" spans="28:34" ht="13.2" x14ac:dyDescent="0.2"/>
    <row r="60" spans="28:34" ht="13.2" x14ac:dyDescent="0.2"/>
    <row r="61" spans="28:34" ht="13.2" x14ac:dyDescent="0.2"/>
    <row r="62" spans="28:34" ht="13.2" x14ac:dyDescent="0.2"/>
    <row r="63" spans="28:34" ht="13.2" x14ac:dyDescent="0.2">
      <c r="AH63" s="251"/>
    </row>
    <row r="64" spans="28:34" ht="13.2" x14ac:dyDescent="0.2">
      <c r="AG64" s="251"/>
      <c r="AH64" s="251"/>
    </row>
    <row r="65" spans="28:34" ht="13.2" x14ac:dyDescent="0.2"/>
    <row r="66" spans="28:34" ht="13.2" x14ac:dyDescent="0.2"/>
    <row r="67" spans="28:34" ht="13.2" x14ac:dyDescent="0.2"/>
    <row r="68" spans="28:34" ht="13.2" x14ac:dyDescent="0.2">
      <c r="AB68" s="251"/>
      <c r="AC68" s="251"/>
      <c r="AD68" s="251"/>
      <c r="AE68" s="251"/>
      <c r="AF68" s="251"/>
      <c r="AG68" s="251"/>
      <c r="AH68" s="251"/>
    </row>
    <row r="69" spans="28:34" ht="13.2" x14ac:dyDescent="0.2">
      <c r="AF69" s="251"/>
      <c r="AG69" s="251"/>
      <c r="AH69" s="251"/>
    </row>
    <row r="70" spans="28:34" ht="13.2" x14ac:dyDescent="0.2"/>
    <row r="71" spans="28:34" ht="13.2" x14ac:dyDescent="0.2"/>
    <row r="72" spans="28:34" ht="13.2" x14ac:dyDescent="0.2"/>
    <row r="73" spans="28:34" ht="13.2" x14ac:dyDescent="0.2"/>
    <row r="74" spans="28:34" ht="13.2" x14ac:dyDescent="0.2"/>
    <row r="75" spans="28:34" ht="13.2" x14ac:dyDescent="0.2">
      <c r="AH75" s="251"/>
    </row>
    <row r="76" spans="28:34" ht="13.2" x14ac:dyDescent="0.2">
      <c r="AF76" s="251"/>
      <c r="AG76" s="251"/>
      <c r="AH76" s="251"/>
    </row>
    <row r="77" spans="28:34" ht="13.2" x14ac:dyDescent="0.2">
      <c r="AG77" s="251"/>
      <c r="AH77" s="251"/>
    </row>
    <row r="78" spans="28:34" ht="13.2" x14ac:dyDescent="0.2"/>
    <row r="79" spans="28:34" ht="13.2" x14ac:dyDescent="0.2"/>
    <row r="80" spans="28:34" ht="13.2" x14ac:dyDescent="0.2"/>
    <row r="81" spans="25:34" ht="13.2" x14ac:dyDescent="0.2"/>
    <row r="82" spans="25:34" ht="13.2" x14ac:dyDescent="0.2">
      <c r="Y82" s="251"/>
    </row>
    <row r="83" spans="25:34" ht="13.2" x14ac:dyDescent="0.2">
      <c r="Y83" s="251"/>
      <c r="Z83" s="251"/>
      <c r="AA83" s="251"/>
      <c r="AB83" s="251"/>
      <c r="AC83" s="251"/>
      <c r="AD83" s="251"/>
      <c r="AE83" s="251"/>
      <c r="AF83" s="251"/>
      <c r="AG83" s="251"/>
      <c r="AH83" s="251"/>
    </row>
    <row r="84" spans="25:34" ht="13.2" x14ac:dyDescent="0.2"/>
    <row r="85" spans="25:34" ht="13.2" x14ac:dyDescent="0.2"/>
    <row r="86" spans="25:34" ht="13.2" x14ac:dyDescent="0.2"/>
    <row r="87" spans="25:34" ht="13.2" x14ac:dyDescent="0.2"/>
    <row r="88" spans="25:34" ht="13.2" x14ac:dyDescent="0.2">
      <c r="AH88" s="25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1"/>
      <c r="AG94" s="251"/>
      <c r="AH94" s="251"/>
    </row>
    <row r="95" spans="25:34" ht="13.5" customHeight="1" x14ac:dyDescent="0.2">
      <c r="AH95" s="25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1"/>
    </row>
    <row r="102" spans="33:34" ht="13.5" customHeight="1" x14ac:dyDescent="0.2"/>
    <row r="103" spans="33:34" ht="13.5" customHeight="1" x14ac:dyDescent="0.2"/>
    <row r="104" spans="33:34" ht="13.5" customHeight="1" x14ac:dyDescent="0.2">
      <c r="AG104" s="251"/>
      <c r="AH104" s="25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1"/>
    </row>
    <row r="117" spans="34:122" ht="13.5" customHeight="1" x14ac:dyDescent="0.2"/>
    <row r="118" spans="34:122" ht="13.5" customHeight="1" x14ac:dyDescent="0.2"/>
    <row r="119" spans="34:122" ht="13.5" customHeight="1" x14ac:dyDescent="0.2"/>
    <row r="120" spans="34:122" ht="13.5" customHeight="1" x14ac:dyDescent="0.2">
      <c r="AH120" s="251"/>
    </row>
    <row r="121" spans="34:122" ht="13.5" customHeight="1" x14ac:dyDescent="0.2">
      <c r="AH121" s="251"/>
    </row>
    <row r="122" spans="34:122" ht="13.5" customHeight="1" x14ac:dyDescent="0.2"/>
    <row r="123" spans="34:122" ht="13.5" customHeight="1" x14ac:dyDescent="0.2"/>
    <row r="124" spans="34:122" ht="13.5" customHeight="1" x14ac:dyDescent="0.2"/>
    <row r="125" spans="34:122" ht="13.5" customHeight="1" x14ac:dyDescent="0.2">
      <c r="DR125" s="251" t="s">
        <v>
355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ZjLU9GhT2QchzknkmTFqjoxfSSAYVfCKOgFBZrXiLPjbiZ4jX5r1mPKC7aqJhV2Jusrhaa7+5ssVBC+mpHnvg==" saltValue="5DZ/cpPCJKtMMsAu4mD4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BB51" sqref="BB51:BO52"/>
    </sheetView>
  </sheetViews>
  <sheetFormatPr defaultColWidth="0" defaultRowHeight="13.5" customHeight="1" zeroHeight="1" x14ac:dyDescent="0.2"/>
  <cols>
    <col min="1" max="34" width="2.44140625" style="252" customWidth="1"/>
    <col min="35" max="122" width="2.44140625" style="251" customWidth="1"/>
    <col min="123" max="16384" width="2.44140625" style="251" hidden="1"/>
  </cols>
  <sheetData>
    <row r="1" spans="2:34" ht="13.5" customHeight="1"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ht="13.2" x14ac:dyDescent="0.2">
      <c r="S2" s="251"/>
      <c r="AH2" s="251"/>
    </row>
    <row r="3" spans="2:34" ht="13.2" x14ac:dyDescent="0.2">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ht="13.2" x14ac:dyDescent="0.2"/>
    <row r="5" spans="2:34" ht="13.2" x14ac:dyDescent="0.2"/>
    <row r="6" spans="2:34" ht="13.2" x14ac:dyDescent="0.2"/>
    <row r="7" spans="2:34" ht="13.2" x14ac:dyDescent="0.2"/>
    <row r="8" spans="2:34" ht="13.2" x14ac:dyDescent="0.2"/>
    <row r="9" spans="2:34" ht="13.2" x14ac:dyDescent="0.2">
      <c r="AH9" s="25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1"/>
    </row>
    <row r="18" spans="12:34" ht="13.2" x14ac:dyDescent="0.2"/>
    <row r="19" spans="12:34" ht="13.2" x14ac:dyDescent="0.2"/>
    <row r="20" spans="12:34" ht="13.2" x14ac:dyDescent="0.2">
      <c r="AH20" s="251"/>
    </row>
    <row r="21" spans="12:34" ht="13.2" x14ac:dyDescent="0.2">
      <c r="AH21" s="251"/>
    </row>
    <row r="22" spans="12:34" ht="13.2" x14ac:dyDescent="0.2"/>
    <row r="23" spans="12:34" ht="13.2" x14ac:dyDescent="0.2"/>
    <row r="24" spans="12:34" ht="13.2" x14ac:dyDescent="0.2">
      <c r="Q24" s="251"/>
    </row>
    <row r="25" spans="12:34" ht="13.2" x14ac:dyDescent="0.2"/>
    <row r="26" spans="12:34" ht="13.2" x14ac:dyDescent="0.2"/>
    <row r="27" spans="12:34" ht="13.2" x14ac:dyDescent="0.2"/>
    <row r="28" spans="12:34" ht="13.2" x14ac:dyDescent="0.2">
      <c r="O28" s="251"/>
      <c r="T28" s="251"/>
      <c r="AH28" s="251"/>
    </row>
    <row r="29" spans="12:34" ht="13.2" x14ac:dyDescent="0.2"/>
    <row r="30" spans="12:34" ht="13.2" x14ac:dyDescent="0.2"/>
    <row r="31" spans="12:34" ht="13.2" x14ac:dyDescent="0.2">
      <c r="Q31" s="251"/>
    </row>
    <row r="32" spans="12:34" ht="13.2" x14ac:dyDescent="0.2">
      <c r="L32" s="251"/>
    </row>
    <row r="33" spans="2:34" ht="13.2" x14ac:dyDescent="0.2">
      <c r="C33" s="251"/>
      <c r="E33" s="251"/>
      <c r="G33" s="251"/>
      <c r="I33" s="251"/>
      <c r="X33" s="251"/>
    </row>
    <row r="34" spans="2:34" ht="13.2" x14ac:dyDescent="0.2">
      <c r="B34" s="251"/>
      <c r="P34" s="251"/>
      <c r="R34" s="251"/>
      <c r="T34" s="251"/>
    </row>
    <row r="35" spans="2:34" ht="13.2" x14ac:dyDescent="0.2">
      <c r="D35" s="251"/>
      <c r="W35" s="251"/>
      <c r="AC35" s="251"/>
      <c r="AD35" s="251"/>
      <c r="AE35" s="251"/>
      <c r="AF35" s="251"/>
      <c r="AG35" s="251"/>
      <c r="AH35" s="251"/>
    </row>
    <row r="36" spans="2:34" ht="13.2" x14ac:dyDescent="0.2">
      <c r="H36" s="251"/>
      <c r="J36" s="251"/>
      <c r="K36" s="251"/>
      <c r="M36" s="251"/>
      <c r="Y36" s="251"/>
      <c r="Z36" s="251"/>
      <c r="AA36" s="251"/>
      <c r="AB36" s="251"/>
      <c r="AC36" s="251"/>
      <c r="AD36" s="251"/>
      <c r="AE36" s="251"/>
      <c r="AF36" s="251"/>
      <c r="AG36" s="251"/>
      <c r="AH36" s="251"/>
    </row>
    <row r="37" spans="2:34" ht="13.2" x14ac:dyDescent="0.2">
      <c r="AH37" s="251"/>
    </row>
    <row r="38" spans="2:34" ht="13.2" x14ac:dyDescent="0.2">
      <c r="AG38" s="251"/>
      <c r="AH38" s="251"/>
    </row>
    <row r="39" spans="2:34" ht="13.2" x14ac:dyDescent="0.2"/>
    <row r="40" spans="2:34" ht="13.2" x14ac:dyDescent="0.2">
      <c r="X40" s="251"/>
    </row>
    <row r="41" spans="2:34" ht="13.2" x14ac:dyDescent="0.2">
      <c r="R41" s="251"/>
    </row>
    <row r="42" spans="2:34" ht="13.2" x14ac:dyDescent="0.2">
      <c r="W42" s="251"/>
    </row>
    <row r="43" spans="2:34" ht="13.2" x14ac:dyDescent="0.2">
      <c r="Y43" s="251"/>
      <c r="Z43" s="251"/>
      <c r="AA43" s="251"/>
      <c r="AB43" s="251"/>
      <c r="AC43" s="251"/>
      <c r="AD43" s="251"/>
      <c r="AE43" s="251"/>
      <c r="AF43" s="251"/>
      <c r="AG43" s="251"/>
      <c r="AH43" s="251"/>
    </row>
    <row r="44" spans="2:34" ht="13.2" x14ac:dyDescent="0.2">
      <c r="AH44" s="251"/>
    </row>
    <row r="45" spans="2:34" ht="13.2" x14ac:dyDescent="0.2">
      <c r="X45" s="251"/>
    </row>
    <row r="46" spans="2:34" ht="13.2" x14ac:dyDescent="0.2"/>
    <row r="47" spans="2:34" ht="13.2" x14ac:dyDescent="0.2"/>
    <row r="48" spans="2:34" ht="13.2" x14ac:dyDescent="0.2">
      <c r="W48" s="251"/>
      <c r="Y48" s="251"/>
      <c r="Z48" s="251"/>
      <c r="AA48" s="251"/>
      <c r="AB48" s="251"/>
      <c r="AC48" s="251"/>
      <c r="AD48" s="251"/>
      <c r="AE48" s="251"/>
      <c r="AF48" s="251"/>
      <c r="AG48" s="251"/>
      <c r="AH48" s="251"/>
    </row>
    <row r="49" spans="28:34" ht="13.2" x14ac:dyDescent="0.2"/>
    <row r="50" spans="28:34" ht="13.2" x14ac:dyDescent="0.2">
      <c r="AE50" s="251"/>
      <c r="AF50" s="251"/>
      <c r="AG50" s="251"/>
      <c r="AH50" s="251"/>
    </row>
    <row r="51" spans="28:34" ht="13.2" x14ac:dyDescent="0.2">
      <c r="AC51" s="251"/>
      <c r="AD51" s="251"/>
      <c r="AE51" s="251"/>
      <c r="AF51" s="251"/>
      <c r="AG51" s="251"/>
      <c r="AH51" s="251"/>
    </row>
    <row r="52" spans="28:34" ht="13.2" x14ac:dyDescent="0.2"/>
    <row r="53" spans="28:34" ht="13.2" x14ac:dyDescent="0.2">
      <c r="AF53" s="251"/>
      <c r="AG53" s="251"/>
      <c r="AH53" s="251"/>
    </row>
    <row r="54" spans="28:34" ht="13.2" x14ac:dyDescent="0.2">
      <c r="AH54" s="251"/>
    </row>
    <row r="55" spans="28:34" ht="13.2" x14ac:dyDescent="0.2"/>
    <row r="56" spans="28:34" ht="13.2" x14ac:dyDescent="0.2">
      <c r="AB56" s="251"/>
      <c r="AC56" s="251"/>
      <c r="AD56" s="251"/>
      <c r="AE56" s="251"/>
      <c r="AF56" s="251"/>
      <c r="AG56" s="251"/>
      <c r="AH56" s="251"/>
    </row>
    <row r="57" spans="28:34" ht="13.2" x14ac:dyDescent="0.2">
      <c r="AH57" s="251"/>
    </row>
    <row r="58" spans="28:34" ht="13.2" x14ac:dyDescent="0.2">
      <c r="AH58" s="251"/>
    </row>
    <row r="59" spans="28:34" ht="13.2" x14ac:dyDescent="0.2">
      <c r="AG59" s="251"/>
      <c r="AH59" s="251"/>
    </row>
    <row r="60" spans="28:34" ht="13.2" x14ac:dyDescent="0.2"/>
    <row r="61" spans="28:34" ht="13.2" x14ac:dyDescent="0.2"/>
    <row r="62" spans="28:34" ht="13.2" x14ac:dyDescent="0.2"/>
    <row r="63" spans="28:34" ht="13.2" x14ac:dyDescent="0.2">
      <c r="AH63" s="251"/>
    </row>
    <row r="64" spans="28:34" ht="13.2" x14ac:dyDescent="0.2">
      <c r="AG64" s="251"/>
      <c r="AH64" s="251"/>
    </row>
    <row r="65" spans="28:34" ht="13.2" x14ac:dyDescent="0.2"/>
    <row r="66" spans="28:34" ht="13.2" x14ac:dyDescent="0.2"/>
    <row r="67" spans="28:34" ht="13.2" x14ac:dyDescent="0.2"/>
    <row r="68" spans="28:34" ht="13.2" x14ac:dyDescent="0.2">
      <c r="AB68" s="251"/>
      <c r="AC68" s="251"/>
      <c r="AD68" s="251"/>
      <c r="AE68" s="251"/>
      <c r="AF68" s="251"/>
      <c r="AG68" s="251"/>
      <c r="AH68" s="251"/>
    </row>
    <row r="69" spans="28:34" ht="13.2" x14ac:dyDescent="0.2">
      <c r="AF69" s="251"/>
      <c r="AG69" s="251"/>
      <c r="AH69" s="251"/>
    </row>
    <row r="70" spans="28:34" ht="13.2" x14ac:dyDescent="0.2"/>
    <row r="71" spans="28:34" ht="13.2" x14ac:dyDescent="0.2"/>
    <row r="72" spans="28:34" ht="13.2" x14ac:dyDescent="0.2"/>
    <row r="73" spans="28:34" ht="13.2" x14ac:dyDescent="0.2"/>
    <row r="74" spans="28:34" ht="13.2" x14ac:dyDescent="0.2"/>
    <row r="75" spans="28:34" ht="13.2" x14ac:dyDescent="0.2">
      <c r="AH75" s="251"/>
    </row>
    <row r="76" spans="28:34" ht="13.2" x14ac:dyDescent="0.2">
      <c r="AF76" s="251"/>
      <c r="AG76" s="251"/>
      <c r="AH76" s="251"/>
    </row>
    <row r="77" spans="28:34" ht="13.2" x14ac:dyDescent="0.2">
      <c r="AG77" s="251"/>
      <c r="AH77" s="251"/>
    </row>
    <row r="78" spans="28:34" ht="13.2" x14ac:dyDescent="0.2"/>
    <row r="79" spans="28:34" ht="13.2" x14ac:dyDescent="0.2"/>
    <row r="80" spans="28:34" ht="13.2" x14ac:dyDescent="0.2"/>
    <row r="81" spans="25:34" ht="13.2" x14ac:dyDescent="0.2"/>
    <row r="82" spans="25:34" ht="13.2" x14ac:dyDescent="0.2">
      <c r="Y82" s="251"/>
    </row>
    <row r="83" spans="25:34" ht="13.2" x14ac:dyDescent="0.2">
      <c r="Y83" s="251"/>
      <c r="Z83" s="251"/>
      <c r="AA83" s="251"/>
      <c r="AB83" s="251"/>
      <c r="AC83" s="251"/>
      <c r="AD83" s="251"/>
      <c r="AE83" s="251"/>
      <c r="AF83" s="251"/>
      <c r="AG83" s="251"/>
      <c r="AH83" s="251"/>
    </row>
    <row r="84" spans="25:34" ht="13.2" x14ac:dyDescent="0.2"/>
    <row r="85" spans="25:34" ht="13.2" x14ac:dyDescent="0.2"/>
    <row r="86" spans="25:34" ht="13.2" x14ac:dyDescent="0.2"/>
    <row r="87" spans="25:34" ht="13.2" x14ac:dyDescent="0.2"/>
    <row r="88" spans="25:34" ht="13.2" x14ac:dyDescent="0.2">
      <c r="AH88" s="25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1"/>
      <c r="AG94" s="251"/>
      <c r="AH94" s="251"/>
    </row>
    <row r="95" spans="25:34" ht="13.5" customHeight="1" x14ac:dyDescent="0.2">
      <c r="AH95" s="25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1"/>
    </row>
    <row r="102" spans="33:34" ht="13.5" customHeight="1" x14ac:dyDescent="0.2"/>
    <row r="103" spans="33:34" ht="13.5" customHeight="1" x14ac:dyDescent="0.2"/>
    <row r="104" spans="33:34" ht="13.5" customHeight="1" x14ac:dyDescent="0.2">
      <c r="AG104" s="251"/>
      <c r="AH104" s="25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1"/>
    </row>
    <row r="117" spans="34:122" ht="13.5" customHeight="1" x14ac:dyDescent="0.2"/>
    <row r="118" spans="34:122" ht="13.5" customHeight="1" x14ac:dyDescent="0.2"/>
    <row r="119" spans="34:122" ht="13.5" customHeight="1" x14ac:dyDescent="0.2"/>
    <row r="120" spans="34:122" ht="13.5" customHeight="1" x14ac:dyDescent="0.2">
      <c r="AH120" s="251"/>
    </row>
    <row r="121" spans="34:122" ht="13.5" customHeight="1" x14ac:dyDescent="0.2">
      <c r="AH121" s="251"/>
    </row>
    <row r="122" spans="34:122" ht="13.5" customHeight="1" x14ac:dyDescent="0.2"/>
    <row r="123" spans="34:122" ht="13.5" customHeight="1" x14ac:dyDescent="0.2"/>
    <row r="124" spans="34:122" ht="13.5" customHeight="1" x14ac:dyDescent="0.2"/>
    <row r="125" spans="34:122" ht="13.5" customHeight="1" x14ac:dyDescent="0.2">
      <c r="DR125" s="251" t="s">
        <v>
355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39Dd4/GfBI5pba8MMJV8MMh/KB01IgPtLYcXukkPxlvURFy42WG56szWdnKeBExSPvoWG1JlHqElVE/1/d7jw==" saltValue="slU+Yl8pL4kuZAz734UYs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
40</v>
      </c>
      <c r="E2" s="134"/>
      <c r="F2" s="135" t="s">
        <v>
406</v>
      </c>
      <c r="G2" s="136"/>
      <c r="H2" s="137"/>
    </row>
    <row r="3" spans="1:8" x14ac:dyDescent="0.2">
      <c r="A3" s="133" t="s">
        <v>
399</v>
      </c>
      <c r="B3" s="138"/>
      <c r="C3" s="139"/>
      <c r="D3" s="140">
        <v>
294307</v>
      </c>
      <c r="E3" s="141"/>
      <c r="F3" s="142">
        <v>
238802</v>
      </c>
      <c r="G3" s="143"/>
      <c r="H3" s="144"/>
    </row>
    <row r="4" spans="1:8" x14ac:dyDescent="0.2">
      <c r="A4" s="145"/>
      <c r="B4" s="146"/>
      <c r="C4" s="147"/>
      <c r="D4" s="148">
        <v>
259098</v>
      </c>
      <c r="E4" s="149"/>
      <c r="F4" s="150">
        <v>
128562</v>
      </c>
      <c r="G4" s="151"/>
      <c r="H4" s="152"/>
    </row>
    <row r="5" spans="1:8" x14ac:dyDescent="0.2">
      <c r="A5" s="133" t="s">
        <v>
401</v>
      </c>
      <c r="B5" s="138"/>
      <c r="C5" s="139"/>
      <c r="D5" s="140">
        <v>
291709</v>
      </c>
      <c r="E5" s="141"/>
      <c r="F5" s="142">
        <v>
288550</v>
      </c>
      <c r="G5" s="143"/>
      <c r="H5" s="144"/>
    </row>
    <row r="6" spans="1:8" x14ac:dyDescent="0.2">
      <c r="A6" s="145"/>
      <c r="B6" s="146"/>
      <c r="C6" s="147"/>
      <c r="D6" s="148">
        <v>
218644</v>
      </c>
      <c r="E6" s="149"/>
      <c r="F6" s="150">
        <v>
141525</v>
      </c>
      <c r="G6" s="151"/>
      <c r="H6" s="152"/>
    </row>
    <row r="7" spans="1:8" x14ac:dyDescent="0.2">
      <c r="A7" s="133" t="s">
        <v>
402</v>
      </c>
      <c r="B7" s="138"/>
      <c r="C7" s="139"/>
      <c r="D7" s="140">
        <v>
402995</v>
      </c>
      <c r="E7" s="141"/>
      <c r="F7" s="142">
        <v>
287914</v>
      </c>
      <c r="G7" s="143"/>
      <c r="H7" s="144"/>
    </row>
    <row r="8" spans="1:8" x14ac:dyDescent="0.2">
      <c r="A8" s="145"/>
      <c r="B8" s="146"/>
      <c r="C8" s="147"/>
      <c r="D8" s="148">
        <v>
306504</v>
      </c>
      <c r="E8" s="149"/>
      <c r="F8" s="150">
        <v>
146531</v>
      </c>
      <c r="G8" s="151"/>
      <c r="H8" s="152"/>
    </row>
    <row r="9" spans="1:8" x14ac:dyDescent="0.2">
      <c r="A9" s="133" t="s">
        <v>
403</v>
      </c>
      <c r="B9" s="138"/>
      <c r="C9" s="139"/>
      <c r="D9" s="140">
        <v>
445167</v>
      </c>
      <c r="E9" s="141"/>
      <c r="F9" s="142">
        <v>
310300</v>
      </c>
      <c r="G9" s="143"/>
      <c r="H9" s="144"/>
    </row>
    <row r="10" spans="1:8" x14ac:dyDescent="0.2">
      <c r="A10" s="145"/>
      <c r="B10" s="146"/>
      <c r="C10" s="147"/>
      <c r="D10" s="148">
        <v>
355933</v>
      </c>
      <c r="E10" s="149"/>
      <c r="F10" s="150">
        <v>
157576</v>
      </c>
      <c r="G10" s="151"/>
      <c r="H10" s="152"/>
    </row>
    <row r="11" spans="1:8" x14ac:dyDescent="0.2">
      <c r="A11" s="133" t="s">
        <v>
404</v>
      </c>
      <c r="B11" s="138"/>
      <c r="C11" s="139"/>
      <c r="D11" s="140">
        <v>
464225</v>
      </c>
      <c r="E11" s="141"/>
      <c r="F11" s="142">
        <v>
317319</v>
      </c>
      <c r="G11" s="143"/>
      <c r="H11" s="144"/>
    </row>
    <row r="12" spans="1:8" x14ac:dyDescent="0.2">
      <c r="A12" s="145"/>
      <c r="B12" s="146"/>
      <c r="C12" s="153"/>
      <c r="D12" s="148">
        <v>
413207</v>
      </c>
      <c r="E12" s="149"/>
      <c r="F12" s="150">
        <v>
164214</v>
      </c>
      <c r="G12" s="151"/>
      <c r="H12" s="152"/>
    </row>
    <row r="13" spans="1:8" x14ac:dyDescent="0.2">
      <c r="A13" s="133"/>
      <c r="B13" s="138"/>
      <c r="C13" s="154"/>
      <c r="D13" s="155">
        <v>
379681</v>
      </c>
      <c r="E13" s="156"/>
      <c r="F13" s="157">
        <v>
288577</v>
      </c>
      <c r="G13" s="158"/>
      <c r="H13" s="144"/>
    </row>
    <row r="14" spans="1:8" x14ac:dyDescent="0.2">
      <c r="A14" s="145"/>
      <c r="B14" s="146"/>
      <c r="C14" s="147"/>
      <c r="D14" s="148">
        <v>
310677</v>
      </c>
      <c r="E14" s="149"/>
      <c r="F14" s="150">
        <v>
147682</v>
      </c>
      <c r="G14" s="151"/>
      <c r="H14" s="152"/>
    </row>
    <row r="17" spans="1:11" x14ac:dyDescent="0.2">
      <c r="A17" s="129" t="s">
        <v>
41</v>
      </c>
    </row>
    <row r="18" spans="1:11" x14ac:dyDescent="0.2">
      <c r="A18" s="159"/>
      <c r="B18" s="159" t="e">
        <f>
#REF!</f>
        <v>
#REF!</v>
      </c>
      <c r="C18" s="159" t="e">
        <f>
#REF!</f>
        <v>
#REF!</v>
      </c>
      <c r="D18" s="159" t="e">
        <f>
#REF!</f>
        <v>
#REF!</v>
      </c>
      <c r="E18" s="159" t="e">
        <f>
#REF!</f>
        <v>
#REF!</v>
      </c>
      <c r="F18" s="159" t="e">
        <f>
#REF!</f>
        <v>
#REF!</v>
      </c>
    </row>
    <row r="19" spans="1:11" x14ac:dyDescent="0.2">
      <c r="A19" s="159" t="s">
        <v>
42</v>
      </c>
      <c r="B19" s="159" t="e">
        <f>
ROUND(VALUE(SUBSTITUTE(#REF!,"▲","-")),2)</f>
        <v>
#REF!</v>
      </c>
      <c r="C19" s="159" t="e">
        <f>
ROUND(VALUE(SUBSTITUTE(#REF!,"▲","-")),2)</f>
        <v>
#REF!</v>
      </c>
      <c r="D19" s="159" t="e">
        <f>
ROUND(VALUE(SUBSTITUTE(#REF!,"▲","-")),2)</f>
        <v>
#REF!</v>
      </c>
      <c r="E19" s="159" t="e">
        <f>
ROUND(VALUE(SUBSTITUTE(#REF!,"▲","-")),2)</f>
        <v>
#REF!</v>
      </c>
      <c r="F19" s="159" t="e">
        <f>
ROUND(VALUE(SUBSTITUTE(#REF!,"▲","-")),2)</f>
        <v>
#REF!</v>
      </c>
    </row>
    <row r="20" spans="1:11" x14ac:dyDescent="0.2">
      <c r="A20" s="159" t="s">
        <v>
43</v>
      </c>
      <c r="B20" s="159" t="e">
        <f>
ROUND(VALUE(SUBSTITUTE(#REF!,"▲","-")),2)</f>
        <v>
#REF!</v>
      </c>
      <c r="C20" s="159" t="e">
        <f>
ROUND(VALUE(SUBSTITUTE(#REF!,"▲","-")),2)</f>
        <v>
#REF!</v>
      </c>
      <c r="D20" s="159" t="e">
        <f>
ROUND(VALUE(SUBSTITUTE(#REF!,"▲","-")),2)</f>
        <v>
#REF!</v>
      </c>
      <c r="E20" s="159" t="e">
        <f>
ROUND(VALUE(SUBSTITUTE(#REF!,"▲","-")),2)</f>
        <v>
#REF!</v>
      </c>
      <c r="F20" s="159" t="e">
        <f>
ROUND(VALUE(SUBSTITUTE(#REF!,"▲","-")),2)</f>
        <v>
#REF!</v>
      </c>
    </row>
    <row r="21" spans="1:11" x14ac:dyDescent="0.2">
      <c r="A21" s="159" t="s">
        <v>
44</v>
      </c>
      <c r="B21" s="159" t="e">
        <f>
IF(ISNUMBER(VALUE(SUBSTITUTE(#REF!,"▲","-"))),ROUND(VALUE(SUBSTITUTE(#REF!,"▲","-")),2),NA())</f>
        <v>
#N/A</v>
      </c>
      <c r="C21" s="159" t="e">
        <f>
IF(ISNUMBER(VALUE(SUBSTITUTE(#REF!,"▲","-"))),ROUND(VALUE(SUBSTITUTE(#REF!,"▲","-")),2),NA())</f>
        <v>
#N/A</v>
      </c>
      <c r="D21" s="159" t="e">
        <f>
IF(ISNUMBER(VALUE(SUBSTITUTE(#REF!,"▲","-"))),ROUND(VALUE(SUBSTITUTE(#REF!,"▲","-")),2),NA())</f>
        <v>
#N/A</v>
      </c>
      <c r="E21" s="159" t="e">
        <f>
IF(ISNUMBER(VALUE(SUBSTITUTE(#REF!,"▲","-"))),ROUND(VALUE(SUBSTITUTE(#REF!,"▲","-")),2),NA())</f>
        <v>
#N/A</v>
      </c>
      <c r="F21" s="159" t="e">
        <f>
IF(ISNUMBER(VALUE(SUBSTITUTE(#REF!,"▲","-"))),ROUND(VALUE(SUBSTITUTE(#REF!,"▲","-")),2),NA())</f>
        <v>
#N/A</v>
      </c>
    </row>
    <row r="24" spans="1:11" x14ac:dyDescent="0.2">
      <c r="A24" s="129" t="s">
        <v>
45</v>
      </c>
    </row>
    <row r="25" spans="1:11" x14ac:dyDescent="0.2">
      <c r="A25" s="160"/>
      <c r="B25" s="160" t="e">
        <f>
#REF!</f>
        <v>
#REF!</v>
      </c>
      <c r="C25" s="160"/>
      <c r="D25" s="160" t="e">
        <f>
#REF!</f>
        <v>
#REF!</v>
      </c>
      <c r="E25" s="160"/>
      <c r="F25" s="160" t="e">
        <f>
#REF!</f>
        <v>
#REF!</v>
      </c>
      <c r="G25" s="160"/>
      <c r="H25" s="160" t="e">
        <f>
#REF!</f>
        <v>
#REF!</v>
      </c>
      <c r="I25" s="160"/>
      <c r="J25" s="160" t="e">
        <f>
#REF!</f>
        <v>
#REF!</v>
      </c>
      <c r="K25" s="160"/>
    </row>
    <row r="26" spans="1:11" x14ac:dyDescent="0.2">
      <c r="A26" s="160"/>
      <c r="B26" s="160" t="s">
        <v>
46</v>
      </c>
      <c r="C26" s="160" t="s">
        <v>
47</v>
      </c>
      <c r="D26" s="160" t="s">
        <v>
46</v>
      </c>
      <c r="E26" s="160" t="s">
        <v>
47</v>
      </c>
      <c r="F26" s="160" t="s">
        <v>
46</v>
      </c>
      <c r="G26" s="160" t="s">
        <v>
47</v>
      </c>
      <c r="H26" s="160" t="s">
        <v>
46</v>
      </c>
      <c r="I26" s="160" t="s">
        <v>
47</v>
      </c>
      <c r="J26" s="160" t="s">
        <v>
46</v>
      </c>
      <c r="K26" s="160" t="s">
        <v>
47</v>
      </c>
    </row>
    <row r="27" spans="1:11" x14ac:dyDescent="0.2">
      <c r="A27" s="160" t="e">
        <f>
IF(#REF!="",NA(),#REF!)</f>
        <v>
#REF!</v>
      </c>
      <c r="B27" s="160" t="e">
        <f>
IF(ROUND(VALUE(SUBSTITUTE(#REF!,"▲", "-")), 2) &lt; 0, ABS(ROUND(VALUE(SUBSTITUTE(#REF!,"▲", "-")), 2)), NA())</f>
        <v>
#REF!</v>
      </c>
      <c r="C27" s="160" t="e">
        <f>
IF(ROUND(VALUE(SUBSTITUTE(#REF!,"▲", "-")), 2) &gt;= 0, ABS(ROUND(VALUE(SUBSTITUTE(#REF!,"▲", "-")), 2)), NA())</f>
        <v>
#REF!</v>
      </c>
      <c r="D27" s="160" t="e">
        <f>
IF(ROUND(VALUE(SUBSTITUTE(#REF!,"▲", "-")), 2) &lt; 0, ABS(ROUND(VALUE(SUBSTITUTE(#REF!,"▲", "-")), 2)), NA())</f>
        <v>
#REF!</v>
      </c>
      <c r="E27" s="160" t="e">
        <f>
IF(ROUND(VALUE(SUBSTITUTE(#REF!,"▲", "-")), 2) &gt;= 0, ABS(ROUND(VALUE(SUBSTITUTE(#REF!,"▲", "-")), 2)), NA())</f>
        <v>
#REF!</v>
      </c>
      <c r="F27" s="160" t="e">
        <f>
IF(ROUND(VALUE(SUBSTITUTE(#REF!,"▲", "-")), 2) &lt; 0, ABS(ROUND(VALUE(SUBSTITUTE(#REF!,"▲", "-")), 2)), NA())</f>
        <v>
#REF!</v>
      </c>
      <c r="G27" s="160" t="e">
        <f>
IF(ROUND(VALUE(SUBSTITUTE(#REF!,"▲", "-")), 2) &gt;= 0, ABS(ROUND(VALUE(SUBSTITUTE(#REF!,"▲", "-")), 2)), NA())</f>
        <v>
#REF!</v>
      </c>
      <c r="H27" s="160" t="e">
        <f>
IF(ROUND(VALUE(SUBSTITUTE(#REF!,"▲", "-")), 2) &lt; 0, ABS(ROUND(VALUE(SUBSTITUTE(#REF!,"▲", "-")), 2)), NA())</f>
        <v>
#REF!</v>
      </c>
      <c r="I27" s="160" t="e">
        <f>
IF(ROUND(VALUE(SUBSTITUTE(#REF!,"▲", "-")), 2) &gt;= 0, ABS(ROUND(VALUE(SUBSTITUTE(#REF!,"▲", "-")), 2)), NA())</f>
        <v>
#REF!</v>
      </c>
      <c r="J27" s="160" t="e">
        <f>
IF(ROUND(VALUE(SUBSTITUTE(#REF!,"▲", "-")), 2) &lt; 0, ABS(ROUND(VALUE(SUBSTITUTE(#REF!,"▲", "-")), 2)), NA())</f>
        <v>
#REF!</v>
      </c>
      <c r="K27" s="160" t="e">
        <f>
IF(ROUND(VALUE(SUBSTITUTE(#REF!,"▲", "-")), 2) &gt;= 0, ABS(ROUND(VALUE(SUBSTITUTE(#REF!,"▲", "-")), 2)), NA())</f>
        <v>
#REF!</v>
      </c>
    </row>
    <row r="28" spans="1:11" x14ac:dyDescent="0.2">
      <c r="A28" s="160" t="e">
        <f>
IF(#REF!="",NA(),#REF!)</f>
        <v>
#REF!</v>
      </c>
      <c r="B28" s="160" t="e">
        <f>
IF(ROUND(VALUE(SUBSTITUTE(#REF!,"▲", "-")), 2) &lt; 0, ABS(ROUND(VALUE(SUBSTITUTE(#REF!,"▲", "-")), 2)), NA())</f>
        <v>
#REF!</v>
      </c>
      <c r="C28" s="160" t="e">
        <f>
IF(ROUND(VALUE(SUBSTITUTE(#REF!,"▲", "-")), 2) &gt;= 0, ABS(ROUND(VALUE(SUBSTITUTE(#REF!,"▲", "-")), 2)), NA())</f>
        <v>
#REF!</v>
      </c>
      <c r="D28" s="160" t="e">
        <f>
IF(ROUND(VALUE(SUBSTITUTE(#REF!,"▲", "-")), 2) &lt; 0, ABS(ROUND(VALUE(SUBSTITUTE(#REF!,"▲", "-")), 2)), NA())</f>
        <v>
#REF!</v>
      </c>
      <c r="E28" s="160" t="e">
        <f>
IF(ROUND(VALUE(SUBSTITUTE(#REF!,"▲", "-")), 2) &gt;= 0, ABS(ROUND(VALUE(SUBSTITUTE(#REF!,"▲", "-")), 2)), NA())</f>
        <v>
#REF!</v>
      </c>
      <c r="F28" s="160" t="e">
        <f>
IF(ROUND(VALUE(SUBSTITUTE(#REF!,"▲", "-")), 2) &lt; 0, ABS(ROUND(VALUE(SUBSTITUTE(#REF!,"▲", "-")), 2)), NA())</f>
        <v>
#REF!</v>
      </c>
      <c r="G28" s="160" t="e">
        <f>
IF(ROUND(VALUE(SUBSTITUTE(#REF!,"▲", "-")), 2) &gt;= 0, ABS(ROUND(VALUE(SUBSTITUTE(#REF!,"▲", "-")), 2)), NA())</f>
        <v>
#REF!</v>
      </c>
      <c r="H28" s="160" t="e">
        <f>
IF(ROUND(VALUE(SUBSTITUTE(#REF!,"▲", "-")), 2) &lt; 0, ABS(ROUND(VALUE(SUBSTITUTE(#REF!,"▲", "-")), 2)), NA())</f>
        <v>
#REF!</v>
      </c>
      <c r="I28" s="160" t="e">
        <f>
IF(ROUND(VALUE(SUBSTITUTE(#REF!,"▲", "-")), 2) &gt;= 0, ABS(ROUND(VALUE(SUBSTITUTE(#REF!,"▲", "-")), 2)), NA())</f>
        <v>
#REF!</v>
      </c>
      <c r="J28" s="160" t="e">
        <f>
IF(ROUND(VALUE(SUBSTITUTE(#REF!,"▲", "-")), 2) &lt; 0, ABS(ROUND(VALUE(SUBSTITUTE(#REF!,"▲", "-")), 2)), NA())</f>
        <v>
#REF!</v>
      </c>
      <c r="K28" s="160" t="e">
        <f>
IF(ROUND(VALUE(SUBSTITUTE(#REF!,"▲", "-")), 2) &gt;= 0, ABS(ROUND(VALUE(SUBSTITUTE(#REF!,"▲", "-")), 2)), NA())</f>
        <v>
#REF!</v>
      </c>
    </row>
    <row r="29" spans="1:11" x14ac:dyDescent="0.2">
      <c r="A29" s="160" t="e">
        <f>
IF(#REF!="",NA(),#REF!)</f>
        <v>
#REF!</v>
      </c>
      <c r="B29" s="160" t="e">
        <f>
IF(ROUND(VALUE(SUBSTITUTE(#REF!,"▲", "-")), 2) &lt; 0, ABS(ROUND(VALUE(SUBSTITUTE(#REF!,"▲", "-")), 2)), NA())</f>
        <v>
#REF!</v>
      </c>
      <c r="C29" s="160" t="e">
        <f>
IF(ROUND(VALUE(SUBSTITUTE(#REF!,"▲", "-")), 2) &gt;= 0, ABS(ROUND(VALUE(SUBSTITUTE(#REF!,"▲", "-")), 2)), NA())</f>
        <v>
#REF!</v>
      </c>
      <c r="D29" s="160" t="e">
        <f>
IF(ROUND(VALUE(SUBSTITUTE(#REF!,"▲", "-")), 2) &lt; 0, ABS(ROUND(VALUE(SUBSTITUTE(#REF!,"▲", "-")), 2)), NA())</f>
        <v>
#REF!</v>
      </c>
      <c r="E29" s="160" t="e">
        <f>
IF(ROUND(VALUE(SUBSTITUTE(#REF!,"▲", "-")), 2) &gt;= 0, ABS(ROUND(VALUE(SUBSTITUTE(#REF!,"▲", "-")), 2)), NA())</f>
        <v>
#REF!</v>
      </c>
      <c r="F29" s="160" t="e">
        <f>
IF(ROUND(VALUE(SUBSTITUTE(#REF!,"▲", "-")), 2) &lt; 0, ABS(ROUND(VALUE(SUBSTITUTE(#REF!,"▲", "-")), 2)), NA())</f>
        <v>
#REF!</v>
      </c>
      <c r="G29" s="160" t="e">
        <f>
IF(ROUND(VALUE(SUBSTITUTE(#REF!,"▲", "-")), 2) &gt;= 0, ABS(ROUND(VALUE(SUBSTITUTE(#REF!,"▲", "-")), 2)), NA())</f>
        <v>
#REF!</v>
      </c>
      <c r="H29" s="160" t="e">
        <f>
IF(ROUND(VALUE(SUBSTITUTE(#REF!,"▲", "-")), 2) &lt; 0, ABS(ROUND(VALUE(SUBSTITUTE(#REF!,"▲", "-")), 2)), NA())</f>
        <v>
#REF!</v>
      </c>
      <c r="I29" s="160" t="e">
        <f>
IF(ROUND(VALUE(SUBSTITUTE(#REF!,"▲", "-")), 2) &gt;= 0, ABS(ROUND(VALUE(SUBSTITUTE(#REF!,"▲", "-")), 2)), NA())</f>
        <v>
#REF!</v>
      </c>
      <c r="J29" s="160" t="e">
        <f>
IF(ROUND(VALUE(SUBSTITUTE(#REF!,"▲", "-")), 2) &lt; 0, ABS(ROUND(VALUE(SUBSTITUTE(#REF!,"▲", "-")), 2)), NA())</f>
        <v>
#REF!</v>
      </c>
      <c r="K29" s="160" t="e">
        <f>
IF(ROUND(VALUE(SUBSTITUTE(#REF!,"▲", "-")), 2) &gt;= 0, ABS(ROUND(VALUE(SUBSTITUTE(#REF!,"▲", "-")), 2)), NA())</f>
        <v>
#REF!</v>
      </c>
    </row>
    <row r="30" spans="1:11" x14ac:dyDescent="0.2">
      <c r="A30" s="160" t="e">
        <f>
IF(#REF!="",NA(),#REF!)</f>
        <v>
#REF!</v>
      </c>
      <c r="B30" s="160" t="e">
        <f>
IF(ROUND(VALUE(SUBSTITUTE(#REF!,"▲", "-")), 2) &lt; 0, ABS(ROUND(VALUE(SUBSTITUTE(#REF!,"▲", "-")), 2)), NA())</f>
        <v>
#REF!</v>
      </c>
      <c r="C30" s="160" t="e">
        <f>
IF(ROUND(VALUE(SUBSTITUTE(#REF!,"▲", "-")), 2) &gt;= 0, ABS(ROUND(VALUE(SUBSTITUTE(#REF!,"▲", "-")), 2)), NA())</f>
        <v>
#REF!</v>
      </c>
      <c r="D30" s="160" t="e">
        <f>
IF(ROUND(VALUE(SUBSTITUTE(#REF!,"▲", "-")), 2) &lt; 0, ABS(ROUND(VALUE(SUBSTITUTE(#REF!,"▲", "-")), 2)), NA())</f>
        <v>
#REF!</v>
      </c>
      <c r="E30" s="160" t="e">
        <f>
IF(ROUND(VALUE(SUBSTITUTE(#REF!,"▲", "-")), 2) &gt;= 0, ABS(ROUND(VALUE(SUBSTITUTE(#REF!,"▲", "-")), 2)), NA())</f>
        <v>
#REF!</v>
      </c>
      <c r="F30" s="160" t="e">
        <f>
IF(ROUND(VALUE(SUBSTITUTE(#REF!,"▲", "-")), 2) &lt; 0, ABS(ROUND(VALUE(SUBSTITUTE(#REF!,"▲", "-")), 2)), NA())</f>
        <v>
#REF!</v>
      </c>
      <c r="G30" s="160" t="e">
        <f>
IF(ROUND(VALUE(SUBSTITUTE(#REF!,"▲", "-")), 2) &gt;= 0, ABS(ROUND(VALUE(SUBSTITUTE(#REF!,"▲", "-")), 2)), NA())</f>
        <v>
#REF!</v>
      </c>
      <c r="H30" s="160" t="e">
        <f>
IF(ROUND(VALUE(SUBSTITUTE(#REF!,"▲", "-")), 2) &lt; 0, ABS(ROUND(VALUE(SUBSTITUTE(#REF!,"▲", "-")), 2)), NA())</f>
        <v>
#REF!</v>
      </c>
      <c r="I30" s="160" t="e">
        <f>
IF(ROUND(VALUE(SUBSTITUTE(#REF!,"▲", "-")), 2) &gt;= 0, ABS(ROUND(VALUE(SUBSTITUTE(#REF!,"▲", "-")), 2)), NA())</f>
        <v>
#REF!</v>
      </c>
      <c r="J30" s="160" t="e">
        <f>
IF(ROUND(VALUE(SUBSTITUTE(#REF!,"▲", "-")), 2) &lt; 0, ABS(ROUND(VALUE(SUBSTITUTE(#REF!,"▲", "-")), 2)), NA())</f>
        <v>
#REF!</v>
      </c>
      <c r="K30" s="160" t="e">
        <f>
IF(ROUND(VALUE(SUBSTITUTE(#REF!,"▲", "-")), 2) &gt;= 0, ABS(ROUND(VALUE(SUBSTITUTE(#REF!,"▲", "-")), 2)), NA())</f>
        <v>
#REF!</v>
      </c>
    </row>
    <row r="31" spans="1:11" x14ac:dyDescent="0.2">
      <c r="A31" s="160" t="e">
        <f>
IF(#REF!="",NA(),#REF!)</f>
        <v>
#REF!</v>
      </c>
      <c r="B31" s="160" t="e">
        <f>
IF(ROUND(VALUE(SUBSTITUTE(#REF!,"▲", "-")), 2) &lt; 0, ABS(ROUND(VALUE(SUBSTITUTE(#REF!,"▲", "-")), 2)), NA())</f>
        <v>
#REF!</v>
      </c>
      <c r="C31" s="160" t="e">
        <f>
IF(ROUND(VALUE(SUBSTITUTE(#REF!,"▲", "-")), 2) &gt;= 0, ABS(ROUND(VALUE(SUBSTITUTE(#REF!,"▲", "-")), 2)), NA())</f>
        <v>
#REF!</v>
      </c>
      <c r="D31" s="160" t="e">
        <f>
IF(ROUND(VALUE(SUBSTITUTE(#REF!,"▲", "-")), 2) &lt; 0, ABS(ROUND(VALUE(SUBSTITUTE(#REF!,"▲", "-")), 2)), NA())</f>
        <v>
#REF!</v>
      </c>
      <c r="E31" s="160" t="e">
        <f>
IF(ROUND(VALUE(SUBSTITUTE(#REF!,"▲", "-")), 2) &gt;= 0, ABS(ROUND(VALUE(SUBSTITUTE(#REF!,"▲", "-")), 2)), NA())</f>
        <v>
#REF!</v>
      </c>
      <c r="F31" s="160" t="e">
        <f>
IF(ROUND(VALUE(SUBSTITUTE(#REF!,"▲", "-")), 2) &lt; 0, ABS(ROUND(VALUE(SUBSTITUTE(#REF!,"▲", "-")), 2)), NA())</f>
        <v>
#REF!</v>
      </c>
      <c r="G31" s="160" t="e">
        <f>
IF(ROUND(VALUE(SUBSTITUTE(#REF!,"▲", "-")), 2) &gt;= 0, ABS(ROUND(VALUE(SUBSTITUTE(#REF!,"▲", "-")), 2)), NA())</f>
        <v>
#REF!</v>
      </c>
      <c r="H31" s="160" t="e">
        <f>
IF(ROUND(VALUE(SUBSTITUTE(#REF!,"▲", "-")), 2) &lt; 0, ABS(ROUND(VALUE(SUBSTITUTE(#REF!,"▲", "-")), 2)), NA())</f>
        <v>
#REF!</v>
      </c>
      <c r="I31" s="160" t="e">
        <f>
IF(ROUND(VALUE(SUBSTITUTE(#REF!,"▲", "-")), 2) &gt;= 0, ABS(ROUND(VALUE(SUBSTITUTE(#REF!,"▲", "-")), 2)), NA())</f>
        <v>
#REF!</v>
      </c>
      <c r="J31" s="160" t="e">
        <f>
IF(ROUND(VALUE(SUBSTITUTE(#REF!,"▲", "-")), 2) &lt; 0, ABS(ROUND(VALUE(SUBSTITUTE(#REF!,"▲", "-")), 2)), NA())</f>
        <v>
#REF!</v>
      </c>
      <c r="K31" s="160" t="e">
        <f>
IF(ROUND(VALUE(SUBSTITUTE(#REF!,"▲", "-")), 2) &gt;= 0, ABS(ROUND(VALUE(SUBSTITUTE(#REF!,"▲", "-")), 2)), NA())</f>
        <v>
#REF!</v>
      </c>
    </row>
    <row r="32" spans="1:11" x14ac:dyDescent="0.2">
      <c r="A32" s="160" t="e">
        <f>
IF(#REF!="",NA(),#REF!)</f>
        <v>
#REF!</v>
      </c>
      <c r="B32" s="160" t="e">
        <f>
IF(ROUND(VALUE(SUBSTITUTE(#REF!,"▲", "-")), 2) &lt; 0, ABS(ROUND(VALUE(SUBSTITUTE(#REF!,"▲", "-")), 2)), NA())</f>
        <v>
#REF!</v>
      </c>
      <c r="C32" s="160" t="e">
        <f>
IF(ROUND(VALUE(SUBSTITUTE(#REF!,"▲", "-")), 2) &gt;= 0, ABS(ROUND(VALUE(SUBSTITUTE(#REF!,"▲", "-")), 2)), NA())</f>
        <v>
#REF!</v>
      </c>
      <c r="D32" s="160" t="e">
        <f>
IF(ROUND(VALUE(SUBSTITUTE(#REF!,"▲", "-")), 2) &lt; 0, ABS(ROUND(VALUE(SUBSTITUTE(#REF!,"▲", "-")), 2)), NA())</f>
        <v>
#REF!</v>
      </c>
      <c r="E32" s="160" t="e">
        <f>
IF(ROUND(VALUE(SUBSTITUTE(#REF!,"▲", "-")), 2) &gt;= 0, ABS(ROUND(VALUE(SUBSTITUTE(#REF!,"▲", "-")), 2)), NA())</f>
        <v>
#REF!</v>
      </c>
      <c r="F32" s="160" t="e">
        <f>
IF(ROUND(VALUE(SUBSTITUTE(#REF!,"▲", "-")), 2) &lt; 0, ABS(ROUND(VALUE(SUBSTITUTE(#REF!,"▲", "-")), 2)), NA())</f>
        <v>
#REF!</v>
      </c>
      <c r="G32" s="160" t="e">
        <f>
IF(ROUND(VALUE(SUBSTITUTE(#REF!,"▲", "-")), 2) &gt;= 0, ABS(ROUND(VALUE(SUBSTITUTE(#REF!,"▲", "-")), 2)), NA())</f>
        <v>
#REF!</v>
      </c>
      <c r="H32" s="160" t="e">
        <f>
IF(ROUND(VALUE(SUBSTITUTE(#REF!,"▲", "-")), 2) &lt; 0, ABS(ROUND(VALUE(SUBSTITUTE(#REF!,"▲", "-")), 2)), NA())</f>
        <v>
#REF!</v>
      </c>
      <c r="I32" s="160" t="e">
        <f>
IF(ROUND(VALUE(SUBSTITUTE(#REF!,"▲", "-")), 2) &gt;= 0, ABS(ROUND(VALUE(SUBSTITUTE(#REF!,"▲", "-")), 2)), NA())</f>
        <v>
#REF!</v>
      </c>
      <c r="J32" s="160" t="e">
        <f>
IF(ROUND(VALUE(SUBSTITUTE(#REF!,"▲", "-")), 2) &lt; 0, ABS(ROUND(VALUE(SUBSTITUTE(#REF!,"▲", "-")), 2)), NA())</f>
        <v>
#REF!</v>
      </c>
      <c r="K32" s="160" t="e">
        <f>
IF(ROUND(VALUE(SUBSTITUTE(#REF!,"▲", "-")), 2) &gt;= 0, ABS(ROUND(VALUE(SUBSTITUTE(#REF!,"▲", "-")), 2)), NA())</f>
        <v>
#REF!</v>
      </c>
    </row>
    <row r="33" spans="1:16" x14ac:dyDescent="0.2">
      <c r="A33" s="160" t="e">
        <f>
IF(#REF!="",NA(),#REF!)</f>
        <v>
#REF!</v>
      </c>
      <c r="B33" s="160" t="e">
        <f>
IF(ROUND(VALUE(SUBSTITUTE(#REF!,"▲", "-")), 2) &lt; 0, ABS(ROUND(VALUE(SUBSTITUTE(#REF!,"▲", "-")), 2)), NA())</f>
        <v>
#REF!</v>
      </c>
      <c r="C33" s="160" t="e">
        <f>
IF(ROUND(VALUE(SUBSTITUTE(#REF!,"▲", "-")), 2) &gt;= 0, ABS(ROUND(VALUE(SUBSTITUTE(#REF!,"▲", "-")), 2)), NA())</f>
        <v>
#REF!</v>
      </c>
      <c r="D33" s="160" t="e">
        <f>
IF(ROUND(VALUE(SUBSTITUTE(#REF!,"▲", "-")), 2) &lt; 0, ABS(ROUND(VALUE(SUBSTITUTE(#REF!,"▲", "-")), 2)), NA())</f>
        <v>
#REF!</v>
      </c>
      <c r="E33" s="160" t="e">
        <f>
IF(ROUND(VALUE(SUBSTITUTE(#REF!,"▲", "-")), 2) &gt;= 0, ABS(ROUND(VALUE(SUBSTITUTE(#REF!,"▲", "-")), 2)), NA())</f>
        <v>
#REF!</v>
      </c>
      <c r="F33" s="160" t="e">
        <f>
IF(ROUND(VALUE(SUBSTITUTE(#REF!,"▲", "-")), 2) &lt; 0, ABS(ROUND(VALUE(SUBSTITUTE(#REF!,"▲", "-")), 2)), NA())</f>
        <v>
#REF!</v>
      </c>
      <c r="G33" s="160" t="e">
        <f>
IF(ROUND(VALUE(SUBSTITUTE(#REF!,"▲", "-")), 2) &gt;= 0, ABS(ROUND(VALUE(SUBSTITUTE(#REF!,"▲", "-")), 2)), NA())</f>
        <v>
#REF!</v>
      </c>
      <c r="H33" s="160" t="e">
        <f>
IF(ROUND(VALUE(SUBSTITUTE(#REF!,"▲", "-")), 2) &lt; 0, ABS(ROUND(VALUE(SUBSTITUTE(#REF!,"▲", "-")), 2)), NA())</f>
        <v>
#REF!</v>
      </c>
      <c r="I33" s="160" t="e">
        <f>
IF(ROUND(VALUE(SUBSTITUTE(#REF!,"▲", "-")), 2) &gt;= 0, ABS(ROUND(VALUE(SUBSTITUTE(#REF!,"▲", "-")), 2)), NA())</f>
        <v>
#REF!</v>
      </c>
      <c r="J33" s="160" t="e">
        <f>
IF(ROUND(VALUE(SUBSTITUTE(#REF!,"▲", "-")), 2) &lt; 0, ABS(ROUND(VALUE(SUBSTITUTE(#REF!,"▲", "-")), 2)), NA())</f>
        <v>
#REF!</v>
      </c>
      <c r="K33" s="160" t="e">
        <f>
IF(ROUND(VALUE(SUBSTITUTE(#REF!,"▲", "-")), 2) &gt;= 0, ABS(ROUND(VALUE(SUBSTITUTE(#REF!,"▲", "-")), 2)), NA())</f>
        <v>
#REF!</v>
      </c>
    </row>
    <row r="34" spans="1:16" x14ac:dyDescent="0.2">
      <c r="A34" s="160" t="e">
        <f>
IF(#REF!="",NA(),#REF!)</f>
        <v>
#REF!</v>
      </c>
      <c r="B34" s="160" t="e">
        <f>
IF(ROUND(VALUE(SUBSTITUTE(#REF!,"▲", "-")), 2) &lt; 0, ABS(ROUND(VALUE(SUBSTITUTE(#REF!,"▲", "-")), 2)), NA())</f>
        <v>
#REF!</v>
      </c>
      <c r="C34" s="160" t="e">
        <f>
IF(ROUND(VALUE(SUBSTITUTE(#REF!,"▲", "-")), 2) &gt;= 0, ABS(ROUND(VALUE(SUBSTITUTE(#REF!,"▲", "-")), 2)), NA())</f>
        <v>
#REF!</v>
      </c>
      <c r="D34" s="160" t="e">
        <f>
IF(ROUND(VALUE(SUBSTITUTE(#REF!,"▲", "-")), 2) &lt; 0, ABS(ROUND(VALUE(SUBSTITUTE(#REF!,"▲", "-")), 2)), NA())</f>
        <v>
#REF!</v>
      </c>
      <c r="E34" s="160" t="e">
        <f>
IF(ROUND(VALUE(SUBSTITUTE(#REF!,"▲", "-")), 2) &gt;= 0, ABS(ROUND(VALUE(SUBSTITUTE(#REF!,"▲", "-")), 2)), NA())</f>
        <v>
#REF!</v>
      </c>
      <c r="F34" s="160" t="e">
        <f>
IF(ROUND(VALUE(SUBSTITUTE(#REF!,"▲", "-")), 2) &lt; 0, ABS(ROUND(VALUE(SUBSTITUTE(#REF!,"▲", "-")), 2)), NA())</f>
        <v>
#REF!</v>
      </c>
      <c r="G34" s="160" t="e">
        <f>
IF(ROUND(VALUE(SUBSTITUTE(#REF!,"▲", "-")), 2) &gt;= 0, ABS(ROUND(VALUE(SUBSTITUTE(#REF!,"▲", "-")), 2)), NA())</f>
        <v>
#REF!</v>
      </c>
      <c r="H34" s="160" t="e">
        <f>
IF(ROUND(VALUE(SUBSTITUTE(#REF!,"▲", "-")), 2) &lt; 0, ABS(ROUND(VALUE(SUBSTITUTE(#REF!,"▲", "-")), 2)), NA())</f>
        <v>
#REF!</v>
      </c>
      <c r="I34" s="160" t="e">
        <f>
IF(ROUND(VALUE(SUBSTITUTE(#REF!,"▲", "-")), 2) &gt;= 0, ABS(ROUND(VALUE(SUBSTITUTE(#REF!,"▲", "-")), 2)), NA())</f>
        <v>
#REF!</v>
      </c>
      <c r="J34" s="160" t="e">
        <f>
IF(ROUND(VALUE(SUBSTITUTE(#REF!,"▲", "-")), 2) &lt; 0, ABS(ROUND(VALUE(SUBSTITUTE(#REF!,"▲", "-")), 2)), NA())</f>
        <v>
#REF!</v>
      </c>
      <c r="K34" s="160" t="e">
        <f>
IF(ROUND(VALUE(SUBSTITUTE(#REF!,"▲", "-")), 2) &gt;= 0, ABS(ROUND(VALUE(SUBSTITUTE(#REF!,"▲", "-")), 2)), NA())</f>
        <v>
#REF!</v>
      </c>
    </row>
    <row r="35" spans="1:16" x14ac:dyDescent="0.2">
      <c r="A35" s="160" t="e">
        <f>
IF(#REF!="",NA(),#REF!)</f>
        <v>
#REF!</v>
      </c>
      <c r="B35" s="160" t="e">
        <f>
IF(ROUND(VALUE(SUBSTITUTE(#REF!,"▲", "-")), 2) &lt; 0, ABS(ROUND(VALUE(SUBSTITUTE(#REF!,"▲", "-")), 2)), NA())</f>
        <v>
#REF!</v>
      </c>
      <c r="C35" s="160" t="e">
        <f>
IF(ROUND(VALUE(SUBSTITUTE(#REF!,"▲", "-")), 2) &gt;= 0, ABS(ROUND(VALUE(SUBSTITUTE(#REF!,"▲", "-")), 2)), NA())</f>
        <v>
#REF!</v>
      </c>
      <c r="D35" s="160" t="e">
        <f>
IF(ROUND(VALUE(SUBSTITUTE(#REF!,"▲", "-")), 2) &lt; 0, ABS(ROUND(VALUE(SUBSTITUTE(#REF!,"▲", "-")), 2)), NA())</f>
        <v>
#REF!</v>
      </c>
      <c r="E35" s="160" t="e">
        <f>
IF(ROUND(VALUE(SUBSTITUTE(#REF!,"▲", "-")), 2) &gt;= 0, ABS(ROUND(VALUE(SUBSTITUTE(#REF!,"▲", "-")), 2)), NA())</f>
        <v>
#REF!</v>
      </c>
      <c r="F35" s="160" t="e">
        <f>
IF(ROUND(VALUE(SUBSTITUTE(#REF!,"▲", "-")), 2) &lt; 0, ABS(ROUND(VALUE(SUBSTITUTE(#REF!,"▲", "-")), 2)), NA())</f>
        <v>
#REF!</v>
      </c>
      <c r="G35" s="160" t="e">
        <f>
IF(ROUND(VALUE(SUBSTITUTE(#REF!,"▲", "-")), 2) &gt;= 0, ABS(ROUND(VALUE(SUBSTITUTE(#REF!,"▲", "-")), 2)), NA())</f>
        <v>
#REF!</v>
      </c>
      <c r="H35" s="160" t="e">
        <f>
IF(ROUND(VALUE(SUBSTITUTE(#REF!,"▲", "-")), 2) &lt; 0, ABS(ROUND(VALUE(SUBSTITUTE(#REF!,"▲", "-")), 2)), NA())</f>
        <v>
#REF!</v>
      </c>
      <c r="I35" s="160" t="e">
        <f>
IF(ROUND(VALUE(SUBSTITUTE(#REF!,"▲", "-")), 2) &gt;= 0, ABS(ROUND(VALUE(SUBSTITUTE(#REF!,"▲", "-")), 2)), NA())</f>
        <v>
#REF!</v>
      </c>
      <c r="J35" s="160" t="e">
        <f>
IF(ROUND(VALUE(SUBSTITUTE(#REF!,"▲", "-")), 2) &lt; 0, ABS(ROUND(VALUE(SUBSTITUTE(#REF!,"▲", "-")), 2)), NA())</f>
        <v>
#REF!</v>
      </c>
      <c r="K35" s="160" t="e">
        <f>
IF(ROUND(VALUE(SUBSTITUTE(#REF!,"▲", "-")), 2) &gt;= 0, ABS(ROUND(VALUE(SUBSTITUTE(#REF!,"▲", "-")), 2)), NA())</f>
        <v>
#REF!</v>
      </c>
    </row>
    <row r="36" spans="1:16" x14ac:dyDescent="0.2">
      <c r="A36" s="160" t="e">
        <f>
IF(#REF!="",NA(),#REF!)</f>
        <v>
#REF!</v>
      </c>
      <c r="B36" s="160" t="e">
        <f>
IF(ROUND(VALUE(SUBSTITUTE(#REF!,"▲", "-")), 2) &lt; 0, ABS(ROUND(VALUE(SUBSTITUTE(#REF!,"▲", "-")), 2)), NA())</f>
        <v>
#REF!</v>
      </c>
      <c r="C36" s="160" t="e">
        <f>
IF(ROUND(VALUE(SUBSTITUTE(#REF!,"▲", "-")), 2) &gt;= 0, ABS(ROUND(VALUE(SUBSTITUTE(#REF!,"▲", "-")), 2)), NA())</f>
        <v>
#REF!</v>
      </c>
      <c r="D36" s="160" t="e">
        <f>
IF(ROUND(VALUE(SUBSTITUTE(#REF!,"▲", "-")), 2) &lt; 0, ABS(ROUND(VALUE(SUBSTITUTE(#REF!,"▲", "-")), 2)), NA())</f>
        <v>
#REF!</v>
      </c>
      <c r="E36" s="160" t="e">
        <f>
IF(ROUND(VALUE(SUBSTITUTE(#REF!,"▲", "-")), 2) &gt;= 0, ABS(ROUND(VALUE(SUBSTITUTE(#REF!,"▲", "-")), 2)), NA())</f>
        <v>
#REF!</v>
      </c>
      <c r="F36" s="160" t="e">
        <f>
IF(ROUND(VALUE(SUBSTITUTE(#REF!,"▲", "-")), 2) &lt; 0, ABS(ROUND(VALUE(SUBSTITUTE(#REF!,"▲", "-")), 2)), NA())</f>
        <v>
#REF!</v>
      </c>
      <c r="G36" s="160" t="e">
        <f>
IF(ROUND(VALUE(SUBSTITUTE(#REF!,"▲", "-")), 2) &gt;= 0, ABS(ROUND(VALUE(SUBSTITUTE(#REF!,"▲", "-")), 2)), NA())</f>
        <v>
#REF!</v>
      </c>
      <c r="H36" s="160" t="e">
        <f>
IF(ROUND(VALUE(SUBSTITUTE(#REF!,"▲", "-")), 2) &lt; 0, ABS(ROUND(VALUE(SUBSTITUTE(#REF!,"▲", "-")), 2)), NA())</f>
        <v>
#REF!</v>
      </c>
      <c r="I36" s="160" t="e">
        <f>
IF(ROUND(VALUE(SUBSTITUTE(#REF!,"▲", "-")), 2) &gt;= 0, ABS(ROUND(VALUE(SUBSTITUTE(#REF!,"▲", "-")), 2)), NA())</f>
        <v>
#REF!</v>
      </c>
      <c r="J36" s="160" t="e">
        <f>
IF(ROUND(VALUE(SUBSTITUTE(#REF!,"▲", "-")), 2) &lt; 0, ABS(ROUND(VALUE(SUBSTITUTE(#REF!,"▲", "-")), 2)), NA())</f>
        <v>
#REF!</v>
      </c>
      <c r="K36" s="160" t="e">
        <f>
IF(ROUND(VALUE(SUBSTITUTE(#REF!,"▲", "-")), 2) &gt;= 0, ABS(ROUND(VALUE(SUBSTITUTE(#REF!,"▲", "-")), 2)), NA())</f>
        <v>
#REF!</v>
      </c>
    </row>
    <row r="39" spans="1:16" x14ac:dyDescent="0.2">
      <c r="A39" s="129" t="s">
        <v>
48</v>
      </c>
    </row>
    <row r="40" spans="1:16" x14ac:dyDescent="0.2">
      <c r="A40" s="161"/>
      <c r="B40" s="161" t="e">
        <f>
#REF!</f>
        <v>
#REF!</v>
      </c>
      <c r="C40" s="161"/>
      <c r="D40" s="161"/>
      <c r="E40" s="161" t="e">
        <f>
#REF!</f>
        <v>
#REF!</v>
      </c>
      <c r="F40" s="161"/>
      <c r="G40" s="161"/>
      <c r="H40" s="161" t="e">
        <f>
#REF!</f>
        <v>
#REF!</v>
      </c>
      <c r="I40" s="161"/>
      <c r="J40" s="161"/>
      <c r="K40" s="161" t="e">
        <f>
#REF!</f>
        <v>
#REF!</v>
      </c>
      <c r="L40" s="161"/>
      <c r="M40" s="161"/>
      <c r="N40" s="161" t="e">
        <f>
#REF!</f>
        <v>
#REF!</v>
      </c>
      <c r="O40" s="161"/>
      <c r="P40" s="161"/>
    </row>
    <row r="41" spans="1:16" x14ac:dyDescent="0.2">
      <c r="A41" s="161"/>
      <c r="B41" s="161" t="s">
        <v>
49</v>
      </c>
      <c r="C41" s="161"/>
      <c r="D41" s="161" t="s">
        <v>
50</v>
      </c>
      <c r="E41" s="161" t="s">
        <v>
49</v>
      </c>
      <c r="F41" s="161"/>
      <c r="G41" s="161" t="s">
        <v>
50</v>
      </c>
      <c r="H41" s="161" t="s">
        <v>
49</v>
      </c>
      <c r="I41" s="161"/>
      <c r="J41" s="161" t="s">
        <v>
50</v>
      </c>
      <c r="K41" s="161" t="s">
        <v>
49</v>
      </c>
      <c r="L41" s="161"/>
      <c r="M41" s="161" t="s">
        <v>
50</v>
      </c>
      <c r="N41" s="161" t="s">
        <v>
49</v>
      </c>
      <c r="O41" s="161"/>
      <c r="P41" s="161" t="s">
        <v>
50</v>
      </c>
    </row>
    <row r="42" spans="1:16" x14ac:dyDescent="0.2">
      <c r="A42" s="161" t="s">
        <v>
51</v>
      </c>
      <c r="B42" s="161"/>
      <c r="C42" s="161"/>
      <c r="D42" s="161" t="e">
        <f>
#REF!</f>
        <v>
#REF!</v>
      </c>
      <c r="E42" s="161"/>
      <c r="F42" s="161"/>
      <c r="G42" s="161" t="e">
        <f>
#REF!</f>
        <v>
#REF!</v>
      </c>
      <c r="H42" s="161"/>
      <c r="I42" s="161"/>
      <c r="J42" s="161" t="e">
        <f>
#REF!</f>
        <v>
#REF!</v>
      </c>
      <c r="K42" s="161"/>
      <c r="L42" s="161"/>
      <c r="M42" s="161" t="e">
        <f>
#REF!</f>
        <v>
#REF!</v>
      </c>
      <c r="N42" s="161"/>
      <c r="O42" s="161"/>
      <c r="P42" s="161" t="e">
        <f>
#REF!</f>
        <v>
#REF!</v>
      </c>
    </row>
    <row r="43" spans="1:16" x14ac:dyDescent="0.2">
      <c r="A43" s="161" t="s">
        <v>
52</v>
      </c>
      <c r="B43" s="161" t="e">
        <f>
#REF!</f>
        <v>
#REF!</v>
      </c>
      <c r="C43" s="161"/>
      <c r="D43" s="161"/>
      <c r="E43" s="161" t="e">
        <f>
#REF!</f>
        <v>
#REF!</v>
      </c>
      <c r="F43" s="161"/>
      <c r="G43" s="161"/>
      <c r="H43" s="161" t="e">
        <f>
#REF!</f>
        <v>
#REF!</v>
      </c>
      <c r="I43" s="161"/>
      <c r="J43" s="161"/>
      <c r="K43" s="161" t="e">
        <f>
#REF!</f>
        <v>
#REF!</v>
      </c>
      <c r="L43" s="161"/>
      <c r="M43" s="161"/>
      <c r="N43" s="161" t="e">
        <f>
#REF!</f>
        <v>
#REF!</v>
      </c>
      <c r="O43" s="161"/>
      <c r="P43" s="161"/>
    </row>
    <row r="44" spans="1:16" x14ac:dyDescent="0.2">
      <c r="A44" s="161" t="s">
        <v>
53</v>
      </c>
      <c r="B44" s="161" t="e">
        <f>
#REF!</f>
        <v>
#REF!</v>
      </c>
      <c r="C44" s="161"/>
      <c r="D44" s="161"/>
      <c r="E44" s="161" t="e">
        <f>
#REF!</f>
        <v>
#REF!</v>
      </c>
      <c r="F44" s="161"/>
      <c r="G44" s="161"/>
      <c r="H44" s="161" t="e">
        <f>
#REF!</f>
        <v>
#REF!</v>
      </c>
      <c r="I44" s="161"/>
      <c r="J44" s="161"/>
      <c r="K44" s="161" t="e">
        <f>
#REF!</f>
        <v>
#REF!</v>
      </c>
      <c r="L44" s="161"/>
      <c r="M44" s="161"/>
      <c r="N44" s="161" t="e">
        <f>
#REF!</f>
        <v>
#REF!</v>
      </c>
      <c r="O44" s="161"/>
      <c r="P44" s="161"/>
    </row>
    <row r="45" spans="1:16" x14ac:dyDescent="0.2">
      <c r="A45" s="161" t="s">
        <v>
54</v>
      </c>
      <c r="B45" s="161" t="e">
        <f>
#REF!</f>
        <v>
#REF!</v>
      </c>
      <c r="C45" s="161"/>
      <c r="D45" s="161"/>
      <c r="E45" s="161" t="e">
        <f>
#REF!</f>
        <v>
#REF!</v>
      </c>
      <c r="F45" s="161"/>
      <c r="G45" s="161"/>
      <c r="H45" s="161" t="e">
        <f>
#REF!</f>
        <v>
#REF!</v>
      </c>
      <c r="I45" s="161"/>
      <c r="J45" s="161"/>
      <c r="K45" s="161" t="e">
        <f>
#REF!</f>
        <v>
#REF!</v>
      </c>
      <c r="L45" s="161"/>
      <c r="M45" s="161"/>
      <c r="N45" s="161" t="e">
        <f>
#REF!</f>
        <v>
#REF!</v>
      </c>
      <c r="O45" s="161"/>
      <c r="P45" s="161"/>
    </row>
    <row r="46" spans="1:16" x14ac:dyDescent="0.2">
      <c r="A46" s="161" t="s">
        <v>
55</v>
      </c>
      <c r="B46" s="161" t="e">
        <f>
#REF!</f>
        <v>
#REF!</v>
      </c>
      <c r="C46" s="161"/>
      <c r="D46" s="161"/>
      <c r="E46" s="161" t="e">
        <f>
#REF!</f>
        <v>
#REF!</v>
      </c>
      <c r="F46" s="161"/>
      <c r="G46" s="161"/>
      <c r="H46" s="161" t="e">
        <f>
#REF!</f>
        <v>
#REF!</v>
      </c>
      <c r="I46" s="161"/>
      <c r="J46" s="161"/>
      <c r="K46" s="161" t="e">
        <f>
#REF!</f>
        <v>
#REF!</v>
      </c>
      <c r="L46" s="161"/>
      <c r="M46" s="161"/>
      <c r="N46" s="161" t="e">
        <f>
#REF!</f>
        <v>
#REF!</v>
      </c>
      <c r="O46" s="161"/>
      <c r="P46" s="161"/>
    </row>
    <row r="47" spans="1:16" x14ac:dyDescent="0.2">
      <c r="A47" s="161" t="s">
        <v>
56</v>
      </c>
      <c r="B47" s="161" t="e">
        <f>
#REF!</f>
        <v>
#REF!</v>
      </c>
      <c r="C47" s="161"/>
      <c r="D47" s="161"/>
      <c r="E47" s="161" t="e">
        <f>
#REF!</f>
        <v>
#REF!</v>
      </c>
      <c r="F47" s="161"/>
      <c r="G47" s="161"/>
      <c r="H47" s="161" t="e">
        <f>
#REF!</f>
        <v>
#REF!</v>
      </c>
      <c r="I47" s="161"/>
      <c r="J47" s="161"/>
      <c r="K47" s="161" t="e">
        <f>
#REF!</f>
        <v>
#REF!</v>
      </c>
      <c r="L47" s="161"/>
      <c r="M47" s="161"/>
      <c r="N47" s="161" t="e">
        <f>
#REF!</f>
        <v>
#REF!</v>
      </c>
      <c r="O47" s="161"/>
      <c r="P47" s="161"/>
    </row>
    <row r="48" spans="1:16" x14ac:dyDescent="0.2">
      <c r="A48" s="161" t="s">
        <v>
57</v>
      </c>
      <c r="B48" s="161" t="e">
        <f>
#REF!</f>
        <v>
#REF!</v>
      </c>
      <c r="C48" s="161"/>
      <c r="D48" s="161"/>
      <c r="E48" s="161" t="e">
        <f>
#REF!</f>
        <v>
#REF!</v>
      </c>
      <c r="F48" s="161"/>
      <c r="G48" s="161"/>
      <c r="H48" s="161" t="e">
        <f>
#REF!</f>
        <v>
#REF!</v>
      </c>
      <c r="I48" s="161"/>
      <c r="J48" s="161"/>
      <c r="K48" s="161" t="e">
        <f>
#REF!</f>
        <v>
#REF!</v>
      </c>
      <c r="L48" s="161"/>
      <c r="M48" s="161"/>
      <c r="N48" s="161" t="e">
        <f>
#REF!</f>
        <v>
#REF!</v>
      </c>
      <c r="O48" s="161"/>
      <c r="P48" s="161"/>
    </row>
    <row r="49" spans="1:16" x14ac:dyDescent="0.2">
      <c r="A49" s="161" t="s">
        <v>
58</v>
      </c>
      <c r="B49" s="161" t="e">
        <f>
#REF!</f>
        <v>
#REF!</v>
      </c>
      <c r="C49" s="161"/>
      <c r="D49" s="161"/>
      <c r="E49" s="161" t="e">
        <f>
#REF!</f>
        <v>
#REF!</v>
      </c>
      <c r="F49" s="161"/>
      <c r="G49" s="161"/>
      <c r="H49" s="161" t="e">
        <f>
#REF!</f>
        <v>
#REF!</v>
      </c>
      <c r="I49" s="161"/>
      <c r="J49" s="161"/>
      <c r="K49" s="161" t="e">
        <f>
#REF!</f>
        <v>
#REF!</v>
      </c>
      <c r="L49" s="161"/>
      <c r="M49" s="161"/>
      <c r="N49" s="161" t="e">
        <f>
#REF!</f>
        <v>
#REF!</v>
      </c>
      <c r="O49" s="161"/>
      <c r="P49" s="161"/>
    </row>
    <row r="50" spans="1:16" x14ac:dyDescent="0.2">
      <c r="A50" s="161" t="s">
        <v>
59</v>
      </c>
      <c r="B50" s="161" t="e">
        <f>
NA()</f>
        <v>
#N/A</v>
      </c>
      <c r="C50" s="161" t="e">
        <f>
IF(ISNUMBER(#REF!),#REF!,NA())</f>
        <v>
#N/A</v>
      </c>
      <c r="D50" s="161" t="e">
        <f>
NA()</f>
        <v>
#N/A</v>
      </c>
      <c r="E50" s="161" t="e">
        <f>
NA()</f>
        <v>
#N/A</v>
      </c>
      <c r="F50" s="161" t="e">
        <f>
IF(ISNUMBER(#REF!),#REF!,NA())</f>
        <v>
#N/A</v>
      </c>
      <c r="G50" s="161" t="e">
        <f>
NA()</f>
        <v>
#N/A</v>
      </c>
      <c r="H50" s="161" t="e">
        <f>
NA()</f>
        <v>
#N/A</v>
      </c>
      <c r="I50" s="161" t="e">
        <f>
IF(ISNUMBER(#REF!),#REF!,NA())</f>
        <v>
#N/A</v>
      </c>
      <c r="J50" s="161" t="e">
        <f>
NA()</f>
        <v>
#N/A</v>
      </c>
      <c r="K50" s="161" t="e">
        <f>
NA()</f>
        <v>
#N/A</v>
      </c>
      <c r="L50" s="161" t="e">
        <f>
IF(ISNUMBER(#REF!),#REF!,NA())</f>
        <v>
#N/A</v>
      </c>
      <c r="M50" s="161" t="e">
        <f>
NA()</f>
        <v>
#N/A</v>
      </c>
      <c r="N50" s="161" t="e">
        <f>
NA()</f>
        <v>
#N/A</v>
      </c>
      <c r="O50" s="161" t="e">
        <f>
IF(ISNUMBER(#REF!),#REF!,NA())</f>
        <v>
#N/A</v>
      </c>
      <c r="P50" s="161" t="e">
        <f>
NA()</f>
        <v>
#N/A</v>
      </c>
    </row>
    <row r="53" spans="1:16" x14ac:dyDescent="0.2">
      <c r="A53" s="129" t="s">
        <v>
60</v>
      </c>
    </row>
    <row r="54" spans="1:16" x14ac:dyDescent="0.2">
      <c r="A54" s="160"/>
      <c r="B54" s="160" t="e">
        <f>
#REF!</f>
        <v>
#REF!</v>
      </c>
      <c r="C54" s="160"/>
      <c r="D54" s="160"/>
      <c r="E54" s="160" t="e">
        <f>
#REF!</f>
        <v>
#REF!</v>
      </c>
      <c r="F54" s="160"/>
      <c r="G54" s="160"/>
      <c r="H54" s="160" t="e">
        <f>
#REF!</f>
        <v>
#REF!</v>
      </c>
      <c r="I54" s="160"/>
      <c r="J54" s="160"/>
      <c r="K54" s="160" t="e">
        <f>
#REF!</f>
        <v>
#REF!</v>
      </c>
      <c r="L54" s="160"/>
      <c r="M54" s="160"/>
      <c r="N54" s="160" t="e">
        <f>
#REF!</f>
        <v>
#REF!</v>
      </c>
      <c r="O54" s="160"/>
      <c r="P54" s="160"/>
    </row>
    <row r="55" spans="1:16" x14ac:dyDescent="0.2">
      <c r="A55" s="160"/>
      <c r="B55" s="160" t="s">
        <v>
61</v>
      </c>
      <c r="C55" s="160"/>
      <c r="D55" s="160" t="s">
        <v>
62</v>
      </c>
      <c r="E55" s="160" t="s">
        <v>
61</v>
      </c>
      <c r="F55" s="160"/>
      <c r="G55" s="160" t="s">
        <v>
62</v>
      </c>
      <c r="H55" s="160" t="s">
        <v>
61</v>
      </c>
      <c r="I55" s="160"/>
      <c r="J55" s="160" t="s">
        <v>
62</v>
      </c>
      <c r="K55" s="160" t="s">
        <v>
61</v>
      </c>
      <c r="L55" s="160"/>
      <c r="M55" s="160" t="s">
        <v>
62</v>
      </c>
      <c r="N55" s="160" t="s">
        <v>
61</v>
      </c>
      <c r="O55" s="160"/>
      <c r="P55" s="160" t="s">
        <v>
62</v>
      </c>
    </row>
    <row r="56" spans="1:16" x14ac:dyDescent="0.2">
      <c r="A56" s="160" t="s">
        <v>
33</v>
      </c>
      <c r="B56" s="160"/>
      <c r="C56" s="160"/>
      <c r="D56" s="160" t="e">
        <f>
#REF!</f>
        <v>
#REF!</v>
      </c>
      <c r="E56" s="160"/>
      <c r="F56" s="160"/>
      <c r="G56" s="160" t="e">
        <f>
#REF!</f>
        <v>
#REF!</v>
      </c>
      <c r="H56" s="160"/>
      <c r="I56" s="160"/>
      <c r="J56" s="160" t="e">
        <f>
#REF!</f>
        <v>
#REF!</v>
      </c>
      <c r="K56" s="160"/>
      <c r="L56" s="160"/>
      <c r="M56" s="160" t="e">
        <f>
#REF!</f>
        <v>
#REF!</v>
      </c>
      <c r="N56" s="160"/>
      <c r="O56" s="160"/>
      <c r="P56" s="160" t="e">
        <f>
#REF!</f>
        <v>
#REF!</v>
      </c>
    </row>
    <row r="57" spans="1:16" x14ac:dyDescent="0.2">
      <c r="A57" s="160" t="s">
        <v>
32</v>
      </c>
      <c r="B57" s="160"/>
      <c r="C57" s="160"/>
      <c r="D57" s="160" t="e">
        <f>
#REF!</f>
        <v>
#REF!</v>
      </c>
      <c r="E57" s="160"/>
      <c r="F57" s="160"/>
      <c r="G57" s="160" t="e">
        <f>
#REF!</f>
        <v>
#REF!</v>
      </c>
      <c r="H57" s="160"/>
      <c r="I57" s="160"/>
      <c r="J57" s="160" t="e">
        <f>
#REF!</f>
        <v>
#REF!</v>
      </c>
      <c r="K57" s="160"/>
      <c r="L57" s="160"/>
      <c r="M57" s="160" t="e">
        <f>
#REF!</f>
        <v>
#REF!</v>
      </c>
      <c r="N57" s="160"/>
      <c r="O57" s="160"/>
      <c r="P57" s="160" t="e">
        <f>
#REF!</f>
        <v>
#REF!</v>
      </c>
    </row>
    <row r="58" spans="1:16" x14ac:dyDescent="0.2">
      <c r="A58" s="160" t="s">
        <v>
31</v>
      </c>
      <c r="B58" s="160"/>
      <c r="C58" s="160"/>
      <c r="D58" s="160" t="e">
        <f>
#REF!</f>
        <v>
#REF!</v>
      </c>
      <c r="E58" s="160"/>
      <c r="F58" s="160"/>
      <c r="G58" s="160" t="e">
        <f>
#REF!</f>
        <v>
#REF!</v>
      </c>
      <c r="H58" s="160"/>
      <c r="I58" s="160"/>
      <c r="J58" s="160" t="e">
        <f>
#REF!</f>
        <v>
#REF!</v>
      </c>
      <c r="K58" s="160"/>
      <c r="L58" s="160"/>
      <c r="M58" s="160" t="e">
        <f>
#REF!</f>
        <v>
#REF!</v>
      </c>
      <c r="N58" s="160"/>
      <c r="O58" s="160"/>
      <c r="P58" s="160" t="e">
        <f>
#REF!</f>
        <v>
#REF!</v>
      </c>
    </row>
    <row r="59" spans="1:16" x14ac:dyDescent="0.2">
      <c r="A59" s="160" t="s">
        <v>
30</v>
      </c>
      <c r="B59" s="160" t="e">
        <f>
#REF!</f>
        <v>
#REF!</v>
      </c>
      <c r="C59" s="160"/>
      <c r="D59" s="160"/>
      <c r="E59" s="160" t="e">
        <f>
#REF!</f>
        <v>
#REF!</v>
      </c>
      <c r="F59" s="160"/>
      <c r="G59" s="160"/>
      <c r="H59" s="160" t="e">
        <f>
#REF!</f>
        <v>
#REF!</v>
      </c>
      <c r="I59" s="160"/>
      <c r="J59" s="160"/>
      <c r="K59" s="160" t="e">
        <f>
#REF!</f>
        <v>
#REF!</v>
      </c>
      <c r="L59" s="160"/>
      <c r="M59" s="160"/>
      <c r="N59" s="160" t="e">
        <f>
#REF!</f>
        <v>
#REF!</v>
      </c>
      <c r="O59" s="160"/>
      <c r="P59" s="160"/>
    </row>
    <row r="60" spans="1:16" x14ac:dyDescent="0.2">
      <c r="A60" s="160" t="s">
        <v>
29</v>
      </c>
      <c r="B60" s="160" t="e">
        <f>
#REF!</f>
        <v>
#REF!</v>
      </c>
      <c r="C60" s="160"/>
      <c r="D60" s="160"/>
      <c r="E60" s="160" t="e">
        <f>
#REF!</f>
        <v>
#REF!</v>
      </c>
      <c r="F60" s="160"/>
      <c r="G60" s="160"/>
      <c r="H60" s="160" t="e">
        <f>
#REF!</f>
        <v>
#REF!</v>
      </c>
      <c r="I60" s="160"/>
      <c r="J60" s="160"/>
      <c r="K60" s="160" t="e">
        <f>
#REF!</f>
        <v>
#REF!</v>
      </c>
      <c r="L60" s="160"/>
      <c r="M60" s="160"/>
      <c r="N60" s="160" t="e">
        <f>
#REF!</f>
        <v>
#REF!</v>
      </c>
      <c r="O60" s="160"/>
      <c r="P60" s="160"/>
    </row>
    <row r="61" spans="1:16" x14ac:dyDescent="0.2">
      <c r="A61" s="160" t="s">
        <v>
28</v>
      </c>
      <c r="B61" s="160" t="e">
        <f>
#REF!</f>
        <v>
#REF!</v>
      </c>
      <c r="C61" s="160"/>
      <c r="D61" s="160"/>
      <c r="E61" s="160" t="e">
        <f>
#REF!</f>
        <v>
#REF!</v>
      </c>
      <c r="F61" s="160"/>
      <c r="G61" s="160"/>
      <c r="H61" s="160" t="e">
        <f>
#REF!</f>
        <v>
#REF!</v>
      </c>
      <c r="I61" s="160"/>
      <c r="J61" s="160"/>
      <c r="K61" s="160" t="e">
        <f>
#REF!</f>
        <v>
#REF!</v>
      </c>
      <c r="L61" s="160"/>
      <c r="M61" s="160"/>
      <c r="N61" s="160" t="e">
        <f>
#REF!</f>
        <v>
#REF!</v>
      </c>
      <c r="O61" s="160"/>
      <c r="P61" s="160"/>
    </row>
    <row r="62" spans="1:16" x14ac:dyDescent="0.2">
      <c r="A62" s="160" t="s">
        <v>
27</v>
      </c>
      <c r="B62" s="160" t="e">
        <f>
#REF!</f>
        <v>
#REF!</v>
      </c>
      <c r="C62" s="160"/>
      <c r="D62" s="160"/>
      <c r="E62" s="160" t="e">
        <f>
#REF!</f>
        <v>
#REF!</v>
      </c>
      <c r="F62" s="160"/>
      <c r="G62" s="160"/>
      <c r="H62" s="160" t="e">
        <f>
#REF!</f>
        <v>
#REF!</v>
      </c>
      <c r="I62" s="160"/>
      <c r="J62" s="160"/>
      <c r="K62" s="160" t="e">
        <f>
#REF!</f>
        <v>
#REF!</v>
      </c>
      <c r="L62" s="160"/>
      <c r="M62" s="160"/>
      <c r="N62" s="160" t="e">
        <f>
#REF!</f>
        <v>
#REF!</v>
      </c>
      <c r="O62" s="160"/>
      <c r="P62" s="160"/>
    </row>
    <row r="63" spans="1:16" x14ac:dyDescent="0.2">
      <c r="A63" s="160" t="s">
        <v>
26</v>
      </c>
      <c r="B63" s="160" t="e">
        <f>
#REF!</f>
        <v>
#REF!</v>
      </c>
      <c r="C63" s="160"/>
      <c r="D63" s="160"/>
      <c r="E63" s="160" t="e">
        <f>
#REF!</f>
        <v>
#REF!</v>
      </c>
      <c r="F63" s="160"/>
      <c r="G63" s="160"/>
      <c r="H63" s="160" t="e">
        <f>
#REF!</f>
        <v>
#REF!</v>
      </c>
      <c r="I63" s="160"/>
      <c r="J63" s="160"/>
      <c r="K63" s="160" t="e">
        <f>
#REF!</f>
        <v>
#REF!</v>
      </c>
      <c r="L63" s="160"/>
      <c r="M63" s="160"/>
      <c r="N63" s="160" t="e">
        <f>
#REF!</f>
        <v>
#REF!</v>
      </c>
      <c r="O63" s="160"/>
      <c r="P63" s="160"/>
    </row>
    <row r="64" spans="1:16" x14ac:dyDescent="0.2">
      <c r="A64" s="160" t="s">
        <v>
25</v>
      </c>
      <c r="B64" s="160" t="e">
        <f>
#REF!</f>
        <v>
#REF!</v>
      </c>
      <c r="C64" s="160"/>
      <c r="D64" s="160"/>
      <c r="E64" s="160" t="e">
        <f>
#REF!</f>
        <v>
#REF!</v>
      </c>
      <c r="F64" s="160"/>
      <c r="G64" s="160"/>
      <c r="H64" s="160" t="e">
        <f>
#REF!</f>
        <v>
#REF!</v>
      </c>
      <c r="I64" s="160"/>
      <c r="J64" s="160"/>
      <c r="K64" s="160" t="e">
        <f>
#REF!</f>
        <v>
#REF!</v>
      </c>
      <c r="L64" s="160"/>
      <c r="M64" s="160"/>
      <c r="N64" s="160" t="e">
        <f>
#REF!</f>
        <v>
#REF!</v>
      </c>
      <c r="O64" s="160"/>
      <c r="P64" s="160"/>
    </row>
    <row r="65" spans="1:16" x14ac:dyDescent="0.2">
      <c r="A65" s="160" t="s">
        <v>
24</v>
      </c>
      <c r="B65" s="160" t="e">
        <f>
#REF!</f>
        <v>
#REF!</v>
      </c>
      <c r="C65" s="160"/>
      <c r="D65" s="160"/>
      <c r="E65" s="160" t="e">
        <f>
#REF!</f>
        <v>
#REF!</v>
      </c>
      <c r="F65" s="160"/>
      <c r="G65" s="160"/>
      <c r="H65" s="160" t="e">
        <f>
#REF!</f>
        <v>
#REF!</v>
      </c>
      <c r="I65" s="160"/>
      <c r="J65" s="160"/>
      <c r="K65" s="160" t="e">
        <f>
#REF!</f>
        <v>
#REF!</v>
      </c>
      <c r="L65" s="160"/>
      <c r="M65" s="160"/>
      <c r="N65" s="160" t="e">
        <f>
#REF!</f>
        <v>
#REF!</v>
      </c>
      <c r="O65" s="160"/>
      <c r="P65" s="160"/>
    </row>
    <row r="66" spans="1:16" x14ac:dyDescent="0.2">
      <c r="A66" s="160" t="s">
        <v>
23</v>
      </c>
      <c r="B66" s="160" t="e">
        <f>
#REF!</f>
        <v>
#REF!</v>
      </c>
      <c r="C66" s="160"/>
      <c r="D66" s="160"/>
      <c r="E66" s="160" t="e">
        <f>
#REF!</f>
        <v>
#REF!</v>
      </c>
      <c r="F66" s="160"/>
      <c r="G66" s="160"/>
      <c r="H66" s="160" t="e">
        <f>
#REF!</f>
        <v>
#REF!</v>
      </c>
      <c r="I66" s="160"/>
      <c r="J66" s="160"/>
      <c r="K66" s="160" t="e">
        <f>
#REF!</f>
        <v>
#REF!</v>
      </c>
      <c r="L66" s="160"/>
      <c r="M66" s="160"/>
      <c r="N66" s="160" t="e">
        <f>
#REF!</f>
        <v>
#REF!</v>
      </c>
      <c r="O66" s="160"/>
      <c r="P66" s="160"/>
    </row>
    <row r="67" spans="1:16" x14ac:dyDescent="0.2">
      <c r="A67" s="160" t="s">
        <v>
63</v>
      </c>
      <c r="B67" s="160" t="e">
        <f>
NA()</f>
        <v>
#N/A</v>
      </c>
      <c r="C67" s="160" t="e">
        <f>
IF(ISNUMBER(#REF!), IF(#REF! &lt; 0, 0,#REF!), NA())</f>
        <v>
#N/A</v>
      </c>
      <c r="D67" s="160" t="e">
        <f>
NA()</f>
        <v>
#N/A</v>
      </c>
      <c r="E67" s="160" t="e">
        <f>
NA()</f>
        <v>
#N/A</v>
      </c>
      <c r="F67" s="160" t="e">
        <f>
IF(ISNUMBER(#REF!), IF(#REF! &lt; 0, 0,#REF!), NA())</f>
        <v>
#N/A</v>
      </c>
      <c r="G67" s="160" t="e">
        <f>
NA()</f>
        <v>
#N/A</v>
      </c>
      <c r="H67" s="160" t="e">
        <f>
NA()</f>
        <v>
#N/A</v>
      </c>
      <c r="I67" s="160" t="e">
        <f>
IF(ISNUMBER(#REF!), IF(#REF! &lt; 0, 0,#REF!), NA())</f>
        <v>
#N/A</v>
      </c>
      <c r="J67" s="160" t="e">
        <f>
NA()</f>
        <v>
#N/A</v>
      </c>
      <c r="K67" s="160" t="e">
        <f>
NA()</f>
        <v>
#N/A</v>
      </c>
      <c r="L67" s="160" t="e">
        <f>
IF(ISNUMBER(#REF!), IF(#REF! &lt; 0, 0,#REF!), NA())</f>
        <v>
#N/A</v>
      </c>
      <c r="M67" s="160" t="e">
        <f>
NA()</f>
        <v>
#N/A</v>
      </c>
      <c r="N67" s="160" t="e">
        <f>
NA()</f>
        <v>
#N/A</v>
      </c>
      <c r="O67" s="160" t="e">
        <f>
IF(ISNUMBER(#REF!), IF(#REF! &lt; 0, 0,#REF!), NA())</f>
        <v>
#N/A</v>
      </c>
      <c r="P67" s="160" t="e">
        <f>
NA()</f>
        <v>
#N/A</v>
      </c>
    </row>
    <row r="70" spans="1:16" x14ac:dyDescent="0.2">
      <c r="A70" s="162" t="s">
        <v>
64</v>
      </c>
      <c r="B70" s="162"/>
      <c r="C70" s="162"/>
      <c r="D70" s="162"/>
      <c r="E70" s="162"/>
      <c r="F70" s="162"/>
    </row>
    <row r="71" spans="1:16" x14ac:dyDescent="0.2">
      <c r="A71" s="163"/>
      <c r="B71" s="163" t="e">
        <f>
#REF!</f>
        <v>
#REF!</v>
      </c>
      <c r="C71" s="163" t="e">
        <f>
#REF!</f>
        <v>
#REF!</v>
      </c>
      <c r="D71" s="163" t="e">
        <f>
#REF!</f>
        <v>
#REF!</v>
      </c>
    </row>
    <row r="72" spans="1:16" x14ac:dyDescent="0.2">
      <c r="A72" s="163" t="s">
        <v>
65</v>
      </c>
      <c r="B72" s="164" t="e">
        <f>
#REF!</f>
        <v>
#REF!</v>
      </c>
      <c r="C72" s="164" t="e">
        <f>
#REF!</f>
        <v>
#REF!</v>
      </c>
      <c r="D72" s="164" t="e">
        <f>
#REF!</f>
        <v>
#REF!</v>
      </c>
    </row>
    <row r="73" spans="1:16" x14ac:dyDescent="0.2">
      <c r="A73" s="163" t="s">
        <v>
66</v>
      </c>
      <c r="B73" s="164" t="e">
        <f>
#REF!</f>
        <v>
#REF!</v>
      </c>
      <c r="C73" s="164" t="e">
        <f>
#REF!</f>
        <v>
#REF!</v>
      </c>
      <c r="D73" s="164" t="e">
        <f>
#REF!</f>
        <v>
#REF!</v>
      </c>
    </row>
    <row r="74" spans="1:16" x14ac:dyDescent="0.2">
      <c r="A74" s="163" t="s">
        <v>
67</v>
      </c>
      <c r="B74" s="164" t="e">
        <f>
#REF!</f>
        <v>
#REF!</v>
      </c>
      <c r="C74" s="164" t="e">
        <f>
#REF!</f>
        <v>
#REF!</v>
      </c>
      <c r="D74" s="164" t="e">
        <f>
#REF!</f>
        <v>
#REF!</v>
      </c>
    </row>
  </sheetData>
  <sheetProtection algorithmName="SHA-512" hashValue="yiDH6ZgaKPRmcR08cccQsaMB9E3JSleSSzm534GdmoEuAJgIRLsmSh7tN0XHDZraDLlSefe1MS1WNNwdVAsusg==" saltValue="qF08elqqywv6SGPjWsJF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196" customWidth="1"/>
    <col min="96" max="133" width="1.6640625" style="207" customWidth="1"/>
    <col min="134" max="143" width="1.6640625" style="196" customWidth="1"/>
    <col min="144" max="16384" width="0" style="196" hidden="1"/>
  </cols>
  <sheetData>
    <row r="1" spans="2:143" ht="22.5" customHeight="1" thickBot="1" x14ac:dyDescent="0.25">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
155</v>
      </c>
      <c r="DI1" s="774"/>
      <c r="DJ1" s="774"/>
      <c r="DK1" s="774"/>
      <c r="DL1" s="774"/>
      <c r="DM1" s="774"/>
      <c r="DN1" s="775"/>
      <c r="DO1" s="196"/>
      <c r="DP1" s="773" t="s">
        <v>
156</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x14ac:dyDescent="0.2">
      <c r="B2" s="197" t="s">
        <v>
157</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2">
      <c r="B3" s="715" t="s">
        <v>
158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
159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
160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
1</v>
      </c>
      <c r="C4" s="716"/>
      <c r="D4" s="716"/>
      <c r="E4" s="716"/>
      <c r="F4" s="716"/>
      <c r="G4" s="716"/>
      <c r="H4" s="716"/>
      <c r="I4" s="716"/>
      <c r="J4" s="716"/>
      <c r="K4" s="716"/>
      <c r="L4" s="716"/>
      <c r="M4" s="716"/>
      <c r="N4" s="716"/>
      <c r="O4" s="716"/>
      <c r="P4" s="716"/>
      <c r="Q4" s="717"/>
      <c r="R4" s="715" t="s">
        <v>
161</v>
      </c>
      <c r="S4" s="716"/>
      <c r="T4" s="716"/>
      <c r="U4" s="716"/>
      <c r="V4" s="716"/>
      <c r="W4" s="716"/>
      <c r="X4" s="716"/>
      <c r="Y4" s="717"/>
      <c r="Z4" s="715" t="s">
        <v>
162</v>
      </c>
      <c r="AA4" s="716"/>
      <c r="AB4" s="716"/>
      <c r="AC4" s="717"/>
      <c r="AD4" s="715" t="s">
        <v>
163</v>
      </c>
      <c r="AE4" s="716"/>
      <c r="AF4" s="716"/>
      <c r="AG4" s="716"/>
      <c r="AH4" s="716"/>
      <c r="AI4" s="716"/>
      <c r="AJ4" s="716"/>
      <c r="AK4" s="717"/>
      <c r="AL4" s="715" t="s">
        <v>
162</v>
      </c>
      <c r="AM4" s="716"/>
      <c r="AN4" s="716"/>
      <c r="AO4" s="717"/>
      <c r="AP4" s="776" t="s">
        <v>
164</v>
      </c>
      <c r="AQ4" s="776"/>
      <c r="AR4" s="776"/>
      <c r="AS4" s="776"/>
      <c r="AT4" s="776"/>
      <c r="AU4" s="776"/>
      <c r="AV4" s="776"/>
      <c r="AW4" s="776"/>
      <c r="AX4" s="776"/>
      <c r="AY4" s="776"/>
      <c r="AZ4" s="776"/>
      <c r="BA4" s="776"/>
      <c r="BB4" s="776"/>
      <c r="BC4" s="776"/>
      <c r="BD4" s="776"/>
      <c r="BE4" s="776"/>
      <c r="BF4" s="776"/>
      <c r="BG4" s="776" t="s">
        <v>
165</v>
      </c>
      <c r="BH4" s="776"/>
      <c r="BI4" s="776"/>
      <c r="BJ4" s="776"/>
      <c r="BK4" s="776"/>
      <c r="BL4" s="776"/>
      <c r="BM4" s="776"/>
      <c r="BN4" s="776"/>
      <c r="BO4" s="776" t="s">
        <v>
162</v>
      </c>
      <c r="BP4" s="776"/>
      <c r="BQ4" s="776"/>
      <c r="BR4" s="776"/>
      <c r="BS4" s="776" t="s">
        <v>
166</v>
      </c>
      <c r="BT4" s="776"/>
      <c r="BU4" s="776"/>
      <c r="BV4" s="776"/>
      <c r="BW4" s="776"/>
      <c r="BX4" s="776"/>
      <c r="BY4" s="776"/>
      <c r="BZ4" s="776"/>
      <c r="CA4" s="776"/>
      <c r="CB4" s="776"/>
      <c r="CD4" s="758" t="s">
        <v>
490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x14ac:dyDescent="0.2">
      <c r="B5" s="740" t="s">
        <v>
167</v>
      </c>
      <c r="C5" s="741"/>
      <c r="D5" s="741"/>
      <c r="E5" s="741"/>
      <c r="F5" s="741"/>
      <c r="G5" s="741"/>
      <c r="H5" s="741"/>
      <c r="I5" s="741"/>
      <c r="J5" s="741"/>
      <c r="K5" s="741"/>
      <c r="L5" s="741"/>
      <c r="M5" s="741"/>
      <c r="N5" s="741"/>
      <c r="O5" s="741"/>
      <c r="P5" s="741"/>
      <c r="Q5" s="742"/>
      <c r="R5" s="706">
        <v>
232059</v>
      </c>
      <c r="S5" s="707"/>
      <c r="T5" s="707"/>
      <c r="U5" s="707"/>
      <c r="V5" s="707"/>
      <c r="W5" s="707"/>
      <c r="X5" s="707"/>
      <c r="Y5" s="753"/>
      <c r="Z5" s="771">
        <v>
7.7</v>
      </c>
      <c r="AA5" s="771"/>
      <c r="AB5" s="771"/>
      <c r="AC5" s="771"/>
      <c r="AD5" s="772">
        <v>
232059</v>
      </c>
      <c r="AE5" s="772"/>
      <c r="AF5" s="772"/>
      <c r="AG5" s="772"/>
      <c r="AH5" s="772"/>
      <c r="AI5" s="772"/>
      <c r="AJ5" s="772"/>
      <c r="AK5" s="772"/>
      <c r="AL5" s="754">
        <v>
22.4</v>
      </c>
      <c r="AM5" s="723"/>
      <c r="AN5" s="723"/>
      <c r="AO5" s="755"/>
      <c r="AP5" s="740" t="s">
        <v>
168</v>
      </c>
      <c r="AQ5" s="741"/>
      <c r="AR5" s="741"/>
      <c r="AS5" s="741"/>
      <c r="AT5" s="741"/>
      <c r="AU5" s="741"/>
      <c r="AV5" s="741"/>
      <c r="AW5" s="741"/>
      <c r="AX5" s="741"/>
      <c r="AY5" s="741"/>
      <c r="AZ5" s="741"/>
      <c r="BA5" s="741"/>
      <c r="BB5" s="741"/>
      <c r="BC5" s="741"/>
      <c r="BD5" s="741"/>
      <c r="BE5" s="741"/>
      <c r="BF5" s="742"/>
      <c r="BG5" s="647">
        <v>
232059</v>
      </c>
      <c r="BH5" s="648"/>
      <c r="BI5" s="648"/>
      <c r="BJ5" s="648"/>
      <c r="BK5" s="648"/>
      <c r="BL5" s="648"/>
      <c r="BM5" s="648"/>
      <c r="BN5" s="649"/>
      <c r="BO5" s="703">
        <v>
100</v>
      </c>
      <c r="BP5" s="703"/>
      <c r="BQ5" s="703"/>
      <c r="BR5" s="703"/>
      <c r="BS5" s="704" t="s">
        <v>
94</v>
      </c>
      <c r="BT5" s="704"/>
      <c r="BU5" s="704"/>
      <c r="BV5" s="704"/>
      <c r="BW5" s="704"/>
      <c r="BX5" s="704"/>
      <c r="BY5" s="704"/>
      <c r="BZ5" s="704"/>
      <c r="CA5" s="704"/>
      <c r="CB5" s="745"/>
      <c r="CD5" s="758" t="s">
        <v>
164</v>
      </c>
      <c r="CE5" s="759"/>
      <c r="CF5" s="759"/>
      <c r="CG5" s="759"/>
      <c r="CH5" s="759"/>
      <c r="CI5" s="759"/>
      <c r="CJ5" s="759"/>
      <c r="CK5" s="759"/>
      <c r="CL5" s="759"/>
      <c r="CM5" s="759"/>
      <c r="CN5" s="759"/>
      <c r="CO5" s="759"/>
      <c r="CP5" s="759"/>
      <c r="CQ5" s="760"/>
      <c r="CR5" s="758" t="s">
        <v>
169</v>
      </c>
      <c r="CS5" s="759"/>
      <c r="CT5" s="759"/>
      <c r="CU5" s="759"/>
      <c r="CV5" s="759"/>
      <c r="CW5" s="759"/>
      <c r="CX5" s="759"/>
      <c r="CY5" s="760"/>
      <c r="CZ5" s="758" t="s">
        <v>
162</v>
      </c>
      <c r="DA5" s="759"/>
      <c r="DB5" s="759"/>
      <c r="DC5" s="760"/>
      <c r="DD5" s="758" t="s">
        <v>
170</v>
      </c>
      <c r="DE5" s="759"/>
      <c r="DF5" s="759"/>
      <c r="DG5" s="759"/>
      <c r="DH5" s="759"/>
      <c r="DI5" s="759"/>
      <c r="DJ5" s="759"/>
      <c r="DK5" s="759"/>
      <c r="DL5" s="759"/>
      <c r="DM5" s="759"/>
      <c r="DN5" s="759"/>
      <c r="DO5" s="759"/>
      <c r="DP5" s="760"/>
      <c r="DQ5" s="758" t="s">
        <v>
171</v>
      </c>
      <c r="DR5" s="759"/>
      <c r="DS5" s="759"/>
      <c r="DT5" s="759"/>
      <c r="DU5" s="759"/>
      <c r="DV5" s="759"/>
      <c r="DW5" s="759"/>
      <c r="DX5" s="759"/>
      <c r="DY5" s="759"/>
      <c r="DZ5" s="759"/>
      <c r="EA5" s="759"/>
      <c r="EB5" s="759"/>
      <c r="EC5" s="760"/>
    </row>
    <row r="6" spans="2:143" ht="11.25" customHeight="1" x14ac:dyDescent="0.2">
      <c r="B6" s="644" t="s">
        <v>
172</v>
      </c>
      <c r="C6" s="645"/>
      <c r="D6" s="645"/>
      <c r="E6" s="645"/>
      <c r="F6" s="645"/>
      <c r="G6" s="645"/>
      <c r="H6" s="645"/>
      <c r="I6" s="645"/>
      <c r="J6" s="645"/>
      <c r="K6" s="645"/>
      <c r="L6" s="645"/>
      <c r="M6" s="645"/>
      <c r="N6" s="645"/>
      <c r="O6" s="645"/>
      <c r="P6" s="645"/>
      <c r="Q6" s="646"/>
      <c r="R6" s="647">
        <v>
8455</v>
      </c>
      <c r="S6" s="648"/>
      <c r="T6" s="648"/>
      <c r="U6" s="648"/>
      <c r="V6" s="648"/>
      <c r="W6" s="648"/>
      <c r="X6" s="648"/>
      <c r="Y6" s="649"/>
      <c r="Z6" s="703">
        <v>
0.3</v>
      </c>
      <c r="AA6" s="703"/>
      <c r="AB6" s="703"/>
      <c r="AC6" s="703"/>
      <c r="AD6" s="704">
        <v>
8455</v>
      </c>
      <c r="AE6" s="704"/>
      <c r="AF6" s="704"/>
      <c r="AG6" s="704"/>
      <c r="AH6" s="704"/>
      <c r="AI6" s="704"/>
      <c r="AJ6" s="704"/>
      <c r="AK6" s="704"/>
      <c r="AL6" s="650">
        <v>
0.8</v>
      </c>
      <c r="AM6" s="651"/>
      <c r="AN6" s="651"/>
      <c r="AO6" s="705"/>
      <c r="AP6" s="644" t="s">
        <v>
173</v>
      </c>
      <c r="AQ6" s="645"/>
      <c r="AR6" s="645"/>
      <c r="AS6" s="645"/>
      <c r="AT6" s="645"/>
      <c r="AU6" s="645"/>
      <c r="AV6" s="645"/>
      <c r="AW6" s="645"/>
      <c r="AX6" s="645"/>
      <c r="AY6" s="645"/>
      <c r="AZ6" s="645"/>
      <c r="BA6" s="645"/>
      <c r="BB6" s="645"/>
      <c r="BC6" s="645"/>
      <c r="BD6" s="645"/>
      <c r="BE6" s="645"/>
      <c r="BF6" s="646"/>
      <c r="BG6" s="647">
        <v>
232059</v>
      </c>
      <c r="BH6" s="648"/>
      <c r="BI6" s="648"/>
      <c r="BJ6" s="648"/>
      <c r="BK6" s="648"/>
      <c r="BL6" s="648"/>
      <c r="BM6" s="648"/>
      <c r="BN6" s="649"/>
      <c r="BO6" s="703">
        <v>
100</v>
      </c>
      <c r="BP6" s="703"/>
      <c r="BQ6" s="703"/>
      <c r="BR6" s="703"/>
      <c r="BS6" s="704" t="s">
        <v>
470</v>
      </c>
      <c r="BT6" s="704"/>
      <c r="BU6" s="704"/>
      <c r="BV6" s="704"/>
      <c r="BW6" s="704"/>
      <c r="BX6" s="704"/>
      <c r="BY6" s="704"/>
      <c r="BZ6" s="704"/>
      <c r="CA6" s="704"/>
      <c r="CB6" s="745"/>
      <c r="CD6" s="712" t="s">
        <v>
174</v>
      </c>
      <c r="CE6" s="713"/>
      <c r="CF6" s="713"/>
      <c r="CG6" s="713"/>
      <c r="CH6" s="713"/>
      <c r="CI6" s="713"/>
      <c r="CJ6" s="713"/>
      <c r="CK6" s="713"/>
      <c r="CL6" s="713"/>
      <c r="CM6" s="713"/>
      <c r="CN6" s="713"/>
      <c r="CO6" s="713"/>
      <c r="CP6" s="713"/>
      <c r="CQ6" s="714"/>
      <c r="CR6" s="647">
        <v>
39227</v>
      </c>
      <c r="CS6" s="648"/>
      <c r="CT6" s="648"/>
      <c r="CU6" s="648"/>
      <c r="CV6" s="648"/>
      <c r="CW6" s="648"/>
      <c r="CX6" s="648"/>
      <c r="CY6" s="649"/>
      <c r="CZ6" s="754">
        <v>
1.3</v>
      </c>
      <c r="DA6" s="723"/>
      <c r="DB6" s="723"/>
      <c r="DC6" s="757"/>
      <c r="DD6" s="635" t="s">
        <v>
94</v>
      </c>
      <c r="DE6" s="648"/>
      <c r="DF6" s="648"/>
      <c r="DG6" s="648"/>
      <c r="DH6" s="648"/>
      <c r="DI6" s="648"/>
      <c r="DJ6" s="648"/>
      <c r="DK6" s="648"/>
      <c r="DL6" s="648"/>
      <c r="DM6" s="648"/>
      <c r="DN6" s="648"/>
      <c r="DO6" s="648"/>
      <c r="DP6" s="649"/>
      <c r="DQ6" s="635">
        <v>
39227</v>
      </c>
      <c r="DR6" s="648"/>
      <c r="DS6" s="648"/>
      <c r="DT6" s="648"/>
      <c r="DU6" s="648"/>
      <c r="DV6" s="648"/>
      <c r="DW6" s="648"/>
      <c r="DX6" s="648"/>
      <c r="DY6" s="648"/>
      <c r="DZ6" s="648"/>
      <c r="EA6" s="648"/>
      <c r="EB6" s="648"/>
      <c r="EC6" s="684"/>
    </row>
    <row r="7" spans="2:143" ht="11.25" customHeight="1" x14ac:dyDescent="0.2">
      <c r="B7" s="644" t="s">
        <v>
175</v>
      </c>
      <c r="C7" s="645"/>
      <c r="D7" s="645"/>
      <c r="E7" s="645"/>
      <c r="F7" s="645"/>
      <c r="G7" s="645"/>
      <c r="H7" s="645"/>
      <c r="I7" s="645"/>
      <c r="J7" s="645"/>
      <c r="K7" s="645"/>
      <c r="L7" s="645"/>
      <c r="M7" s="645"/>
      <c r="N7" s="645"/>
      <c r="O7" s="645"/>
      <c r="P7" s="645"/>
      <c r="Q7" s="646"/>
      <c r="R7" s="647">
        <v>
403</v>
      </c>
      <c r="S7" s="648"/>
      <c r="T7" s="648"/>
      <c r="U7" s="648"/>
      <c r="V7" s="648"/>
      <c r="W7" s="648"/>
      <c r="X7" s="648"/>
      <c r="Y7" s="649"/>
      <c r="Z7" s="703">
        <v>
0</v>
      </c>
      <c r="AA7" s="703"/>
      <c r="AB7" s="703"/>
      <c r="AC7" s="703"/>
      <c r="AD7" s="704">
        <v>
403</v>
      </c>
      <c r="AE7" s="704"/>
      <c r="AF7" s="704"/>
      <c r="AG7" s="704"/>
      <c r="AH7" s="704"/>
      <c r="AI7" s="704"/>
      <c r="AJ7" s="704"/>
      <c r="AK7" s="704"/>
      <c r="AL7" s="650">
        <v>
0</v>
      </c>
      <c r="AM7" s="651"/>
      <c r="AN7" s="651"/>
      <c r="AO7" s="705"/>
      <c r="AP7" s="644" t="s">
        <v>
176</v>
      </c>
      <c r="AQ7" s="645"/>
      <c r="AR7" s="645"/>
      <c r="AS7" s="645"/>
      <c r="AT7" s="645"/>
      <c r="AU7" s="645"/>
      <c r="AV7" s="645"/>
      <c r="AW7" s="645"/>
      <c r="AX7" s="645"/>
      <c r="AY7" s="645"/>
      <c r="AZ7" s="645"/>
      <c r="BA7" s="645"/>
      <c r="BB7" s="645"/>
      <c r="BC7" s="645"/>
      <c r="BD7" s="645"/>
      <c r="BE7" s="645"/>
      <c r="BF7" s="646"/>
      <c r="BG7" s="647">
        <v>
112669</v>
      </c>
      <c r="BH7" s="648"/>
      <c r="BI7" s="648"/>
      <c r="BJ7" s="648"/>
      <c r="BK7" s="648"/>
      <c r="BL7" s="648"/>
      <c r="BM7" s="648"/>
      <c r="BN7" s="649"/>
      <c r="BO7" s="703">
        <v>
48.6</v>
      </c>
      <c r="BP7" s="703"/>
      <c r="BQ7" s="703"/>
      <c r="BR7" s="703"/>
      <c r="BS7" s="704" t="s">
        <v>
94</v>
      </c>
      <c r="BT7" s="704"/>
      <c r="BU7" s="704"/>
      <c r="BV7" s="704"/>
      <c r="BW7" s="704"/>
      <c r="BX7" s="704"/>
      <c r="BY7" s="704"/>
      <c r="BZ7" s="704"/>
      <c r="CA7" s="704"/>
      <c r="CB7" s="745"/>
      <c r="CD7" s="685" t="s">
        <v>
177</v>
      </c>
      <c r="CE7" s="682"/>
      <c r="CF7" s="682"/>
      <c r="CG7" s="682"/>
      <c r="CH7" s="682"/>
      <c r="CI7" s="682"/>
      <c r="CJ7" s="682"/>
      <c r="CK7" s="682"/>
      <c r="CL7" s="682"/>
      <c r="CM7" s="682"/>
      <c r="CN7" s="682"/>
      <c r="CO7" s="682"/>
      <c r="CP7" s="682"/>
      <c r="CQ7" s="683"/>
      <c r="CR7" s="647">
        <v>
493095</v>
      </c>
      <c r="CS7" s="648"/>
      <c r="CT7" s="648"/>
      <c r="CU7" s="648"/>
      <c r="CV7" s="648"/>
      <c r="CW7" s="648"/>
      <c r="CX7" s="648"/>
      <c r="CY7" s="649"/>
      <c r="CZ7" s="703">
        <v>
16.8</v>
      </c>
      <c r="DA7" s="703"/>
      <c r="DB7" s="703"/>
      <c r="DC7" s="703"/>
      <c r="DD7" s="635">
        <v>
8785</v>
      </c>
      <c r="DE7" s="648"/>
      <c r="DF7" s="648"/>
      <c r="DG7" s="648"/>
      <c r="DH7" s="648"/>
      <c r="DI7" s="648"/>
      <c r="DJ7" s="648"/>
      <c r="DK7" s="648"/>
      <c r="DL7" s="648"/>
      <c r="DM7" s="648"/>
      <c r="DN7" s="648"/>
      <c r="DO7" s="648"/>
      <c r="DP7" s="649"/>
      <c r="DQ7" s="635">
        <v>
377231</v>
      </c>
      <c r="DR7" s="648"/>
      <c r="DS7" s="648"/>
      <c r="DT7" s="648"/>
      <c r="DU7" s="648"/>
      <c r="DV7" s="648"/>
      <c r="DW7" s="648"/>
      <c r="DX7" s="648"/>
      <c r="DY7" s="648"/>
      <c r="DZ7" s="648"/>
      <c r="EA7" s="648"/>
      <c r="EB7" s="648"/>
      <c r="EC7" s="684"/>
    </row>
    <row r="8" spans="2:143" ht="11.25" customHeight="1" x14ac:dyDescent="0.2">
      <c r="B8" s="644" t="s">
        <v>
178</v>
      </c>
      <c r="C8" s="645"/>
      <c r="D8" s="645"/>
      <c r="E8" s="645"/>
      <c r="F8" s="645"/>
      <c r="G8" s="645"/>
      <c r="H8" s="645"/>
      <c r="I8" s="645"/>
      <c r="J8" s="645"/>
      <c r="K8" s="645"/>
      <c r="L8" s="645"/>
      <c r="M8" s="645"/>
      <c r="N8" s="645"/>
      <c r="O8" s="645"/>
      <c r="P8" s="645"/>
      <c r="Q8" s="646"/>
      <c r="R8" s="647">
        <v>
1674</v>
      </c>
      <c r="S8" s="648"/>
      <c r="T8" s="648"/>
      <c r="U8" s="648"/>
      <c r="V8" s="648"/>
      <c r="W8" s="648"/>
      <c r="X8" s="648"/>
      <c r="Y8" s="649"/>
      <c r="Z8" s="703">
        <v>
0.1</v>
      </c>
      <c r="AA8" s="703"/>
      <c r="AB8" s="703"/>
      <c r="AC8" s="703"/>
      <c r="AD8" s="704">
        <v>
1674</v>
      </c>
      <c r="AE8" s="704"/>
      <c r="AF8" s="704"/>
      <c r="AG8" s="704"/>
      <c r="AH8" s="704"/>
      <c r="AI8" s="704"/>
      <c r="AJ8" s="704"/>
      <c r="AK8" s="704"/>
      <c r="AL8" s="650">
        <v>
0.2</v>
      </c>
      <c r="AM8" s="651"/>
      <c r="AN8" s="651"/>
      <c r="AO8" s="705"/>
      <c r="AP8" s="644" t="s">
        <v>
491</v>
      </c>
      <c r="AQ8" s="645"/>
      <c r="AR8" s="645"/>
      <c r="AS8" s="645"/>
      <c r="AT8" s="645"/>
      <c r="AU8" s="645"/>
      <c r="AV8" s="645"/>
      <c r="AW8" s="645"/>
      <c r="AX8" s="645"/>
      <c r="AY8" s="645"/>
      <c r="AZ8" s="645"/>
      <c r="BA8" s="645"/>
      <c r="BB8" s="645"/>
      <c r="BC8" s="645"/>
      <c r="BD8" s="645"/>
      <c r="BE8" s="645"/>
      <c r="BF8" s="646"/>
      <c r="BG8" s="647">
        <v>
3504</v>
      </c>
      <c r="BH8" s="648"/>
      <c r="BI8" s="648"/>
      <c r="BJ8" s="648"/>
      <c r="BK8" s="648"/>
      <c r="BL8" s="648"/>
      <c r="BM8" s="648"/>
      <c r="BN8" s="649"/>
      <c r="BO8" s="703">
        <v>
1.5</v>
      </c>
      <c r="BP8" s="703"/>
      <c r="BQ8" s="703"/>
      <c r="BR8" s="703"/>
      <c r="BS8" s="635" t="s">
        <v>
94</v>
      </c>
      <c r="BT8" s="648"/>
      <c r="BU8" s="648"/>
      <c r="BV8" s="648"/>
      <c r="BW8" s="648"/>
      <c r="BX8" s="648"/>
      <c r="BY8" s="648"/>
      <c r="BZ8" s="648"/>
      <c r="CA8" s="648"/>
      <c r="CB8" s="684"/>
      <c r="CD8" s="685" t="s">
        <v>
179</v>
      </c>
      <c r="CE8" s="682"/>
      <c r="CF8" s="682"/>
      <c r="CG8" s="682"/>
      <c r="CH8" s="682"/>
      <c r="CI8" s="682"/>
      <c r="CJ8" s="682"/>
      <c r="CK8" s="682"/>
      <c r="CL8" s="682"/>
      <c r="CM8" s="682"/>
      <c r="CN8" s="682"/>
      <c r="CO8" s="682"/>
      <c r="CP8" s="682"/>
      <c r="CQ8" s="683"/>
      <c r="CR8" s="647">
        <v>
639540</v>
      </c>
      <c r="CS8" s="648"/>
      <c r="CT8" s="648"/>
      <c r="CU8" s="648"/>
      <c r="CV8" s="648"/>
      <c r="CW8" s="648"/>
      <c r="CX8" s="648"/>
      <c r="CY8" s="649"/>
      <c r="CZ8" s="703">
        <v>
21.8</v>
      </c>
      <c r="DA8" s="703"/>
      <c r="DB8" s="703"/>
      <c r="DC8" s="703"/>
      <c r="DD8" s="635">
        <v>
192365</v>
      </c>
      <c r="DE8" s="648"/>
      <c r="DF8" s="648"/>
      <c r="DG8" s="648"/>
      <c r="DH8" s="648"/>
      <c r="DI8" s="648"/>
      <c r="DJ8" s="648"/>
      <c r="DK8" s="648"/>
      <c r="DL8" s="648"/>
      <c r="DM8" s="648"/>
      <c r="DN8" s="648"/>
      <c r="DO8" s="648"/>
      <c r="DP8" s="649"/>
      <c r="DQ8" s="635">
        <v>
195963</v>
      </c>
      <c r="DR8" s="648"/>
      <c r="DS8" s="648"/>
      <c r="DT8" s="648"/>
      <c r="DU8" s="648"/>
      <c r="DV8" s="648"/>
      <c r="DW8" s="648"/>
      <c r="DX8" s="648"/>
      <c r="DY8" s="648"/>
      <c r="DZ8" s="648"/>
      <c r="EA8" s="648"/>
      <c r="EB8" s="648"/>
      <c r="EC8" s="684"/>
    </row>
    <row r="9" spans="2:143" ht="11.25" customHeight="1" x14ac:dyDescent="0.2">
      <c r="B9" s="644" t="s">
        <v>
180</v>
      </c>
      <c r="C9" s="645"/>
      <c r="D9" s="645"/>
      <c r="E9" s="645"/>
      <c r="F9" s="645"/>
      <c r="G9" s="645"/>
      <c r="H9" s="645"/>
      <c r="I9" s="645"/>
      <c r="J9" s="645"/>
      <c r="K9" s="645"/>
      <c r="L9" s="645"/>
      <c r="M9" s="645"/>
      <c r="N9" s="645"/>
      <c r="O9" s="645"/>
      <c r="P9" s="645"/>
      <c r="Q9" s="646"/>
      <c r="R9" s="647">
        <v>
1694</v>
      </c>
      <c r="S9" s="648"/>
      <c r="T9" s="648"/>
      <c r="U9" s="648"/>
      <c r="V9" s="648"/>
      <c r="W9" s="648"/>
      <c r="X9" s="648"/>
      <c r="Y9" s="649"/>
      <c r="Z9" s="703">
        <v>
0.1</v>
      </c>
      <c r="AA9" s="703"/>
      <c r="AB9" s="703"/>
      <c r="AC9" s="703"/>
      <c r="AD9" s="704">
        <v>
1694</v>
      </c>
      <c r="AE9" s="704"/>
      <c r="AF9" s="704"/>
      <c r="AG9" s="704"/>
      <c r="AH9" s="704"/>
      <c r="AI9" s="704"/>
      <c r="AJ9" s="704"/>
      <c r="AK9" s="704"/>
      <c r="AL9" s="650">
        <v>
0.2</v>
      </c>
      <c r="AM9" s="651"/>
      <c r="AN9" s="651"/>
      <c r="AO9" s="705"/>
      <c r="AP9" s="644" t="s">
        <v>
181</v>
      </c>
      <c r="AQ9" s="645"/>
      <c r="AR9" s="645"/>
      <c r="AS9" s="645"/>
      <c r="AT9" s="645"/>
      <c r="AU9" s="645"/>
      <c r="AV9" s="645"/>
      <c r="AW9" s="645"/>
      <c r="AX9" s="645"/>
      <c r="AY9" s="645"/>
      <c r="AZ9" s="645"/>
      <c r="BA9" s="645"/>
      <c r="BB9" s="645"/>
      <c r="BC9" s="645"/>
      <c r="BD9" s="645"/>
      <c r="BE9" s="645"/>
      <c r="BF9" s="646"/>
      <c r="BG9" s="647">
        <v>
98378</v>
      </c>
      <c r="BH9" s="648"/>
      <c r="BI9" s="648"/>
      <c r="BJ9" s="648"/>
      <c r="BK9" s="648"/>
      <c r="BL9" s="648"/>
      <c r="BM9" s="648"/>
      <c r="BN9" s="649"/>
      <c r="BO9" s="703">
        <v>
42.4</v>
      </c>
      <c r="BP9" s="703"/>
      <c r="BQ9" s="703"/>
      <c r="BR9" s="703"/>
      <c r="BS9" s="635" t="s">
        <v>
94</v>
      </c>
      <c r="BT9" s="648"/>
      <c r="BU9" s="648"/>
      <c r="BV9" s="648"/>
      <c r="BW9" s="648"/>
      <c r="BX9" s="648"/>
      <c r="BY9" s="648"/>
      <c r="BZ9" s="648"/>
      <c r="CA9" s="648"/>
      <c r="CB9" s="684"/>
      <c r="CD9" s="685" t="s">
        <v>
182</v>
      </c>
      <c r="CE9" s="682"/>
      <c r="CF9" s="682"/>
      <c r="CG9" s="682"/>
      <c r="CH9" s="682"/>
      <c r="CI9" s="682"/>
      <c r="CJ9" s="682"/>
      <c r="CK9" s="682"/>
      <c r="CL9" s="682"/>
      <c r="CM9" s="682"/>
      <c r="CN9" s="682"/>
      <c r="CO9" s="682"/>
      <c r="CP9" s="682"/>
      <c r="CQ9" s="683"/>
      <c r="CR9" s="647">
        <v>
340718</v>
      </c>
      <c r="CS9" s="648"/>
      <c r="CT9" s="648"/>
      <c r="CU9" s="648"/>
      <c r="CV9" s="648"/>
      <c r="CW9" s="648"/>
      <c r="CX9" s="648"/>
      <c r="CY9" s="649"/>
      <c r="CZ9" s="703">
        <v>
11.6</v>
      </c>
      <c r="DA9" s="703"/>
      <c r="DB9" s="703"/>
      <c r="DC9" s="703"/>
      <c r="DD9" s="635">
        <v>
144031</v>
      </c>
      <c r="DE9" s="648"/>
      <c r="DF9" s="648"/>
      <c r="DG9" s="648"/>
      <c r="DH9" s="648"/>
      <c r="DI9" s="648"/>
      <c r="DJ9" s="648"/>
      <c r="DK9" s="648"/>
      <c r="DL9" s="648"/>
      <c r="DM9" s="648"/>
      <c r="DN9" s="648"/>
      <c r="DO9" s="648"/>
      <c r="DP9" s="649"/>
      <c r="DQ9" s="635">
        <v>
98934</v>
      </c>
      <c r="DR9" s="648"/>
      <c r="DS9" s="648"/>
      <c r="DT9" s="648"/>
      <c r="DU9" s="648"/>
      <c r="DV9" s="648"/>
      <c r="DW9" s="648"/>
      <c r="DX9" s="648"/>
      <c r="DY9" s="648"/>
      <c r="DZ9" s="648"/>
      <c r="EA9" s="648"/>
      <c r="EB9" s="648"/>
      <c r="EC9" s="684"/>
    </row>
    <row r="10" spans="2:143" ht="11.25" customHeight="1" x14ac:dyDescent="0.2">
      <c r="B10" s="644" t="s">
        <v>
492</v>
      </c>
      <c r="C10" s="645"/>
      <c r="D10" s="645"/>
      <c r="E10" s="645"/>
      <c r="F10" s="645"/>
      <c r="G10" s="645"/>
      <c r="H10" s="645"/>
      <c r="I10" s="645"/>
      <c r="J10" s="645"/>
      <c r="K10" s="645"/>
      <c r="L10" s="645"/>
      <c r="M10" s="645"/>
      <c r="N10" s="645"/>
      <c r="O10" s="645"/>
      <c r="P10" s="645"/>
      <c r="Q10" s="646"/>
      <c r="R10" s="647" t="s">
        <v>
94</v>
      </c>
      <c r="S10" s="648"/>
      <c r="T10" s="648"/>
      <c r="U10" s="648"/>
      <c r="V10" s="648"/>
      <c r="W10" s="648"/>
      <c r="X10" s="648"/>
      <c r="Y10" s="649"/>
      <c r="Z10" s="703" t="s">
        <v>
94</v>
      </c>
      <c r="AA10" s="703"/>
      <c r="AB10" s="703"/>
      <c r="AC10" s="703"/>
      <c r="AD10" s="704" t="s">
        <v>
470</v>
      </c>
      <c r="AE10" s="704"/>
      <c r="AF10" s="704"/>
      <c r="AG10" s="704"/>
      <c r="AH10" s="704"/>
      <c r="AI10" s="704"/>
      <c r="AJ10" s="704"/>
      <c r="AK10" s="704"/>
      <c r="AL10" s="650" t="s">
        <v>
94</v>
      </c>
      <c r="AM10" s="651"/>
      <c r="AN10" s="651"/>
      <c r="AO10" s="705"/>
      <c r="AP10" s="644" t="s">
        <v>
183</v>
      </c>
      <c r="AQ10" s="645"/>
      <c r="AR10" s="645"/>
      <c r="AS10" s="645"/>
      <c r="AT10" s="645"/>
      <c r="AU10" s="645"/>
      <c r="AV10" s="645"/>
      <c r="AW10" s="645"/>
      <c r="AX10" s="645"/>
      <c r="AY10" s="645"/>
      <c r="AZ10" s="645"/>
      <c r="BA10" s="645"/>
      <c r="BB10" s="645"/>
      <c r="BC10" s="645"/>
      <c r="BD10" s="645"/>
      <c r="BE10" s="645"/>
      <c r="BF10" s="646"/>
      <c r="BG10" s="647">
        <v>
5480</v>
      </c>
      <c r="BH10" s="648"/>
      <c r="BI10" s="648"/>
      <c r="BJ10" s="648"/>
      <c r="BK10" s="648"/>
      <c r="BL10" s="648"/>
      <c r="BM10" s="648"/>
      <c r="BN10" s="649"/>
      <c r="BO10" s="703">
        <v>
2.4</v>
      </c>
      <c r="BP10" s="703"/>
      <c r="BQ10" s="703"/>
      <c r="BR10" s="703"/>
      <c r="BS10" s="635" t="s">
        <v>
94</v>
      </c>
      <c r="BT10" s="648"/>
      <c r="BU10" s="648"/>
      <c r="BV10" s="648"/>
      <c r="BW10" s="648"/>
      <c r="BX10" s="648"/>
      <c r="BY10" s="648"/>
      <c r="BZ10" s="648"/>
      <c r="CA10" s="648"/>
      <c r="CB10" s="684"/>
      <c r="CD10" s="685" t="s">
        <v>
184</v>
      </c>
      <c r="CE10" s="682"/>
      <c r="CF10" s="682"/>
      <c r="CG10" s="682"/>
      <c r="CH10" s="682"/>
      <c r="CI10" s="682"/>
      <c r="CJ10" s="682"/>
      <c r="CK10" s="682"/>
      <c r="CL10" s="682"/>
      <c r="CM10" s="682"/>
      <c r="CN10" s="682"/>
      <c r="CO10" s="682"/>
      <c r="CP10" s="682"/>
      <c r="CQ10" s="683"/>
      <c r="CR10" s="647">
        <v>
72146</v>
      </c>
      <c r="CS10" s="648"/>
      <c r="CT10" s="648"/>
      <c r="CU10" s="648"/>
      <c r="CV10" s="648"/>
      <c r="CW10" s="648"/>
      <c r="CX10" s="648"/>
      <c r="CY10" s="649"/>
      <c r="CZ10" s="703">
        <v>
2.5</v>
      </c>
      <c r="DA10" s="703"/>
      <c r="DB10" s="703"/>
      <c r="DC10" s="703"/>
      <c r="DD10" s="635" t="s">
        <v>
94</v>
      </c>
      <c r="DE10" s="648"/>
      <c r="DF10" s="648"/>
      <c r="DG10" s="648"/>
      <c r="DH10" s="648"/>
      <c r="DI10" s="648"/>
      <c r="DJ10" s="648"/>
      <c r="DK10" s="648"/>
      <c r="DL10" s="648"/>
      <c r="DM10" s="648"/>
      <c r="DN10" s="648"/>
      <c r="DO10" s="648"/>
      <c r="DP10" s="649"/>
      <c r="DQ10" s="635">
        <v>
31981</v>
      </c>
      <c r="DR10" s="648"/>
      <c r="DS10" s="648"/>
      <c r="DT10" s="648"/>
      <c r="DU10" s="648"/>
      <c r="DV10" s="648"/>
      <c r="DW10" s="648"/>
      <c r="DX10" s="648"/>
      <c r="DY10" s="648"/>
      <c r="DZ10" s="648"/>
      <c r="EA10" s="648"/>
      <c r="EB10" s="648"/>
      <c r="EC10" s="684"/>
    </row>
    <row r="11" spans="2:143" ht="11.25" customHeight="1" x14ac:dyDescent="0.2">
      <c r="B11" s="644" t="s">
        <v>
185</v>
      </c>
      <c r="C11" s="645"/>
      <c r="D11" s="645"/>
      <c r="E11" s="645"/>
      <c r="F11" s="645"/>
      <c r="G11" s="645"/>
      <c r="H11" s="645"/>
      <c r="I11" s="645"/>
      <c r="J11" s="645"/>
      <c r="K11" s="645"/>
      <c r="L11" s="645"/>
      <c r="M11" s="645"/>
      <c r="N11" s="645"/>
      <c r="O11" s="645"/>
      <c r="P11" s="645"/>
      <c r="Q11" s="646"/>
      <c r="R11" s="647" t="s">
        <v>
94</v>
      </c>
      <c r="S11" s="648"/>
      <c r="T11" s="648"/>
      <c r="U11" s="648"/>
      <c r="V11" s="648"/>
      <c r="W11" s="648"/>
      <c r="X11" s="648"/>
      <c r="Y11" s="649"/>
      <c r="Z11" s="703" t="s">
        <v>
94</v>
      </c>
      <c r="AA11" s="703"/>
      <c r="AB11" s="703"/>
      <c r="AC11" s="703"/>
      <c r="AD11" s="704" t="s">
        <v>
94</v>
      </c>
      <c r="AE11" s="704"/>
      <c r="AF11" s="704"/>
      <c r="AG11" s="704"/>
      <c r="AH11" s="704"/>
      <c r="AI11" s="704"/>
      <c r="AJ11" s="704"/>
      <c r="AK11" s="704"/>
      <c r="AL11" s="650" t="s">
        <v>
94</v>
      </c>
      <c r="AM11" s="651"/>
      <c r="AN11" s="651"/>
      <c r="AO11" s="705"/>
      <c r="AP11" s="644" t="s">
        <v>
186</v>
      </c>
      <c r="AQ11" s="645"/>
      <c r="AR11" s="645"/>
      <c r="AS11" s="645"/>
      <c r="AT11" s="645"/>
      <c r="AU11" s="645"/>
      <c r="AV11" s="645"/>
      <c r="AW11" s="645"/>
      <c r="AX11" s="645"/>
      <c r="AY11" s="645"/>
      <c r="AZ11" s="645"/>
      <c r="BA11" s="645"/>
      <c r="BB11" s="645"/>
      <c r="BC11" s="645"/>
      <c r="BD11" s="645"/>
      <c r="BE11" s="645"/>
      <c r="BF11" s="646"/>
      <c r="BG11" s="647">
        <v>
5307</v>
      </c>
      <c r="BH11" s="648"/>
      <c r="BI11" s="648"/>
      <c r="BJ11" s="648"/>
      <c r="BK11" s="648"/>
      <c r="BL11" s="648"/>
      <c r="BM11" s="648"/>
      <c r="BN11" s="649"/>
      <c r="BO11" s="703">
        <v>
2.2999999999999998</v>
      </c>
      <c r="BP11" s="703"/>
      <c r="BQ11" s="703"/>
      <c r="BR11" s="703"/>
      <c r="BS11" s="635" t="s">
        <v>
493</v>
      </c>
      <c r="BT11" s="648"/>
      <c r="BU11" s="648"/>
      <c r="BV11" s="648"/>
      <c r="BW11" s="648"/>
      <c r="BX11" s="648"/>
      <c r="BY11" s="648"/>
      <c r="BZ11" s="648"/>
      <c r="CA11" s="648"/>
      <c r="CB11" s="684"/>
      <c r="CD11" s="685" t="s">
        <v>
187</v>
      </c>
      <c r="CE11" s="682"/>
      <c r="CF11" s="682"/>
      <c r="CG11" s="682"/>
      <c r="CH11" s="682"/>
      <c r="CI11" s="682"/>
      <c r="CJ11" s="682"/>
      <c r="CK11" s="682"/>
      <c r="CL11" s="682"/>
      <c r="CM11" s="682"/>
      <c r="CN11" s="682"/>
      <c r="CO11" s="682"/>
      <c r="CP11" s="682"/>
      <c r="CQ11" s="683"/>
      <c r="CR11" s="647">
        <v>
353367</v>
      </c>
      <c r="CS11" s="648"/>
      <c r="CT11" s="648"/>
      <c r="CU11" s="648"/>
      <c r="CV11" s="648"/>
      <c r="CW11" s="648"/>
      <c r="CX11" s="648"/>
      <c r="CY11" s="649"/>
      <c r="CZ11" s="703">
        <v>
12</v>
      </c>
      <c r="DA11" s="703"/>
      <c r="DB11" s="703"/>
      <c r="DC11" s="703"/>
      <c r="DD11" s="635">
        <v>
230153</v>
      </c>
      <c r="DE11" s="648"/>
      <c r="DF11" s="648"/>
      <c r="DG11" s="648"/>
      <c r="DH11" s="648"/>
      <c r="DI11" s="648"/>
      <c r="DJ11" s="648"/>
      <c r="DK11" s="648"/>
      <c r="DL11" s="648"/>
      <c r="DM11" s="648"/>
      <c r="DN11" s="648"/>
      <c r="DO11" s="648"/>
      <c r="DP11" s="649"/>
      <c r="DQ11" s="635">
        <v>
104320</v>
      </c>
      <c r="DR11" s="648"/>
      <c r="DS11" s="648"/>
      <c r="DT11" s="648"/>
      <c r="DU11" s="648"/>
      <c r="DV11" s="648"/>
      <c r="DW11" s="648"/>
      <c r="DX11" s="648"/>
      <c r="DY11" s="648"/>
      <c r="DZ11" s="648"/>
      <c r="EA11" s="648"/>
      <c r="EB11" s="648"/>
      <c r="EC11" s="684"/>
    </row>
    <row r="12" spans="2:143" ht="11.25" customHeight="1" x14ac:dyDescent="0.2">
      <c r="B12" s="644" t="s">
        <v>
188</v>
      </c>
      <c r="C12" s="645"/>
      <c r="D12" s="645"/>
      <c r="E12" s="645"/>
      <c r="F12" s="645"/>
      <c r="G12" s="645"/>
      <c r="H12" s="645"/>
      <c r="I12" s="645"/>
      <c r="J12" s="645"/>
      <c r="K12" s="645"/>
      <c r="L12" s="645"/>
      <c r="M12" s="645"/>
      <c r="N12" s="645"/>
      <c r="O12" s="645"/>
      <c r="P12" s="645"/>
      <c r="Q12" s="646"/>
      <c r="R12" s="647">
        <v>
41663</v>
      </c>
      <c r="S12" s="648"/>
      <c r="T12" s="648"/>
      <c r="U12" s="648"/>
      <c r="V12" s="648"/>
      <c r="W12" s="648"/>
      <c r="X12" s="648"/>
      <c r="Y12" s="649"/>
      <c r="Z12" s="703">
        <v>
1.4</v>
      </c>
      <c r="AA12" s="703"/>
      <c r="AB12" s="703"/>
      <c r="AC12" s="703"/>
      <c r="AD12" s="704">
        <v>
41663</v>
      </c>
      <c r="AE12" s="704"/>
      <c r="AF12" s="704"/>
      <c r="AG12" s="704"/>
      <c r="AH12" s="704"/>
      <c r="AI12" s="704"/>
      <c r="AJ12" s="704"/>
      <c r="AK12" s="704"/>
      <c r="AL12" s="650">
        <v>
4</v>
      </c>
      <c r="AM12" s="651"/>
      <c r="AN12" s="651"/>
      <c r="AO12" s="705"/>
      <c r="AP12" s="644" t="s">
        <v>
189</v>
      </c>
      <c r="AQ12" s="645"/>
      <c r="AR12" s="645"/>
      <c r="AS12" s="645"/>
      <c r="AT12" s="645"/>
      <c r="AU12" s="645"/>
      <c r="AV12" s="645"/>
      <c r="AW12" s="645"/>
      <c r="AX12" s="645"/>
      <c r="AY12" s="645"/>
      <c r="AZ12" s="645"/>
      <c r="BA12" s="645"/>
      <c r="BB12" s="645"/>
      <c r="BC12" s="645"/>
      <c r="BD12" s="645"/>
      <c r="BE12" s="645"/>
      <c r="BF12" s="646"/>
      <c r="BG12" s="647">
        <v>
93046</v>
      </c>
      <c r="BH12" s="648"/>
      <c r="BI12" s="648"/>
      <c r="BJ12" s="648"/>
      <c r="BK12" s="648"/>
      <c r="BL12" s="648"/>
      <c r="BM12" s="648"/>
      <c r="BN12" s="649"/>
      <c r="BO12" s="703">
        <v>
40.1</v>
      </c>
      <c r="BP12" s="703"/>
      <c r="BQ12" s="703"/>
      <c r="BR12" s="703"/>
      <c r="BS12" s="635" t="s">
        <v>
470</v>
      </c>
      <c r="BT12" s="648"/>
      <c r="BU12" s="648"/>
      <c r="BV12" s="648"/>
      <c r="BW12" s="648"/>
      <c r="BX12" s="648"/>
      <c r="BY12" s="648"/>
      <c r="BZ12" s="648"/>
      <c r="CA12" s="648"/>
      <c r="CB12" s="684"/>
      <c r="CD12" s="685" t="s">
        <v>
190</v>
      </c>
      <c r="CE12" s="682"/>
      <c r="CF12" s="682"/>
      <c r="CG12" s="682"/>
      <c r="CH12" s="682"/>
      <c r="CI12" s="682"/>
      <c r="CJ12" s="682"/>
      <c r="CK12" s="682"/>
      <c r="CL12" s="682"/>
      <c r="CM12" s="682"/>
      <c r="CN12" s="682"/>
      <c r="CO12" s="682"/>
      <c r="CP12" s="682"/>
      <c r="CQ12" s="683"/>
      <c r="CR12" s="647">
        <v>
214340</v>
      </c>
      <c r="CS12" s="648"/>
      <c r="CT12" s="648"/>
      <c r="CU12" s="648"/>
      <c r="CV12" s="648"/>
      <c r="CW12" s="648"/>
      <c r="CX12" s="648"/>
      <c r="CY12" s="649"/>
      <c r="CZ12" s="703">
        <v>
7.3</v>
      </c>
      <c r="DA12" s="703"/>
      <c r="DB12" s="703"/>
      <c r="DC12" s="703"/>
      <c r="DD12" s="635">
        <v>
27010</v>
      </c>
      <c r="DE12" s="648"/>
      <c r="DF12" s="648"/>
      <c r="DG12" s="648"/>
      <c r="DH12" s="648"/>
      <c r="DI12" s="648"/>
      <c r="DJ12" s="648"/>
      <c r="DK12" s="648"/>
      <c r="DL12" s="648"/>
      <c r="DM12" s="648"/>
      <c r="DN12" s="648"/>
      <c r="DO12" s="648"/>
      <c r="DP12" s="649"/>
      <c r="DQ12" s="635">
        <v>
70303</v>
      </c>
      <c r="DR12" s="648"/>
      <c r="DS12" s="648"/>
      <c r="DT12" s="648"/>
      <c r="DU12" s="648"/>
      <c r="DV12" s="648"/>
      <c r="DW12" s="648"/>
      <c r="DX12" s="648"/>
      <c r="DY12" s="648"/>
      <c r="DZ12" s="648"/>
      <c r="EA12" s="648"/>
      <c r="EB12" s="648"/>
      <c r="EC12" s="684"/>
    </row>
    <row r="13" spans="2:143" ht="11.25" customHeight="1" x14ac:dyDescent="0.2">
      <c r="B13" s="644" t="s">
        <v>
191</v>
      </c>
      <c r="C13" s="645"/>
      <c r="D13" s="645"/>
      <c r="E13" s="645"/>
      <c r="F13" s="645"/>
      <c r="G13" s="645"/>
      <c r="H13" s="645"/>
      <c r="I13" s="645"/>
      <c r="J13" s="645"/>
      <c r="K13" s="645"/>
      <c r="L13" s="645"/>
      <c r="M13" s="645"/>
      <c r="N13" s="645"/>
      <c r="O13" s="645"/>
      <c r="P13" s="645"/>
      <c r="Q13" s="646"/>
      <c r="R13" s="647" t="s">
        <v>
94</v>
      </c>
      <c r="S13" s="648"/>
      <c r="T13" s="648"/>
      <c r="U13" s="648"/>
      <c r="V13" s="648"/>
      <c r="W13" s="648"/>
      <c r="X13" s="648"/>
      <c r="Y13" s="649"/>
      <c r="Z13" s="703" t="s">
        <v>
94</v>
      </c>
      <c r="AA13" s="703"/>
      <c r="AB13" s="703"/>
      <c r="AC13" s="703"/>
      <c r="AD13" s="704" t="s">
        <v>
94</v>
      </c>
      <c r="AE13" s="704"/>
      <c r="AF13" s="704"/>
      <c r="AG13" s="704"/>
      <c r="AH13" s="704"/>
      <c r="AI13" s="704"/>
      <c r="AJ13" s="704"/>
      <c r="AK13" s="704"/>
      <c r="AL13" s="650" t="s">
        <v>
470</v>
      </c>
      <c r="AM13" s="651"/>
      <c r="AN13" s="651"/>
      <c r="AO13" s="705"/>
      <c r="AP13" s="644" t="s">
        <v>
494</v>
      </c>
      <c r="AQ13" s="645"/>
      <c r="AR13" s="645"/>
      <c r="AS13" s="645"/>
      <c r="AT13" s="645"/>
      <c r="AU13" s="645"/>
      <c r="AV13" s="645"/>
      <c r="AW13" s="645"/>
      <c r="AX13" s="645"/>
      <c r="AY13" s="645"/>
      <c r="AZ13" s="645"/>
      <c r="BA13" s="645"/>
      <c r="BB13" s="645"/>
      <c r="BC13" s="645"/>
      <c r="BD13" s="645"/>
      <c r="BE13" s="645"/>
      <c r="BF13" s="646"/>
      <c r="BG13" s="647">
        <v>
70272</v>
      </c>
      <c r="BH13" s="648"/>
      <c r="BI13" s="648"/>
      <c r="BJ13" s="648"/>
      <c r="BK13" s="648"/>
      <c r="BL13" s="648"/>
      <c r="BM13" s="648"/>
      <c r="BN13" s="649"/>
      <c r="BO13" s="703">
        <v>
30.3</v>
      </c>
      <c r="BP13" s="703"/>
      <c r="BQ13" s="703"/>
      <c r="BR13" s="703"/>
      <c r="BS13" s="635" t="s">
        <v>
94</v>
      </c>
      <c r="BT13" s="648"/>
      <c r="BU13" s="648"/>
      <c r="BV13" s="648"/>
      <c r="BW13" s="648"/>
      <c r="BX13" s="648"/>
      <c r="BY13" s="648"/>
      <c r="BZ13" s="648"/>
      <c r="CA13" s="648"/>
      <c r="CB13" s="684"/>
      <c r="CD13" s="685" t="s">
        <v>
192</v>
      </c>
      <c r="CE13" s="682"/>
      <c r="CF13" s="682"/>
      <c r="CG13" s="682"/>
      <c r="CH13" s="682"/>
      <c r="CI13" s="682"/>
      <c r="CJ13" s="682"/>
      <c r="CK13" s="682"/>
      <c r="CL13" s="682"/>
      <c r="CM13" s="682"/>
      <c r="CN13" s="682"/>
      <c r="CO13" s="682"/>
      <c r="CP13" s="682"/>
      <c r="CQ13" s="683"/>
      <c r="CR13" s="647">
        <v>
230590</v>
      </c>
      <c r="CS13" s="648"/>
      <c r="CT13" s="648"/>
      <c r="CU13" s="648"/>
      <c r="CV13" s="648"/>
      <c r="CW13" s="648"/>
      <c r="CX13" s="648"/>
      <c r="CY13" s="649"/>
      <c r="CZ13" s="703">
        <v>
7.9</v>
      </c>
      <c r="DA13" s="703"/>
      <c r="DB13" s="703"/>
      <c r="DC13" s="703"/>
      <c r="DD13" s="635">
        <v>
136131</v>
      </c>
      <c r="DE13" s="648"/>
      <c r="DF13" s="648"/>
      <c r="DG13" s="648"/>
      <c r="DH13" s="648"/>
      <c r="DI13" s="648"/>
      <c r="DJ13" s="648"/>
      <c r="DK13" s="648"/>
      <c r="DL13" s="648"/>
      <c r="DM13" s="648"/>
      <c r="DN13" s="648"/>
      <c r="DO13" s="648"/>
      <c r="DP13" s="649"/>
      <c r="DQ13" s="635">
        <v>
90193</v>
      </c>
      <c r="DR13" s="648"/>
      <c r="DS13" s="648"/>
      <c r="DT13" s="648"/>
      <c r="DU13" s="648"/>
      <c r="DV13" s="648"/>
      <c r="DW13" s="648"/>
      <c r="DX13" s="648"/>
      <c r="DY13" s="648"/>
      <c r="DZ13" s="648"/>
      <c r="EA13" s="648"/>
      <c r="EB13" s="648"/>
      <c r="EC13" s="684"/>
    </row>
    <row r="14" spans="2:143" ht="11.25" customHeight="1" x14ac:dyDescent="0.2">
      <c r="B14" s="644" t="s">
        <v>
193</v>
      </c>
      <c r="C14" s="645"/>
      <c r="D14" s="645"/>
      <c r="E14" s="645"/>
      <c r="F14" s="645"/>
      <c r="G14" s="645"/>
      <c r="H14" s="645"/>
      <c r="I14" s="645"/>
      <c r="J14" s="645"/>
      <c r="K14" s="645"/>
      <c r="L14" s="645"/>
      <c r="M14" s="645"/>
      <c r="N14" s="645"/>
      <c r="O14" s="645"/>
      <c r="P14" s="645"/>
      <c r="Q14" s="646"/>
      <c r="R14" s="647" t="s">
        <v>
470</v>
      </c>
      <c r="S14" s="648"/>
      <c r="T14" s="648"/>
      <c r="U14" s="648"/>
      <c r="V14" s="648"/>
      <c r="W14" s="648"/>
      <c r="X14" s="648"/>
      <c r="Y14" s="649"/>
      <c r="Z14" s="703" t="s">
        <v>
493</v>
      </c>
      <c r="AA14" s="703"/>
      <c r="AB14" s="703"/>
      <c r="AC14" s="703"/>
      <c r="AD14" s="704" t="s">
        <v>
94</v>
      </c>
      <c r="AE14" s="704"/>
      <c r="AF14" s="704"/>
      <c r="AG14" s="704"/>
      <c r="AH14" s="704"/>
      <c r="AI14" s="704"/>
      <c r="AJ14" s="704"/>
      <c r="AK14" s="704"/>
      <c r="AL14" s="650" t="s">
        <v>
94</v>
      </c>
      <c r="AM14" s="651"/>
      <c r="AN14" s="651"/>
      <c r="AO14" s="705"/>
      <c r="AP14" s="644" t="s">
        <v>
495</v>
      </c>
      <c r="AQ14" s="645"/>
      <c r="AR14" s="645"/>
      <c r="AS14" s="645"/>
      <c r="AT14" s="645"/>
      <c r="AU14" s="645"/>
      <c r="AV14" s="645"/>
      <c r="AW14" s="645"/>
      <c r="AX14" s="645"/>
      <c r="AY14" s="645"/>
      <c r="AZ14" s="645"/>
      <c r="BA14" s="645"/>
      <c r="BB14" s="645"/>
      <c r="BC14" s="645"/>
      <c r="BD14" s="645"/>
      <c r="BE14" s="645"/>
      <c r="BF14" s="646"/>
      <c r="BG14" s="647">
        <v>
9738</v>
      </c>
      <c r="BH14" s="648"/>
      <c r="BI14" s="648"/>
      <c r="BJ14" s="648"/>
      <c r="BK14" s="648"/>
      <c r="BL14" s="648"/>
      <c r="BM14" s="648"/>
      <c r="BN14" s="649"/>
      <c r="BO14" s="703">
        <v>
4.2</v>
      </c>
      <c r="BP14" s="703"/>
      <c r="BQ14" s="703"/>
      <c r="BR14" s="703"/>
      <c r="BS14" s="635" t="s">
        <v>
470</v>
      </c>
      <c r="BT14" s="648"/>
      <c r="BU14" s="648"/>
      <c r="BV14" s="648"/>
      <c r="BW14" s="648"/>
      <c r="BX14" s="648"/>
      <c r="BY14" s="648"/>
      <c r="BZ14" s="648"/>
      <c r="CA14" s="648"/>
      <c r="CB14" s="684"/>
      <c r="CD14" s="685" t="s">
        <v>
194</v>
      </c>
      <c r="CE14" s="682"/>
      <c r="CF14" s="682"/>
      <c r="CG14" s="682"/>
      <c r="CH14" s="682"/>
      <c r="CI14" s="682"/>
      <c r="CJ14" s="682"/>
      <c r="CK14" s="682"/>
      <c r="CL14" s="682"/>
      <c r="CM14" s="682"/>
      <c r="CN14" s="682"/>
      <c r="CO14" s="682"/>
      <c r="CP14" s="682"/>
      <c r="CQ14" s="683"/>
      <c r="CR14" s="647">
        <v>
59692</v>
      </c>
      <c r="CS14" s="648"/>
      <c r="CT14" s="648"/>
      <c r="CU14" s="648"/>
      <c r="CV14" s="648"/>
      <c r="CW14" s="648"/>
      <c r="CX14" s="648"/>
      <c r="CY14" s="649"/>
      <c r="CZ14" s="703">
        <v>
2</v>
      </c>
      <c r="DA14" s="703"/>
      <c r="DB14" s="703"/>
      <c r="DC14" s="703"/>
      <c r="DD14" s="635">
        <v>
3398</v>
      </c>
      <c r="DE14" s="648"/>
      <c r="DF14" s="648"/>
      <c r="DG14" s="648"/>
      <c r="DH14" s="648"/>
      <c r="DI14" s="648"/>
      <c r="DJ14" s="648"/>
      <c r="DK14" s="648"/>
      <c r="DL14" s="648"/>
      <c r="DM14" s="648"/>
      <c r="DN14" s="648"/>
      <c r="DO14" s="648"/>
      <c r="DP14" s="649"/>
      <c r="DQ14" s="635">
        <v>
12708</v>
      </c>
      <c r="DR14" s="648"/>
      <c r="DS14" s="648"/>
      <c r="DT14" s="648"/>
      <c r="DU14" s="648"/>
      <c r="DV14" s="648"/>
      <c r="DW14" s="648"/>
      <c r="DX14" s="648"/>
      <c r="DY14" s="648"/>
      <c r="DZ14" s="648"/>
      <c r="EA14" s="648"/>
      <c r="EB14" s="648"/>
      <c r="EC14" s="684"/>
    </row>
    <row r="15" spans="2:143" ht="11.25" customHeight="1" x14ac:dyDescent="0.2">
      <c r="B15" s="644" t="s">
        <v>
195</v>
      </c>
      <c r="C15" s="645"/>
      <c r="D15" s="645"/>
      <c r="E15" s="645"/>
      <c r="F15" s="645"/>
      <c r="G15" s="645"/>
      <c r="H15" s="645"/>
      <c r="I15" s="645"/>
      <c r="J15" s="645"/>
      <c r="K15" s="645"/>
      <c r="L15" s="645"/>
      <c r="M15" s="645"/>
      <c r="N15" s="645"/>
      <c r="O15" s="645"/>
      <c r="P15" s="645"/>
      <c r="Q15" s="646"/>
      <c r="R15" s="647">
        <v>
4786</v>
      </c>
      <c r="S15" s="648"/>
      <c r="T15" s="648"/>
      <c r="U15" s="648"/>
      <c r="V15" s="648"/>
      <c r="W15" s="648"/>
      <c r="X15" s="648"/>
      <c r="Y15" s="649"/>
      <c r="Z15" s="703">
        <v>
0.2</v>
      </c>
      <c r="AA15" s="703"/>
      <c r="AB15" s="703"/>
      <c r="AC15" s="703"/>
      <c r="AD15" s="704">
        <v>
4786</v>
      </c>
      <c r="AE15" s="704"/>
      <c r="AF15" s="704"/>
      <c r="AG15" s="704"/>
      <c r="AH15" s="704"/>
      <c r="AI15" s="704"/>
      <c r="AJ15" s="704"/>
      <c r="AK15" s="704"/>
      <c r="AL15" s="650">
        <v>
0.5</v>
      </c>
      <c r="AM15" s="651"/>
      <c r="AN15" s="651"/>
      <c r="AO15" s="705"/>
      <c r="AP15" s="644" t="s">
        <v>
196</v>
      </c>
      <c r="AQ15" s="645"/>
      <c r="AR15" s="645"/>
      <c r="AS15" s="645"/>
      <c r="AT15" s="645"/>
      <c r="AU15" s="645"/>
      <c r="AV15" s="645"/>
      <c r="AW15" s="645"/>
      <c r="AX15" s="645"/>
      <c r="AY15" s="645"/>
      <c r="AZ15" s="645"/>
      <c r="BA15" s="645"/>
      <c r="BB15" s="645"/>
      <c r="BC15" s="645"/>
      <c r="BD15" s="645"/>
      <c r="BE15" s="645"/>
      <c r="BF15" s="646"/>
      <c r="BG15" s="647">
        <v>
16606</v>
      </c>
      <c r="BH15" s="648"/>
      <c r="BI15" s="648"/>
      <c r="BJ15" s="648"/>
      <c r="BK15" s="648"/>
      <c r="BL15" s="648"/>
      <c r="BM15" s="648"/>
      <c r="BN15" s="649"/>
      <c r="BO15" s="703">
        <v>
7.2</v>
      </c>
      <c r="BP15" s="703"/>
      <c r="BQ15" s="703"/>
      <c r="BR15" s="703"/>
      <c r="BS15" s="635" t="s">
        <v>
94</v>
      </c>
      <c r="BT15" s="648"/>
      <c r="BU15" s="648"/>
      <c r="BV15" s="648"/>
      <c r="BW15" s="648"/>
      <c r="BX15" s="648"/>
      <c r="BY15" s="648"/>
      <c r="BZ15" s="648"/>
      <c r="CA15" s="648"/>
      <c r="CB15" s="684"/>
      <c r="CD15" s="685" t="s">
        <v>
197</v>
      </c>
      <c r="CE15" s="682"/>
      <c r="CF15" s="682"/>
      <c r="CG15" s="682"/>
      <c r="CH15" s="682"/>
      <c r="CI15" s="682"/>
      <c r="CJ15" s="682"/>
      <c r="CK15" s="682"/>
      <c r="CL15" s="682"/>
      <c r="CM15" s="682"/>
      <c r="CN15" s="682"/>
      <c r="CO15" s="682"/>
      <c r="CP15" s="682"/>
      <c r="CQ15" s="683"/>
      <c r="CR15" s="647">
        <v>
352971</v>
      </c>
      <c r="CS15" s="648"/>
      <c r="CT15" s="648"/>
      <c r="CU15" s="648"/>
      <c r="CV15" s="648"/>
      <c r="CW15" s="648"/>
      <c r="CX15" s="648"/>
      <c r="CY15" s="649"/>
      <c r="CZ15" s="703">
        <v>
12</v>
      </c>
      <c r="DA15" s="703"/>
      <c r="DB15" s="703"/>
      <c r="DC15" s="703"/>
      <c r="DD15" s="635">
        <v>
137369</v>
      </c>
      <c r="DE15" s="648"/>
      <c r="DF15" s="648"/>
      <c r="DG15" s="648"/>
      <c r="DH15" s="648"/>
      <c r="DI15" s="648"/>
      <c r="DJ15" s="648"/>
      <c r="DK15" s="648"/>
      <c r="DL15" s="648"/>
      <c r="DM15" s="648"/>
      <c r="DN15" s="648"/>
      <c r="DO15" s="648"/>
      <c r="DP15" s="649"/>
      <c r="DQ15" s="635">
        <v>
160685</v>
      </c>
      <c r="DR15" s="648"/>
      <c r="DS15" s="648"/>
      <c r="DT15" s="648"/>
      <c r="DU15" s="648"/>
      <c r="DV15" s="648"/>
      <c r="DW15" s="648"/>
      <c r="DX15" s="648"/>
      <c r="DY15" s="648"/>
      <c r="DZ15" s="648"/>
      <c r="EA15" s="648"/>
      <c r="EB15" s="648"/>
      <c r="EC15" s="684"/>
    </row>
    <row r="16" spans="2:143" ht="11.25" customHeight="1" x14ac:dyDescent="0.2">
      <c r="B16" s="644" t="s">
        <v>
198</v>
      </c>
      <c r="C16" s="645"/>
      <c r="D16" s="645"/>
      <c r="E16" s="645"/>
      <c r="F16" s="645"/>
      <c r="G16" s="645"/>
      <c r="H16" s="645"/>
      <c r="I16" s="645"/>
      <c r="J16" s="645"/>
      <c r="K16" s="645"/>
      <c r="L16" s="645"/>
      <c r="M16" s="645"/>
      <c r="N16" s="645"/>
      <c r="O16" s="645"/>
      <c r="P16" s="645"/>
      <c r="Q16" s="646"/>
      <c r="R16" s="647" t="s">
        <v>
94</v>
      </c>
      <c r="S16" s="648"/>
      <c r="T16" s="648"/>
      <c r="U16" s="648"/>
      <c r="V16" s="648"/>
      <c r="W16" s="648"/>
      <c r="X16" s="648"/>
      <c r="Y16" s="649"/>
      <c r="Z16" s="703" t="s">
        <v>
94</v>
      </c>
      <c r="AA16" s="703"/>
      <c r="AB16" s="703"/>
      <c r="AC16" s="703"/>
      <c r="AD16" s="704" t="s">
        <v>
470</v>
      </c>
      <c r="AE16" s="704"/>
      <c r="AF16" s="704"/>
      <c r="AG16" s="704"/>
      <c r="AH16" s="704"/>
      <c r="AI16" s="704"/>
      <c r="AJ16" s="704"/>
      <c r="AK16" s="704"/>
      <c r="AL16" s="650" t="s">
        <v>
94</v>
      </c>
      <c r="AM16" s="651"/>
      <c r="AN16" s="651"/>
      <c r="AO16" s="705"/>
      <c r="AP16" s="644" t="s">
        <v>
496</v>
      </c>
      <c r="AQ16" s="645"/>
      <c r="AR16" s="645"/>
      <c r="AS16" s="645"/>
      <c r="AT16" s="645"/>
      <c r="AU16" s="645"/>
      <c r="AV16" s="645"/>
      <c r="AW16" s="645"/>
      <c r="AX16" s="645"/>
      <c r="AY16" s="645"/>
      <c r="AZ16" s="645"/>
      <c r="BA16" s="645"/>
      <c r="BB16" s="645"/>
      <c r="BC16" s="645"/>
      <c r="BD16" s="645"/>
      <c r="BE16" s="645"/>
      <c r="BF16" s="646"/>
      <c r="BG16" s="647" t="s">
        <v>
470</v>
      </c>
      <c r="BH16" s="648"/>
      <c r="BI16" s="648"/>
      <c r="BJ16" s="648"/>
      <c r="BK16" s="648"/>
      <c r="BL16" s="648"/>
      <c r="BM16" s="648"/>
      <c r="BN16" s="649"/>
      <c r="BO16" s="703" t="s">
        <v>
493</v>
      </c>
      <c r="BP16" s="703"/>
      <c r="BQ16" s="703"/>
      <c r="BR16" s="703"/>
      <c r="BS16" s="635" t="s">
        <v>
470</v>
      </c>
      <c r="BT16" s="648"/>
      <c r="BU16" s="648"/>
      <c r="BV16" s="648"/>
      <c r="BW16" s="648"/>
      <c r="BX16" s="648"/>
      <c r="BY16" s="648"/>
      <c r="BZ16" s="648"/>
      <c r="CA16" s="648"/>
      <c r="CB16" s="684"/>
      <c r="CD16" s="685" t="s">
        <v>
199</v>
      </c>
      <c r="CE16" s="682"/>
      <c r="CF16" s="682"/>
      <c r="CG16" s="682"/>
      <c r="CH16" s="682"/>
      <c r="CI16" s="682"/>
      <c r="CJ16" s="682"/>
      <c r="CK16" s="682"/>
      <c r="CL16" s="682"/>
      <c r="CM16" s="682"/>
      <c r="CN16" s="682"/>
      <c r="CO16" s="682"/>
      <c r="CP16" s="682"/>
      <c r="CQ16" s="683"/>
      <c r="CR16" s="647">
        <v>
43956</v>
      </c>
      <c r="CS16" s="648"/>
      <c r="CT16" s="648"/>
      <c r="CU16" s="648"/>
      <c r="CV16" s="648"/>
      <c r="CW16" s="648"/>
      <c r="CX16" s="648"/>
      <c r="CY16" s="649"/>
      <c r="CZ16" s="703">
        <v>
1.5</v>
      </c>
      <c r="DA16" s="703"/>
      <c r="DB16" s="703"/>
      <c r="DC16" s="703"/>
      <c r="DD16" s="635" t="s">
        <v>
94</v>
      </c>
      <c r="DE16" s="648"/>
      <c r="DF16" s="648"/>
      <c r="DG16" s="648"/>
      <c r="DH16" s="648"/>
      <c r="DI16" s="648"/>
      <c r="DJ16" s="648"/>
      <c r="DK16" s="648"/>
      <c r="DL16" s="648"/>
      <c r="DM16" s="648"/>
      <c r="DN16" s="648"/>
      <c r="DO16" s="648"/>
      <c r="DP16" s="649"/>
      <c r="DQ16" s="635">
        <v>
20956</v>
      </c>
      <c r="DR16" s="648"/>
      <c r="DS16" s="648"/>
      <c r="DT16" s="648"/>
      <c r="DU16" s="648"/>
      <c r="DV16" s="648"/>
      <c r="DW16" s="648"/>
      <c r="DX16" s="648"/>
      <c r="DY16" s="648"/>
      <c r="DZ16" s="648"/>
      <c r="EA16" s="648"/>
      <c r="EB16" s="648"/>
      <c r="EC16" s="684"/>
    </row>
    <row r="17" spans="2:133" ht="11.25" customHeight="1" x14ac:dyDescent="0.2">
      <c r="B17" s="644" t="s">
        <v>
497</v>
      </c>
      <c r="C17" s="645"/>
      <c r="D17" s="645"/>
      <c r="E17" s="645"/>
      <c r="F17" s="645"/>
      <c r="G17" s="645"/>
      <c r="H17" s="645"/>
      <c r="I17" s="645"/>
      <c r="J17" s="645"/>
      <c r="K17" s="645"/>
      <c r="L17" s="645"/>
      <c r="M17" s="645"/>
      <c r="N17" s="645"/>
      <c r="O17" s="645"/>
      <c r="P17" s="645"/>
      <c r="Q17" s="646"/>
      <c r="R17" s="647">
        <v>
180</v>
      </c>
      <c r="S17" s="648"/>
      <c r="T17" s="648"/>
      <c r="U17" s="648"/>
      <c r="V17" s="648"/>
      <c r="W17" s="648"/>
      <c r="X17" s="648"/>
      <c r="Y17" s="649"/>
      <c r="Z17" s="703">
        <v>
0</v>
      </c>
      <c r="AA17" s="703"/>
      <c r="AB17" s="703"/>
      <c r="AC17" s="703"/>
      <c r="AD17" s="704">
        <v>
180</v>
      </c>
      <c r="AE17" s="704"/>
      <c r="AF17" s="704"/>
      <c r="AG17" s="704"/>
      <c r="AH17" s="704"/>
      <c r="AI17" s="704"/>
      <c r="AJ17" s="704"/>
      <c r="AK17" s="704"/>
      <c r="AL17" s="650">
        <v>
0</v>
      </c>
      <c r="AM17" s="651"/>
      <c r="AN17" s="651"/>
      <c r="AO17" s="705"/>
      <c r="AP17" s="644" t="s">
        <v>
498</v>
      </c>
      <c r="AQ17" s="645"/>
      <c r="AR17" s="645"/>
      <c r="AS17" s="645"/>
      <c r="AT17" s="645"/>
      <c r="AU17" s="645"/>
      <c r="AV17" s="645"/>
      <c r="AW17" s="645"/>
      <c r="AX17" s="645"/>
      <c r="AY17" s="645"/>
      <c r="AZ17" s="645"/>
      <c r="BA17" s="645"/>
      <c r="BB17" s="645"/>
      <c r="BC17" s="645"/>
      <c r="BD17" s="645"/>
      <c r="BE17" s="645"/>
      <c r="BF17" s="646"/>
      <c r="BG17" s="647" t="s">
        <v>
94</v>
      </c>
      <c r="BH17" s="648"/>
      <c r="BI17" s="648"/>
      <c r="BJ17" s="648"/>
      <c r="BK17" s="648"/>
      <c r="BL17" s="648"/>
      <c r="BM17" s="648"/>
      <c r="BN17" s="649"/>
      <c r="BO17" s="703" t="s">
        <v>
470</v>
      </c>
      <c r="BP17" s="703"/>
      <c r="BQ17" s="703"/>
      <c r="BR17" s="703"/>
      <c r="BS17" s="635" t="s">
        <v>
94</v>
      </c>
      <c r="BT17" s="648"/>
      <c r="BU17" s="648"/>
      <c r="BV17" s="648"/>
      <c r="BW17" s="648"/>
      <c r="BX17" s="648"/>
      <c r="BY17" s="648"/>
      <c r="BZ17" s="648"/>
      <c r="CA17" s="648"/>
      <c r="CB17" s="684"/>
      <c r="CD17" s="685" t="s">
        <v>
200</v>
      </c>
      <c r="CE17" s="682"/>
      <c r="CF17" s="682"/>
      <c r="CG17" s="682"/>
      <c r="CH17" s="682"/>
      <c r="CI17" s="682"/>
      <c r="CJ17" s="682"/>
      <c r="CK17" s="682"/>
      <c r="CL17" s="682"/>
      <c r="CM17" s="682"/>
      <c r="CN17" s="682"/>
      <c r="CO17" s="682"/>
      <c r="CP17" s="682"/>
      <c r="CQ17" s="683"/>
      <c r="CR17" s="647">
        <v>
95913</v>
      </c>
      <c r="CS17" s="648"/>
      <c r="CT17" s="648"/>
      <c r="CU17" s="648"/>
      <c r="CV17" s="648"/>
      <c r="CW17" s="648"/>
      <c r="CX17" s="648"/>
      <c r="CY17" s="649"/>
      <c r="CZ17" s="703">
        <v>
3.3</v>
      </c>
      <c r="DA17" s="703"/>
      <c r="DB17" s="703"/>
      <c r="DC17" s="703"/>
      <c r="DD17" s="635" t="s">
        <v>
94</v>
      </c>
      <c r="DE17" s="648"/>
      <c r="DF17" s="648"/>
      <c r="DG17" s="648"/>
      <c r="DH17" s="648"/>
      <c r="DI17" s="648"/>
      <c r="DJ17" s="648"/>
      <c r="DK17" s="648"/>
      <c r="DL17" s="648"/>
      <c r="DM17" s="648"/>
      <c r="DN17" s="648"/>
      <c r="DO17" s="648"/>
      <c r="DP17" s="649"/>
      <c r="DQ17" s="635">
        <v>
95913</v>
      </c>
      <c r="DR17" s="648"/>
      <c r="DS17" s="648"/>
      <c r="DT17" s="648"/>
      <c r="DU17" s="648"/>
      <c r="DV17" s="648"/>
      <c r="DW17" s="648"/>
      <c r="DX17" s="648"/>
      <c r="DY17" s="648"/>
      <c r="DZ17" s="648"/>
      <c r="EA17" s="648"/>
      <c r="EB17" s="648"/>
      <c r="EC17" s="684"/>
    </row>
    <row r="18" spans="2:133" ht="11.25" customHeight="1" x14ac:dyDescent="0.2">
      <c r="B18" s="644" t="s">
        <v>
201</v>
      </c>
      <c r="C18" s="645"/>
      <c r="D18" s="645"/>
      <c r="E18" s="645"/>
      <c r="F18" s="645"/>
      <c r="G18" s="645"/>
      <c r="H18" s="645"/>
      <c r="I18" s="645"/>
      <c r="J18" s="645"/>
      <c r="K18" s="645"/>
      <c r="L18" s="645"/>
      <c r="M18" s="645"/>
      <c r="N18" s="645"/>
      <c r="O18" s="645"/>
      <c r="P18" s="645"/>
      <c r="Q18" s="646"/>
      <c r="R18" s="647">
        <v>
904950</v>
      </c>
      <c r="S18" s="648"/>
      <c r="T18" s="648"/>
      <c r="U18" s="648"/>
      <c r="V18" s="648"/>
      <c r="W18" s="648"/>
      <c r="X18" s="648"/>
      <c r="Y18" s="649"/>
      <c r="Z18" s="703">
        <v>
30</v>
      </c>
      <c r="AA18" s="703"/>
      <c r="AB18" s="703"/>
      <c r="AC18" s="703"/>
      <c r="AD18" s="704">
        <v>
744133</v>
      </c>
      <c r="AE18" s="704"/>
      <c r="AF18" s="704"/>
      <c r="AG18" s="704"/>
      <c r="AH18" s="704"/>
      <c r="AI18" s="704"/>
      <c r="AJ18" s="704"/>
      <c r="AK18" s="704"/>
      <c r="AL18" s="650">
        <v>
71.900000000000006</v>
      </c>
      <c r="AM18" s="651"/>
      <c r="AN18" s="651"/>
      <c r="AO18" s="705"/>
      <c r="AP18" s="644" t="s">
        <v>
202</v>
      </c>
      <c r="AQ18" s="645"/>
      <c r="AR18" s="645"/>
      <c r="AS18" s="645"/>
      <c r="AT18" s="645"/>
      <c r="AU18" s="645"/>
      <c r="AV18" s="645"/>
      <c r="AW18" s="645"/>
      <c r="AX18" s="645"/>
      <c r="AY18" s="645"/>
      <c r="AZ18" s="645"/>
      <c r="BA18" s="645"/>
      <c r="BB18" s="645"/>
      <c r="BC18" s="645"/>
      <c r="BD18" s="645"/>
      <c r="BE18" s="645"/>
      <c r="BF18" s="646"/>
      <c r="BG18" s="647" t="s">
        <v>
493</v>
      </c>
      <c r="BH18" s="648"/>
      <c r="BI18" s="648"/>
      <c r="BJ18" s="648"/>
      <c r="BK18" s="648"/>
      <c r="BL18" s="648"/>
      <c r="BM18" s="648"/>
      <c r="BN18" s="649"/>
      <c r="BO18" s="703" t="s">
        <v>
470</v>
      </c>
      <c r="BP18" s="703"/>
      <c r="BQ18" s="703"/>
      <c r="BR18" s="703"/>
      <c r="BS18" s="635" t="s">
        <v>
470</v>
      </c>
      <c r="BT18" s="648"/>
      <c r="BU18" s="648"/>
      <c r="BV18" s="648"/>
      <c r="BW18" s="648"/>
      <c r="BX18" s="648"/>
      <c r="BY18" s="648"/>
      <c r="BZ18" s="648"/>
      <c r="CA18" s="648"/>
      <c r="CB18" s="684"/>
      <c r="CD18" s="685" t="s">
        <v>
203</v>
      </c>
      <c r="CE18" s="682"/>
      <c r="CF18" s="682"/>
      <c r="CG18" s="682"/>
      <c r="CH18" s="682"/>
      <c r="CI18" s="682"/>
      <c r="CJ18" s="682"/>
      <c r="CK18" s="682"/>
      <c r="CL18" s="682"/>
      <c r="CM18" s="682"/>
      <c r="CN18" s="682"/>
      <c r="CO18" s="682"/>
      <c r="CP18" s="682"/>
      <c r="CQ18" s="683"/>
      <c r="CR18" s="647" t="s">
        <v>
94</v>
      </c>
      <c r="CS18" s="648"/>
      <c r="CT18" s="648"/>
      <c r="CU18" s="648"/>
      <c r="CV18" s="648"/>
      <c r="CW18" s="648"/>
      <c r="CX18" s="648"/>
      <c r="CY18" s="649"/>
      <c r="CZ18" s="703" t="s">
        <v>
94</v>
      </c>
      <c r="DA18" s="703"/>
      <c r="DB18" s="703"/>
      <c r="DC18" s="703"/>
      <c r="DD18" s="635" t="s">
        <v>
470</v>
      </c>
      <c r="DE18" s="648"/>
      <c r="DF18" s="648"/>
      <c r="DG18" s="648"/>
      <c r="DH18" s="648"/>
      <c r="DI18" s="648"/>
      <c r="DJ18" s="648"/>
      <c r="DK18" s="648"/>
      <c r="DL18" s="648"/>
      <c r="DM18" s="648"/>
      <c r="DN18" s="648"/>
      <c r="DO18" s="648"/>
      <c r="DP18" s="649"/>
      <c r="DQ18" s="635" t="s">
        <v>
94</v>
      </c>
      <c r="DR18" s="648"/>
      <c r="DS18" s="648"/>
      <c r="DT18" s="648"/>
      <c r="DU18" s="648"/>
      <c r="DV18" s="648"/>
      <c r="DW18" s="648"/>
      <c r="DX18" s="648"/>
      <c r="DY18" s="648"/>
      <c r="DZ18" s="648"/>
      <c r="EA18" s="648"/>
      <c r="EB18" s="648"/>
      <c r="EC18" s="684"/>
    </row>
    <row r="19" spans="2:133" ht="11.25" customHeight="1" x14ac:dyDescent="0.2">
      <c r="B19" s="644" t="s">
        <v>
499</v>
      </c>
      <c r="C19" s="645"/>
      <c r="D19" s="645"/>
      <c r="E19" s="645"/>
      <c r="F19" s="645"/>
      <c r="G19" s="645"/>
      <c r="H19" s="645"/>
      <c r="I19" s="645"/>
      <c r="J19" s="645"/>
      <c r="K19" s="645"/>
      <c r="L19" s="645"/>
      <c r="M19" s="645"/>
      <c r="N19" s="645"/>
      <c r="O19" s="645"/>
      <c r="P19" s="645"/>
      <c r="Q19" s="646"/>
      <c r="R19" s="647">
        <v>
744133</v>
      </c>
      <c r="S19" s="648"/>
      <c r="T19" s="648"/>
      <c r="U19" s="648"/>
      <c r="V19" s="648"/>
      <c r="W19" s="648"/>
      <c r="X19" s="648"/>
      <c r="Y19" s="649"/>
      <c r="Z19" s="703">
        <v>
24.7</v>
      </c>
      <c r="AA19" s="703"/>
      <c r="AB19" s="703"/>
      <c r="AC19" s="703"/>
      <c r="AD19" s="704">
        <v>
744133</v>
      </c>
      <c r="AE19" s="704"/>
      <c r="AF19" s="704"/>
      <c r="AG19" s="704"/>
      <c r="AH19" s="704"/>
      <c r="AI19" s="704"/>
      <c r="AJ19" s="704"/>
      <c r="AK19" s="704"/>
      <c r="AL19" s="650">
        <v>
71.900000000000006</v>
      </c>
      <c r="AM19" s="651"/>
      <c r="AN19" s="651"/>
      <c r="AO19" s="705"/>
      <c r="AP19" s="644" t="s">
        <v>
204</v>
      </c>
      <c r="AQ19" s="645"/>
      <c r="AR19" s="645"/>
      <c r="AS19" s="645"/>
      <c r="AT19" s="645"/>
      <c r="AU19" s="645"/>
      <c r="AV19" s="645"/>
      <c r="AW19" s="645"/>
      <c r="AX19" s="645"/>
      <c r="AY19" s="645"/>
      <c r="AZ19" s="645"/>
      <c r="BA19" s="645"/>
      <c r="BB19" s="645"/>
      <c r="BC19" s="645"/>
      <c r="BD19" s="645"/>
      <c r="BE19" s="645"/>
      <c r="BF19" s="646"/>
      <c r="BG19" s="647" t="s">
        <v>
470</v>
      </c>
      <c r="BH19" s="648"/>
      <c r="BI19" s="648"/>
      <c r="BJ19" s="648"/>
      <c r="BK19" s="648"/>
      <c r="BL19" s="648"/>
      <c r="BM19" s="648"/>
      <c r="BN19" s="649"/>
      <c r="BO19" s="703" t="s">
        <v>
470</v>
      </c>
      <c r="BP19" s="703"/>
      <c r="BQ19" s="703"/>
      <c r="BR19" s="703"/>
      <c r="BS19" s="635" t="s">
        <v>
470</v>
      </c>
      <c r="BT19" s="648"/>
      <c r="BU19" s="648"/>
      <c r="BV19" s="648"/>
      <c r="BW19" s="648"/>
      <c r="BX19" s="648"/>
      <c r="BY19" s="648"/>
      <c r="BZ19" s="648"/>
      <c r="CA19" s="648"/>
      <c r="CB19" s="684"/>
      <c r="CD19" s="685" t="s">
        <v>
500</v>
      </c>
      <c r="CE19" s="682"/>
      <c r="CF19" s="682"/>
      <c r="CG19" s="682"/>
      <c r="CH19" s="682"/>
      <c r="CI19" s="682"/>
      <c r="CJ19" s="682"/>
      <c r="CK19" s="682"/>
      <c r="CL19" s="682"/>
      <c r="CM19" s="682"/>
      <c r="CN19" s="682"/>
      <c r="CO19" s="682"/>
      <c r="CP19" s="682"/>
      <c r="CQ19" s="683"/>
      <c r="CR19" s="647" t="s">
        <v>
493</v>
      </c>
      <c r="CS19" s="648"/>
      <c r="CT19" s="648"/>
      <c r="CU19" s="648"/>
      <c r="CV19" s="648"/>
      <c r="CW19" s="648"/>
      <c r="CX19" s="648"/>
      <c r="CY19" s="649"/>
      <c r="CZ19" s="703" t="s">
        <v>
493</v>
      </c>
      <c r="DA19" s="703"/>
      <c r="DB19" s="703"/>
      <c r="DC19" s="703"/>
      <c r="DD19" s="635" t="s">
        <v>
470</v>
      </c>
      <c r="DE19" s="648"/>
      <c r="DF19" s="648"/>
      <c r="DG19" s="648"/>
      <c r="DH19" s="648"/>
      <c r="DI19" s="648"/>
      <c r="DJ19" s="648"/>
      <c r="DK19" s="648"/>
      <c r="DL19" s="648"/>
      <c r="DM19" s="648"/>
      <c r="DN19" s="648"/>
      <c r="DO19" s="648"/>
      <c r="DP19" s="649"/>
      <c r="DQ19" s="635" t="s">
        <v>
493</v>
      </c>
      <c r="DR19" s="648"/>
      <c r="DS19" s="648"/>
      <c r="DT19" s="648"/>
      <c r="DU19" s="648"/>
      <c r="DV19" s="648"/>
      <c r="DW19" s="648"/>
      <c r="DX19" s="648"/>
      <c r="DY19" s="648"/>
      <c r="DZ19" s="648"/>
      <c r="EA19" s="648"/>
      <c r="EB19" s="648"/>
      <c r="EC19" s="684"/>
    </row>
    <row r="20" spans="2:133" ht="11.25" customHeight="1" x14ac:dyDescent="0.2">
      <c r="B20" s="644" t="s">
        <v>
205</v>
      </c>
      <c r="C20" s="645"/>
      <c r="D20" s="645"/>
      <c r="E20" s="645"/>
      <c r="F20" s="645"/>
      <c r="G20" s="645"/>
      <c r="H20" s="645"/>
      <c r="I20" s="645"/>
      <c r="J20" s="645"/>
      <c r="K20" s="645"/>
      <c r="L20" s="645"/>
      <c r="M20" s="645"/>
      <c r="N20" s="645"/>
      <c r="O20" s="645"/>
      <c r="P20" s="645"/>
      <c r="Q20" s="646"/>
      <c r="R20" s="647">
        <v>
160817</v>
      </c>
      <c r="S20" s="648"/>
      <c r="T20" s="648"/>
      <c r="U20" s="648"/>
      <c r="V20" s="648"/>
      <c r="W20" s="648"/>
      <c r="X20" s="648"/>
      <c r="Y20" s="649"/>
      <c r="Z20" s="703">
        <v>
5.3</v>
      </c>
      <c r="AA20" s="703"/>
      <c r="AB20" s="703"/>
      <c r="AC20" s="703"/>
      <c r="AD20" s="704" t="s">
        <v>
94</v>
      </c>
      <c r="AE20" s="704"/>
      <c r="AF20" s="704"/>
      <c r="AG20" s="704"/>
      <c r="AH20" s="704"/>
      <c r="AI20" s="704"/>
      <c r="AJ20" s="704"/>
      <c r="AK20" s="704"/>
      <c r="AL20" s="650" t="s">
        <v>
94</v>
      </c>
      <c r="AM20" s="651"/>
      <c r="AN20" s="651"/>
      <c r="AO20" s="705"/>
      <c r="AP20" s="644" t="s">
        <v>
501</v>
      </c>
      <c r="AQ20" s="645"/>
      <c r="AR20" s="645"/>
      <c r="AS20" s="645"/>
      <c r="AT20" s="645"/>
      <c r="AU20" s="645"/>
      <c r="AV20" s="645"/>
      <c r="AW20" s="645"/>
      <c r="AX20" s="645"/>
      <c r="AY20" s="645"/>
      <c r="AZ20" s="645"/>
      <c r="BA20" s="645"/>
      <c r="BB20" s="645"/>
      <c r="BC20" s="645"/>
      <c r="BD20" s="645"/>
      <c r="BE20" s="645"/>
      <c r="BF20" s="646"/>
      <c r="BG20" s="647" t="s">
        <v>
94</v>
      </c>
      <c r="BH20" s="648"/>
      <c r="BI20" s="648"/>
      <c r="BJ20" s="648"/>
      <c r="BK20" s="648"/>
      <c r="BL20" s="648"/>
      <c r="BM20" s="648"/>
      <c r="BN20" s="649"/>
      <c r="BO20" s="703" t="s">
        <v>
94</v>
      </c>
      <c r="BP20" s="703"/>
      <c r="BQ20" s="703"/>
      <c r="BR20" s="703"/>
      <c r="BS20" s="635" t="s">
        <v>
94</v>
      </c>
      <c r="BT20" s="648"/>
      <c r="BU20" s="648"/>
      <c r="BV20" s="648"/>
      <c r="BW20" s="648"/>
      <c r="BX20" s="648"/>
      <c r="BY20" s="648"/>
      <c r="BZ20" s="648"/>
      <c r="CA20" s="648"/>
      <c r="CB20" s="684"/>
      <c r="CD20" s="685" t="s">
        <v>
206</v>
      </c>
      <c r="CE20" s="682"/>
      <c r="CF20" s="682"/>
      <c r="CG20" s="682"/>
      <c r="CH20" s="682"/>
      <c r="CI20" s="682"/>
      <c r="CJ20" s="682"/>
      <c r="CK20" s="682"/>
      <c r="CL20" s="682"/>
      <c r="CM20" s="682"/>
      <c r="CN20" s="682"/>
      <c r="CO20" s="682"/>
      <c r="CP20" s="682"/>
      <c r="CQ20" s="683"/>
      <c r="CR20" s="647">
        <v>
2935555</v>
      </c>
      <c r="CS20" s="648"/>
      <c r="CT20" s="648"/>
      <c r="CU20" s="648"/>
      <c r="CV20" s="648"/>
      <c r="CW20" s="648"/>
      <c r="CX20" s="648"/>
      <c r="CY20" s="649"/>
      <c r="CZ20" s="703">
        <v>
100</v>
      </c>
      <c r="DA20" s="703"/>
      <c r="DB20" s="703"/>
      <c r="DC20" s="703"/>
      <c r="DD20" s="635">
        <v>
879242</v>
      </c>
      <c r="DE20" s="648"/>
      <c r="DF20" s="648"/>
      <c r="DG20" s="648"/>
      <c r="DH20" s="648"/>
      <c r="DI20" s="648"/>
      <c r="DJ20" s="648"/>
      <c r="DK20" s="648"/>
      <c r="DL20" s="648"/>
      <c r="DM20" s="648"/>
      <c r="DN20" s="648"/>
      <c r="DO20" s="648"/>
      <c r="DP20" s="649"/>
      <c r="DQ20" s="635">
        <v>
1298414</v>
      </c>
      <c r="DR20" s="648"/>
      <c r="DS20" s="648"/>
      <c r="DT20" s="648"/>
      <c r="DU20" s="648"/>
      <c r="DV20" s="648"/>
      <c r="DW20" s="648"/>
      <c r="DX20" s="648"/>
      <c r="DY20" s="648"/>
      <c r="DZ20" s="648"/>
      <c r="EA20" s="648"/>
      <c r="EB20" s="648"/>
      <c r="EC20" s="684"/>
    </row>
    <row r="21" spans="2:133" ht="11.25" customHeight="1" x14ac:dyDescent="0.2">
      <c r="B21" s="644" t="s">
        <v>
207</v>
      </c>
      <c r="C21" s="645"/>
      <c r="D21" s="645"/>
      <c r="E21" s="645"/>
      <c r="F21" s="645"/>
      <c r="G21" s="645"/>
      <c r="H21" s="645"/>
      <c r="I21" s="645"/>
      <c r="J21" s="645"/>
      <c r="K21" s="645"/>
      <c r="L21" s="645"/>
      <c r="M21" s="645"/>
      <c r="N21" s="645"/>
      <c r="O21" s="645"/>
      <c r="P21" s="645"/>
      <c r="Q21" s="646"/>
      <c r="R21" s="647" t="s">
        <v>
470</v>
      </c>
      <c r="S21" s="648"/>
      <c r="T21" s="648"/>
      <c r="U21" s="648"/>
      <c r="V21" s="648"/>
      <c r="W21" s="648"/>
      <c r="X21" s="648"/>
      <c r="Y21" s="649"/>
      <c r="Z21" s="703" t="s">
        <v>
94</v>
      </c>
      <c r="AA21" s="703"/>
      <c r="AB21" s="703"/>
      <c r="AC21" s="703"/>
      <c r="AD21" s="704" t="s">
        <v>
94</v>
      </c>
      <c r="AE21" s="704"/>
      <c r="AF21" s="704"/>
      <c r="AG21" s="704"/>
      <c r="AH21" s="704"/>
      <c r="AI21" s="704"/>
      <c r="AJ21" s="704"/>
      <c r="AK21" s="704"/>
      <c r="AL21" s="650" t="s">
        <v>
470</v>
      </c>
      <c r="AM21" s="651"/>
      <c r="AN21" s="651"/>
      <c r="AO21" s="705"/>
      <c r="AP21" s="749" t="s">
        <v>
208</v>
      </c>
      <c r="AQ21" s="756"/>
      <c r="AR21" s="756"/>
      <c r="AS21" s="756"/>
      <c r="AT21" s="756"/>
      <c r="AU21" s="756"/>
      <c r="AV21" s="756"/>
      <c r="AW21" s="756"/>
      <c r="AX21" s="756"/>
      <c r="AY21" s="756"/>
      <c r="AZ21" s="756"/>
      <c r="BA21" s="756"/>
      <c r="BB21" s="756"/>
      <c r="BC21" s="756"/>
      <c r="BD21" s="756"/>
      <c r="BE21" s="756"/>
      <c r="BF21" s="751"/>
      <c r="BG21" s="647" t="s">
        <v>
94</v>
      </c>
      <c r="BH21" s="648"/>
      <c r="BI21" s="648"/>
      <c r="BJ21" s="648"/>
      <c r="BK21" s="648"/>
      <c r="BL21" s="648"/>
      <c r="BM21" s="648"/>
      <c r="BN21" s="649"/>
      <c r="BO21" s="703" t="s">
        <v>
94</v>
      </c>
      <c r="BP21" s="703"/>
      <c r="BQ21" s="703"/>
      <c r="BR21" s="703"/>
      <c r="BS21" s="635" t="s">
        <v>
94</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44" t="s">
        <v>
209</v>
      </c>
      <c r="C22" s="645"/>
      <c r="D22" s="645"/>
      <c r="E22" s="645"/>
      <c r="F22" s="645"/>
      <c r="G22" s="645"/>
      <c r="H22" s="645"/>
      <c r="I22" s="645"/>
      <c r="J22" s="645"/>
      <c r="K22" s="645"/>
      <c r="L22" s="645"/>
      <c r="M22" s="645"/>
      <c r="N22" s="645"/>
      <c r="O22" s="645"/>
      <c r="P22" s="645"/>
      <c r="Q22" s="646"/>
      <c r="R22" s="647">
        <v>
1195864</v>
      </c>
      <c r="S22" s="648"/>
      <c r="T22" s="648"/>
      <c r="U22" s="648"/>
      <c r="V22" s="648"/>
      <c r="W22" s="648"/>
      <c r="X22" s="648"/>
      <c r="Y22" s="649"/>
      <c r="Z22" s="703">
        <v>
39.700000000000003</v>
      </c>
      <c r="AA22" s="703"/>
      <c r="AB22" s="703"/>
      <c r="AC22" s="703"/>
      <c r="AD22" s="704">
        <v>
1035047</v>
      </c>
      <c r="AE22" s="704"/>
      <c r="AF22" s="704"/>
      <c r="AG22" s="704"/>
      <c r="AH22" s="704"/>
      <c r="AI22" s="704"/>
      <c r="AJ22" s="704"/>
      <c r="AK22" s="704"/>
      <c r="AL22" s="650">
        <v>
99.9</v>
      </c>
      <c r="AM22" s="651"/>
      <c r="AN22" s="651"/>
      <c r="AO22" s="705"/>
      <c r="AP22" s="749" t="s">
        <v>
210</v>
      </c>
      <c r="AQ22" s="756"/>
      <c r="AR22" s="756"/>
      <c r="AS22" s="756"/>
      <c r="AT22" s="756"/>
      <c r="AU22" s="756"/>
      <c r="AV22" s="756"/>
      <c r="AW22" s="756"/>
      <c r="AX22" s="756"/>
      <c r="AY22" s="756"/>
      <c r="AZ22" s="756"/>
      <c r="BA22" s="756"/>
      <c r="BB22" s="756"/>
      <c r="BC22" s="756"/>
      <c r="BD22" s="756"/>
      <c r="BE22" s="756"/>
      <c r="BF22" s="751"/>
      <c r="BG22" s="647" t="s">
        <v>
470</v>
      </c>
      <c r="BH22" s="648"/>
      <c r="BI22" s="648"/>
      <c r="BJ22" s="648"/>
      <c r="BK22" s="648"/>
      <c r="BL22" s="648"/>
      <c r="BM22" s="648"/>
      <c r="BN22" s="649"/>
      <c r="BO22" s="703" t="s">
        <v>
94</v>
      </c>
      <c r="BP22" s="703"/>
      <c r="BQ22" s="703"/>
      <c r="BR22" s="703"/>
      <c r="BS22" s="635" t="s">
        <v>
94</v>
      </c>
      <c r="BT22" s="648"/>
      <c r="BU22" s="648"/>
      <c r="BV22" s="648"/>
      <c r="BW22" s="648"/>
      <c r="BX22" s="648"/>
      <c r="BY22" s="648"/>
      <c r="BZ22" s="648"/>
      <c r="CA22" s="648"/>
      <c r="CB22" s="684"/>
      <c r="CD22" s="758" t="s">
        <v>
211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44" t="s">
        <v>
212</v>
      </c>
      <c r="C23" s="645"/>
      <c r="D23" s="645"/>
      <c r="E23" s="645"/>
      <c r="F23" s="645"/>
      <c r="G23" s="645"/>
      <c r="H23" s="645"/>
      <c r="I23" s="645"/>
      <c r="J23" s="645"/>
      <c r="K23" s="645"/>
      <c r="L23" s="645"/>
      <c r="M23" s="645"/>
      <c r="N23" s="645"/>
      <c r="O23" s="645"/>
      <c r="P23" s="645"/>
      <c r="Q23" s="646"/>
      <c r="R23" s="647">
        <v>
533</v>
      </c>
      <c r="S23" s="648"/>
      <c r="T23" s="648"/>
      <c r="U23" s="648"/>
      <c r="V23" s="648"/>
      <c r="W23" s="648"/>
      <c r="X23" s="648"/>
      <c r="Y23" s="649"/>
      <c r="Z23" s="703">
        <v>
0</v>
      </c>
      <c r="AA23" s="703"/>
      <c r="AB23" s="703"/>
      <c r="AC23" s="703"/>
      <c r="AD23" s="704">
        <v>
533</v>
      </c>
      <c r="AE23" s="704"/>
      <c r="AF23" s="704"/>
      <c r="AG23" s="704"/>
      <c r="AH23" s="704"/>
      <c r="AI23" s="704"/>
      <c r="AJ23" s="704"/>
      <c r="AK23" s="704"/>
      <c r="AL23" s="650">
        <v>
0.1</v>
      </c>
      <c r="AM23" s="651"/>
      <c r="AN23" s="651"/>
      <c r="AO23" s="705"/>
      <c r="AP23" s="749" t="s">
        <v>
213</v>
      </c>
      <c r="AQ23" s="756"/>
      <c r="AR23" s="756"/>
      <c r="AS23" s="756"/>
      <c r="AT23" s="756"/>
      <c r="AU23" s="756"/>
      <c r="AV23" s="756"/>
      <c r="AW23" s="756"/>
      <c r="AX23" s="756"/>
      <c r="AY23" s="756"/>
      <c r="AZ23" s="756"/>
      <c r="BA23" s="756"/>
      <c r="BB23" s="756"/>
      <c r="BC23" s="756"/>
      <c r="BD23" s="756"/>
      <c r="BE23" s="756"/>
      <c r="BF23" s="751"/>
      <c r="BG23" s="647" t="s">
        <v>
94</v>
      </c>
      <c r="BH23" s="648"/>
      <c r="BI23" s="648"/>
      <c r="BJ23" s="648"/>
      <c r="BK23" s="648"/>
      <c r="BL23" s="648"/>
      <c r="BM23" s="648"/>
      <c r="BN23" s="649"/>
      <c r="BO23" s="703" t="s">
        <v>
94</v>
      </c>
      <c r="BP23" s="703"/>
      <c r="BQ23" s="703"/>
      <c r="BR23" s="703"/>
      <c r="BS23" s="635" t="s">
        <v>
94</v>
      </c>
      <c r="BT23" s="648"/>
      <c r="BU23" s="648"/>
      <c r="BV23" s="648"/>
      <c r="BW23" s="648"/>
      <c r="BX23" s="648"/>
      <c r="BY23" s="648"/>
      <c r="BZ23" s="648"/>
      <c r="CA23" s="648"/>
      <c r="CB23" s="684"/>
      <c r="CD23" s="758" t="s">
        <v>
164</v>
      </c>
      <c r="CE23" s="759"/>
      <c r="CF23" s="759"/>
      <c r="CG23" s="759"/>
      <c r="CH23" s="759"/>
      <c r="CI23" s="759"/>
      <c r="CJ23" s="759"/>
      <c r="CK23" s="759"/>
      <c r="CL23" s="759"/>
      <c r="CM23" s="759"/>
      <c r="CN23" s="759"/>
      <c r="CO23" s="759"/>
      <c r="CP23" s="759"/>
      <c r="CQ23" s="760"/>
      <c r="CR23" s="758" t="s">
        <v>
214</v>
      </c>
      <c r="CS23" s="759"/>
      <c r="CT23" s="759"/>
      <c r="CU23" s="759"/>
      <c r="CV23" s="759"/>
      <c r="CW23" s="759"/>
      <c r="CX23" s="759"/>
      <c r="CY23" s="760"/>
      <c r="CZ23" s="758" t="s">
        <v>
502</v>
      </c>
      <c r="DA23" s="759"/>
      <c r="DB23" s="759"/>
      <c r="DC23" s="760"/>
      <c r="DD23" s="758" t="s">
        <v>
215</v>
      </c>
      <c r="DE23" s="759"/>
      <c r="DF23" s="759"/>
      <c r="DG23" s="759"/>
      <c r="DH23" s="759"/>
      <c r="DI23" s="759"/>
      <c r="DJ23" s="759"/>
      <c r="DK23" s="760"/>
      <c r="DL23" s="767" t="s">
        <v>
216</v>
      </c>
      <c r="DM23" s="768"/>
      <c r="DN23" s="768"/>
      <c r="DO23" s="768"/>
      <c r="DP23" s="768"/>
      <c r="DQ23" s="768"/>
      <c r="DR23" s="768"/>
      <c r="DS23" s="768"/>
      <c r="DT23" s="768"/>
      <c r="DU23" s="768"/>
      <c r="DV23" s="769"/>
      <c r="DW23" s="758" t="s">
        <v>
217</v>
      </c>
      <c r="DX23" s="759"/>
      <c r="DY23" s="759"/>
      <c r="DZ23" s="759"/>
      <c r="EA23" s="759"/>
      <c r="EB23" s="759"/>
      <c r="EC23" s="760"/>
    </row>
    <row r="24" spans="2:133" ht="11.25" customHeight="1" x14ac:dyDescent="0.2">
      <c r="B24" s="644" t="s">
        <v>
218</v>
      </c>
      <c r="C24" s="645"/>
      <c r="D24" s="645"/>
      <c r="E24" s="645"/>
      <c r="F24" s="645"/>
      <c r="G24" s="645"/>
      <c r="H24" s="645"/>
      <c r="I24" s="645"/>
      <c r="J24" s="645"/>
      <c r="K24" s="645"/>
      <c r="L24" s="645"/>
      <c r="M24" s="645"/>
      <c r="N24" s="645"/>
      <c r="O24" s="645"/>
      <c r="P24" s="645"/>
      <c r="Q24" s="646"/>
      <c r="R24" s="647">
        <v>
192</v>
      </c>
      <c r="S24" s="648"/>
      <c r="T24" s="648"/>
      <c r="U24" s="648"/>
      <c r="V24" s="648"/>
      <c r="W24" s="648"/>
      <c r="X24" s="648"/>
      <c r="Y24" s="649"/>
      <c r="Z24" s="703">
        <v>
0</v>
      </c>
      <c r="AA24" s="703"/>
      <c r="AB24" s="703"/>
      <c r="AC24" s="703"/>
      <c r="AD24" s="704" t="s">
        <v>
94</v>
      </c>
      <c r="AE24" s="704"/>
      <c r="AF24" s="704"/>
      <c r="AG24" s="704"/>
      <c r="AH24" s="704"/>
      <c r="AI24" s="704"/>
      <c r="AJ24" s="704"/>
      <c r="AK24" s="704"/>
      <c r="AL24" s="650" t="s">
        <v>
94</v>
      </c>
      <c r="AM24" s="651"/>
      <c r="AN24" s="651"/>
      <c r="AO24" s="705"/>
      <c r="AP24" s="749" t="s">
        <v>
219</v>
      </c>
      <c r="AQ24" s="756"/>
      <c r="AR24" s="756"/>
      <c r="AS24" s="756"/>
      <c r="AT24" s="756"/>
      <c r="AU24" s="756"/>
      <c r="AV24" s="756"/>
      <c r="AW24" s="756"/>
      <c r="AX24" s="756"/>
      <c r="AY24" s="756"/>
      <c r="AZ24" s="756"/>
      <c r="BA24" s="756"/>
      <c r="BB24" s="756"/>
      <c r="BC24" s="756"/>
      <c r="BD24" s="756"/>
      <c r="BE24" s="756"/>
      <c r="BF24" s="751"/>
      <c r="BG24" s="647" t="s">
        <v>
94</v>
      </c>
      <c r="BH24" s="648"/>
      <c r="BI24" s="648"/>
      <c r="BJ24" s="648"/>
      <c r="BK24" s="648"/>
      <c r="BL24" s="648"/>
      <c r="BM24" s="648"/>
      <c r="BN24" s="649"/>
      <c r="BO24" s="703" t="s">
        <v>
94</v>
      </c>
      <c r="BP24" s="703"/>
      <c r="BQ24" s="703"/>
      <c r="BR24" s="703"/>
      <c r="BS24" s="635" t="s">
        <v>
493</v>
      </c>
      <c r="BT24" s="648"/>
      <c r="BU24" s="648"/>
      <c r="BV24" s="648"/>
      <c r="BW24" s="648"/>
      <c r="BX24" s="648"/>
      <c r="BY24" s="648"/>
      <c r="BZ24" s="648"/>
      <c r="CA24" s="648"/>
      <c r="CB24" s="684"/>
      <c r="CD24" s="712" t="s">
        <v>
220</v>
      </c>
      <c r="CE24" s="713"/>
      <c r="CF24" s="713"/>
      <c r="CG24" s="713"/>
      <c r="CH24" s="713"/>
      <c r="CI24" s="713"/>
      <c r="CJ24" s="713"/>
      <c r="CK24" s="713"/>
      <c r="CL24" s="713"/>
      <c r="CM24" s="713"/>
      <c r="CN24" s="713"/>
      <c r="CO24" s="713"/>
      <c r="CP24" s="713"/>
      <c r="CQ24" s="714"/>
      <c r="CR24" s="706">
        <v>
781501</v>
      </c>
      <c r="CS24" s="707"/>
      <c r="CT24" s="707"/>
      <c r="CU24" s="707"/>
      <c r="CV24" s="707"/>
      <c r="CW24" s="707"/>
      <c r="CX24" s="707"/>
      <c r="CY24" s="753"/>
      <c r="CZ24" s="754">
        <v>
26.6</v>
      </c>
      <c r="DA24" s="723"/>
      <c r="DB24" s="723"/>
      <c r="DC24" s="757"/>
      <c r="DD24" s="752">
        <v>
628063</v>
      </c>
      <c r="DE24" s="707"/>
      <c r="DF24" s="707"/>
      <c r="DG24" s="707"/>
      <c r="DH24" s="707"/>
      <c r="DI24" s="707"/>
      <c r="DJ24" s="707"/>
      <c r="DK24" s="753"/>
      <c r="DL24" s="752">
        <v>
628063</v>
      </c>
      <c r="DM24" s="707"/>
      <c r="DN24" s="707"/>
      <c r="DO24" s="707"/>
      <c r="DP24" s="707"/>
      <c r="DQ24" s="707"/>
      <c r="DR24" s="707"/>
      <c r="DS24" s="707"/>
      <c r="DT24" s="707"/>
      <c r="DU24" s="707"/>
      <c r="DV24" s="753"/>
      <c r="DW24" s="754">
        <v>
58.1</v>
      </c>
      <c r="DX24" s="723"/>
      <c r="DY24" s="723"/>
      <c r="DZ24" s="723"/>
      <c r="EA24" s="723"/>
      <c r="EB24" s="723"/>
      <c r="EC24" s="755"/>
    </row>
    <row r="25" spans="2:133" ht="11.25" customHeight="1" x14ac:dyDescent="0.2">
      <c r="B25" s="644" t="s">
        <v>
221</v>
      </c>
      <c r="C25" s="645"/>
      <c r="D25" s="645"/>
      <c r="E25" s="645"/>
      <c r="F25" s="645"/>
      <c r="G25" s="645"/>
      <c r="H25" s="645"/>
      <c r="I25" s="645"/>
      <c r="J25" s="645"/>
      <c r="K25" s="645"/>
      <c r="L25" s="645"/>
      <c r="M25" s="645"/>
      <c r="N25" s="645"/>
      <c r="O25" s="645"/>
      <c r="P25" s="645"/>
      <c r="Q25" s="646"/>
      <c r="R25" s="647">
        <v>
40042</v>
      </c>
      <c r="S25" s="648"/>
      <c r="T25" s="648"/>
      <c r="U25" s="648"/>
      <c r="V25" s="648"/>
      <c r="W25" s="648"/>
      <c r="X25" s="648"/>
      <c r="Y25" s="649"/>
      <c r="Z25" s="703">
        <v>
1.3</v>
      </c>
      <c r="AA25" s="703"/>
      <c r="AB25" s="703"/>
      <c r="AC25" s="703"/>
      <c r="AD25" s="704" t="s">
        <v>
493</v>
      </c>
      <c r="AE25" s="704"/>
      <c r="AF25" s="704"/>
      <c r="AG25" s="704"/>
      <c r="AH25" s="704"/>
      <c r="AI25" s="704"/>
      <c r="AJ25" s="704"/>
      <c r="AK25" s="704"/>
      <c r="AL25" s="650" t="s">
        <v>
493</v>
      </c>
      <c r="AM25" s="651"/>
      <c r="AN25" s="651"/>
      <c r="AO25" s="705"/>
      <c r="AP25" s="749" t="s">
        <v>
503</v>
      </c>
      <c r="AQ25" s="756"/>
      <c r="AR25" s="756"/>
      <c r="AS25" s="756"/>
      <c r="AT25" s="756"/>
      <c r="AU25" s="756"/>
      <c r="AV25" s="756"/>
      <c r="AW25" s="756"/>
      <c r="AX25" s="756"/>
      <c r="AY25" s="756"/>
      <c r="AZ25" s="756"/>
      <c r="BA25" s="756"/>
      <c r="BB25" s="756"/>
      <c r="BC25" s="756"/>
      <c r="BD25" s="756"/>
      <c r="BE25" s="756"/>
      <c r="BF25" s="751"/>
      <c r="BG25" s="647" t="s">
        <v>
94</v>
      </c>
      <c r="BH25" s="648"/>
      <c r="BI25" s="648"/>
      <c r="BJ25" s="648"/>
      <c r="BK25" s="648"/>
      <c r="BL25" s="648"/>
      <c r="BM25" s="648"/>
      <c r="BN25" s="649"/>
      <c r="BO25" s="703" t="s">
        <v>
94</v>
      </c>
      <c r="BP25" s="703"/>
      <c r="BQ25" s="703"/>
      <c r="BR25" s="703"/>
      <c r="BS25" s="635" t="s">
        <v>
94</v>
      </c>
      <c r="BT25" s="648"/>
      <c r="BU25" s="648"/>
      <c r="BV25" s="648"/>
      <c r="BW25" s="648"/>
      <c r="BX25" s="648"/>
      <c r="BY25" s="648"/>
      <c r="BZ25" s="648"/>
      <c r="CA25" s="648"/>
      <c r="CB25" s="684"/>
      <c r="CD25" s="685" t="s">
        <v>
504</v>
      </c>
      <c r="CE25" s="682"/>
      <c r="CF25" s="682"/>
      <c r="CG25" s="682"/>
      <c r="CH25" s="682"/>
      <c r="CI25" s="682"/>
      <c r="CJ25" s="682"/>
      <c r="CK25" s="682"/>
      <c r="CL25" s="682"/>
      <c r="CM25" s="682"/>
      <c r="CN25" s="682"/>
      <c r="CO25" s="682"/>
      <c r="CP25" s="682"/>
      <c r="CQ25" s="683"/>
      <c r="CR25" s="647">
        <v>
595445</v>
      </c>
      <c r="CS25" s="636"/>
      <c r="CT25" s="636"/>
      <c r="CU25" s="636"/>
      <c r="CV25" s="636"/>
      <c r="CW25" s="636"/>
      <c r="CX25" s="636"/>
      <c r="CY25" s="637"/>
      <c r="CZ25" s="650">
        <v>
20.3</v>
      </c>
      <c r="DA25" s="675"/>
      <c r="DB25" s="675"/>
      <c r="DC25" s="676"/>
      <c r="DD25" s="635">
        <v>
507779</v>
      </c>
      <c r="DE25" s="636"/>
      <c r="DF25" s="636"/>
      <c r="DG25" s="636"/>
      <c r="DH25" s="636"/>
      <c r="DI25" s="636"/>
      <c r="DJ25" s="636"/>
      <c r="DK25" s="637"/>
      <c r="DL25" s="635">
        <v>
507779</v>
      </c>
      <c r="DM25" s="636"/>
      <c r="DN25" s="636"/>
      <c r="DO25" s="636"/>
      <c r="DP25" s="636"/>
      <c r="DQ25" s="636"/>
      <c r="DR25" s="636"/>
      <c r="DS25" s="636"/>
      <c r="DT25" s="636"/>
      <c r="DU25" s="636"/>
      <c r="DV25" s="637"/>
      <c r="DW25" s="650">
        <v>
46.9</v>
      </c>
      <c r="DX25" s="675"/>
      <c r="DY25" s="675"/>
      <c r="DZ25" s="675"/>
      <c r="EA25" s="675"/>
      <c r="EB25" s="675"/>
      <c r="EC25" s="677"/>
    </row>
    <row r="26" spans="2:133" ht="11.25" customHeight="1" x14ac:dyDescent="0.2">
      <c r="B26" s="644" t="s">
        <v>
222</v>
      </c>
      <c r="C26" s="645"/>
      <c r="D26" s="645"/>
      <c r="E26" s="645"/>
      <c r="F26" s="645"/>
      <c r="G26" s="645"/>
      <c r="H26" s="645"/>
      <c r="I26" s="645"/>
      <c r="J26" s="645"/>
      <c r="K26" s="645"/>
      <c r="L26" s="645"/>
      <c r="M26" s="645"/>
      <c r="N26" s="645"/>
      <c r="O26" s="645"/>
      <c r="P26" s="645"/>
      <c r="Q26" s="646"/>
      <c r="R26" s="647">
        <v>
16131</v>
      </c>
      <c r="S26" s="648"/>
      <c r="T26" s="648"/>
      <c r="U26" s="648"/>
      <c r="V26" s="648"/>
      <c r="W26" s="648"/>
      <c r="X26" s="648"/>
      <c r="Y26" s="649"/>
      <c r="Z26" s="703">
        <v>
0.5</v>
      </c>
      <c r="AA26" s="703"/>
      <c r="AB26" s="703"/>
      <c r="AC26" s="703"/>
      <c r="AD26" s="704" t="s">
        <v>
470</v>
      </c>
      <c r="AE26" s="704"/>
      <c r="AF26" s="704"/>
      <c r="AG26" s="704"/>
      <c r="AH26" s="704"/>
      <c r="AI26" s="704"/>
      <c r="AJ26" s="704"/>
      <c r="AK26" s="704"/>
      <c r="AL26" s="650" t="s">
        <v>
470</v>
      </c>
      <c r="AM26" s="651"/>
      <c r="AN26" s="651"/>
      <c r="AO26" s="705"/>
      <c r="AP26" s="749" t="s">
        <v>
223</v>
      </c>
      <c r="AQ26" s="750"/>
      <c r="AR26" s="750"/>
      <c r="AS26" s="750"/>
      <c r="AT26" s="750"/>
      <c r="AU26" s="750"/>
      <c r="AV26" s="750"/>
      <c r="AW26" s="750"/>
      <c r="AX26" s="750"/>
      <c r="AY26" s="750"/>
      <c r="AZ26" s="750"/>
      <c r="BA26" s="750"/>
      <c r="BB26" s="750"/>
      <c r="BC26" s="750"/>
      <c r="BD26" s="750"/>
      <c r="BE26" s="750"/>
      <c r="BF26" s="751"/>
      <c r="BG26" s="647" t="s">
        <v>
94</v>
      </c>
      <c r="BH26" s="648"/>
      <c r="BI26" s="648"/>
      <c r="BJ26" s="648"/>
      <c r="BK26" s="648"/>
      <c r="BL26" s="648"/>
      <c r="BM26" s="648"/>
      <c r="BN26" s="649"/>
      <c r="BO26" s="703" t="s">
        <v>
94</v>
      </c>
      <c r="BP26" s="703"/>
      <c r="BQ26" s="703"/>
      <c r="BR26" s="703"/>
      <c r="BS26" s="635" t="s">
        <v>
94</v>
      </c>
      <c r="BT26" s="648"/>
      <c r="BU26" s="648"/>
      <c r="BV26" s="648"/>
      <c r="BW26" s="648"/>
      <c r="BX26" s="648"/>
      <c r="BY26" s="648"/>
      <c r="BZ26" s="648"/>
      <c r="CA26" s="648"/>
      <c r="CB26" s="684"/>
      <c r="CD26" s="685" t="s">
        <v>
224</v>
      </c>
      <c r="CE26" s="682"/>
      <c r="CF26" s="682"/>
      <c r="CG26" s="682"/>
      <c r="CH26" s="682"/>
      <c r="CI26" s="682"/>
      <c r="CJ26" s="682"/>
      <c r="CK26" s="682"/>
      <c r="CL26" s="682"/>
      <c r="CM26" s="682"/>
      <c r="CN26" s="682"/>
      <c r="CO26" s="682"/>
      <c r="CP26" s="682"/>
      <c r="CQ26" s="683"/>
      <c r="CR26" s="647">
        <v>
301868</v>
      </c>
      <c r="CS26" s="648"/>
      <c r="CT26" s="648"/>
      <c r="CU26" s="648"/>
      <c r="CV26" s="648"/>
      <c r="CW26" s="648"/>
      <c r="CX26" s="648"/>
      <c r="CY26" s="649"/>
      <c r="CZ26" s="650">
        <v>
10.3</v>
      </c>
      <c r="DA26" s="675"/>
      <c r="DB26" s="675"/>
      <c r="DC26" s="676"/>
      <c r="DD26" s="635">
        <v>
214567</v>
      </c>
      <c r="DE26" s="648"/>
      <c r="DF26" s="648"/>
      <c r="DG26" s="648"/>
      <c r="DH26" s="648"/>
      <c r="DI26" s="648"/>
      <c r="DJ26" s="648"/>
      <c r="DK26" s="649"/>
      <c r="DL26" s="635" t="s">
        <v>
94</v>
      </c>
      <c r="DM26" s="648"/>
      <c r="DN26" s="648"/>
      <c r="DO26" s="648"/>
      <c r="DP26" s="648"/>
      <c r="DQ26" s="648"/>
      <c r="DR26" s="648"/>
      <c r="DS26" s="648"/>
      <c r="DT26" s="648"/>
      <c r="DU26" s="648"/>
      <c r="DV26" s="649"/>
      <c r="DW26" s="650" t="s">
        <v>
94</v>
      </c>
      <c r="DX26" s="675"/>
      <c r="DY26" s="675"/>
      <c r="DZ26" s="675"/>
      <c r="EA26" s="675"/>
      <c r="EB26" s="675"/>
      <c r="EC26" s="677"/>
    </row>
    <row r="27" spans="2:133" ht="11.25" customHeight="1" x14ac:dyDescent="0.2">
      <c r="B27" s="644" t="s">
        <v>
225</v>
      </c>
      <c r="C27" s="645"/>
      <c r="D27" s="645"/>
      <c r="E27" s="645"/>
      <c r="F27" s="645"/>
      <c r="G27" s="645"/>
      <c r="H27" s="645"/>
      <c r="I27" s="645"/>
      <c r="J27" s="645"/>
      <c r="K27" s="645"/>
      <c r="L27" s="645"/>
      <c r="M27" s="645"/>
      <c r="N27" s="645"/>
      <c r="O27" s="645"/>
      <c r="P27" s="645"/>
      <c r="Q27" s="646"/>
      <c r="R27" s="647">
        <v>
125344</v>
      </c>
      <c r="S27" s="648"/>
      <c r="T27" s="648"/>
      <c r="U27" s="648"/>
      <c r="V27" s="648"/>
      <c r="W27" s="648"/>
      <c r="X27" s="648"/>
      <c r="Y27" s="649"/>
      <c r="Z27" s="703">
        <v>
4.2</v>
      </c>
      <c r="AA27" s="703"/>
      <c r="AB27" s="703"/>
      <c r="AC27" s="703"/>
      <c r="AD27" s="704" t="s">
        <v>
94</v>
      </c>
      <c r="AE27" s="704"/>
      <c r="AF27" s="704"/>
      <c r="AG27" s="704"/>
      <c r="AH27" s="704"/>
      <c r="AI27" s="704"/>
      <c r="AJ27" s="704"/>
      <c r="AK27" s="704"/>
      <c r="AL27" s="650" t="s">
        <v>
94</v>
      </c>
      <c r="AM27" s="651"/>
      <c r="AN27" s="651"/>
      <c r="AO27" s="705"/>
      <c r="AP27" s="644" t="s">
        <v>
226</v>
      </c>
      <c r="AQ27" s="645"/>
      <c r="AR27" s="645"/>
      <c r="AS27" s="645"/>
      <c r="AT27" s="645"/>
      <c r="AU27" s="645"/>
      <c r="AV27" s="645"/>
      <c r="AW27" s="645"/>
      <c r="AX27" s="645"/>
      <c r="AY27" s="645"/>
      <c r="AZ27" s="645"/>
      <c r="BA27" s="645"/>
      <c r="BB27" s="645"/>
      <c r="BC27" s="645"/>
      <c r="BD27" s="645"/>
      <c r="BE27" s="645"/>
      <c r="BF27" s="646"/>
      <c r="BG27" s="647">
        <v>
232059</v>
      </c>
      <c r="BH27" s="648"/>
      <c r="BI27" s="648"/>
      <c r="BJ27" s="648"/>
      <c r="BK27" s="648"/>
      <c r="BL27" s="648"/>
      <c r="BM27" s="648"/>
      <c r="BN27" s="649"/>
      <c r="BO27" s="703">
        <v>
100</v>
      </c>
      <c r="BP27" s="703"/>
      <c r="BQ27" s="703"/>
      <c r="BR27" s="703"/>
      <c r="BS27" s="635" t="s">
        <v>
94</v>
      </c>
      <c r="BT27" s="648"/>
      <c r="BU27" s="648"/>
      <c r="BV27" s="648"/>
      <c r="BW27" s="648"/>
      <c r="BX27" s="648"/>
      <c r="BY27" s="648"/>
      <c r="BZ27" s="648"/>
      <c r="CA27" s="648"/>
      <c r="CB27" s="684"/>
      <c r="CD27" s="685" t="s">
        <v>
227</v>
      </c>
      <c r="CE27" s="682"/>
      <c r="CF27" s="682"/>
      <c r="CG27" s="682"/>
      <c r="CH27" s="682"/>
      <c r="CI27" s="682"/>
      <c r="CJ27" s="682"/>
      <c r="CK27" s="682"/>
      <c r="CL27" s="682"/>
      <c r="CM27" s="682"/>
      <c r="CN27" s="682"/>
      <c r="CO27" s="682"/>
      <c r="CP27" s="682"/>
      <c r="CQ27" s="683"/>
      <c r="CR27" s="647">
        <v>
90143</v>
      </c>
      <c r="CS27" s="636"/>
      <c r="CT27" s="636"/>
      <c r="CU27" s="636"/>
      <c r="CV27" s="636"/>
      <c r="CW27" s="636"/>
      <c r="CX27" s="636"/>
      <c r="CY27" s="637"/>
      <c r="CZ27" s="650">
        <v>
3.1</v>
      </c>
      <c r="DA27" s="675"/>
      <c r="DB27" s="675"/>
      <c r="DC27" s="676"/>
      <c r="DD27" s="635">
        <v>
24371</v>
      </c>
      <c r="DE27" s="636"/>
      <c r="DF27" s="636"/>
      <c r="DG27" s="636"/>
      <c r="DH27" s="636"/>
      <c r="DI27" s="636"/>
      <c r="DJ27" s="636"/>
      <c r="DK27" s="637"/>
      <c r="DL27" s="635">
        <v>
24371</v>
      </c>
      <c r="DM27" s="636"/>
      <c r="DN27" s="636"/>
      <c r="DO27" s="636"/>
      <c r="DP27" s="636"/>
      <c r="DQ27" s="636"/>
      <c r="DR27" s="636"/>
      <c r="DS27" s="636"/>
      <c r="DT27" s="636"/>
      <c r="DU27" s="636"/>
      <c r="DV27" s="637"/>
      <c r="DW27" s="650">
        <v>
2.2999999999999998</v>
      </c>
      <c r="DX27" s="675"/>
      <c r="DY27" s="675"/>
      <c r="DZ27" s="675"/>
      <c r="EA27" s="675"/>
      <c r="EB27" s="675"/>
      <c r="EC27" s="677"/>
    </row>
    <row r="28" spans="2:133" ht="11.25" customHeight="1" x14ac:dyDescent="0.2">
      <c r="B28" s="746" t="s">
        <v>
228</v>
      </c>
      <c r="C28" s="747"/>
      <c r="D28" s="747"/>
      <c r="E28" s="747"/>
      <c r="F28" s="747"/>
      <c r="G28" s="747"/>
      <c r="H28" s="747"/>
      <c r="I28" s="747"/>
      <c r="J28" s="747"/>
      <c r="K28" s="747"/>
      <c r="L28" s="747"/>
      <c r="M28" s="747"/>
      <c r="N28" s="747"/>
      <c r="O28" s="747"/>
      <c r="P28" s="747"/>
      <c r="Q28" s="748"/>
      <c r="R28" s="647" t="s">
        <v>
470</v>
      </c>
      <c r="S28" s="648"/>
      <c r="T28" s="648"/>
      <c r="U28" s="648"/>
      <c r="V28" s="648"/>
      <c r="W28" s="648"/>
      <c r="X28" s="648"/>
      <c r="Y28" s="649"/>
      <c r="Z28" s="703" t="s">
        <v>
94</v>
      </c>
      <c r="AA28" s="703"/>
      <c r="AB28" s="703"/>
      <c r="AC28" s="703"/>
      <c r="AD28" s="704" t="s">
        <v>
94</v>
      </c>
      <c r="AE28" s="704"/>
      <c r="AF28" s="704"/>
      <c r="AG28" s="704"/>
      <c r="AH28" s="704"/>
      <c r="AI28" s="704"/>
      <c r="AJ28" s="704"/>
      <c r="AK28" s="704"/>
      <c r="AL28" s="650" t="s">
        <v>
470</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
505</v>
      </c>
      <c r="CE28" s="682"/>
      <c r="CF28" s="682"/>
      <c r="CG28" s="682"/>
      <c r="CH28" s="682"/>
      <c r="CI28" s="682"/>
      <c r="CJ28" s="682"/>
      <c r="CK28" s="682"/>
      <c r="CL28" s="682"/>
      <c r="CM28" s="682"/>
      <c r="CN28" s="682"/>
      <c r="CO28" s="682"/>
      <c r="CP28" s="682"/>
      <c r="CQ28" s="683"/>
      <c r="CR28" s="647">
        <v>
95913</v>
      </c>
      <c r="CS28" s="648"/>
      <c r="CT28" s="648"/>
      <c r="CU28" s="648"/>
      <c r="CV28" s="648"/>
      <c r="CW28" s="648"/>
      <c r="CX28" s="648"/>
      <c r="CY28" s="649"/>
      <c r="CZ28" s="650">
        <v>
3.3</v>
      </c>
      <c r="DA28" s="675"/>
      <c r="DB28" s="675"/>
      <c r="DC28" s="676"/>
      <c r="DD28" s="635">
        <v>
95913</v>
      </c>
      <c r="DE28" s="648"/>
      <c r="DF28" s="648"/>
      <c r="DG28" s="648"/>
      <c r="DH28" s="648"/>
      <c r="DI28" s="648"/>
      <c r="DJ28" s="648"/>
      <c r="DK28" s="649"/>
      <c r="DL28" s="635">
        <v>
95913</v>
      </c>
      <c r="DM28" s="648"/>
      <c r="DN28" s="648"/>
      <c r="DO28" s="648"/>
      <c r="DP28" s="648"/>
      <c r="DQ28" s="648"/>
      <c r="DR28" s="648"/>
      <c r="DS28" s="648"/>
      <c r="DT28" s="648"/>
      <c r="DU28" s="648"/>
      <c r="DV28" s="649"/>
      <c r="DW28" s="650">
        <v>
8.9</v>
      </c>
      <c r="DX28" s="675"/>
      <c r="DY28" s="675"/>
      <c r="DZ28" s="675"/>
      <c r="EA28" s="675"/>
      <c r="EB28" s="675"/>
      <c r="EC28" s="677"/>
    </row>
    <row r="29" spans="2:133" ht="11.25" customHeight="1" x14ac:dyDescent="0.2">
      <c r="B29" s="644" t="s">
        <v>
229</v>
      </c>
      <c r="C29" s="645"/>
      <c r="D29" s="645"/>
      <c r="E29" s="645"/>
      <c r="F29" s="645"/>
      <c r="G29" s="645"/>
      <c r="H29" s="645"/>
      <c r="I29" s="645"/>
      <c r="J29" s="645"/>
      <c r="K29" s="645"/>
      <c r="L29" s="645"/>
      <c r="M29" s="645"/>
      <c r="N29" s="645"/>
      <c r="O29" s="645"/>
      <c r="P29" s="645"/>
      <c r="Q29" s="646"/>
      <c r="R29" s="647">
        <v>
1214681</v>
      </c>
      <c r="S29" s="648"/>
      <c r="T29" s="648"/>
      <c r="U29" s="648"/>
      <c r="V29" s="648"/>
      <c r="W29" s="648"/>
      <c r="X29" s="648"/>
      <c r="Y29" s="649"/>
      <c r="Z29" s="703">
        <v>
40.299999999999997</v>
      </c>
      <c r="AA29" s="703"/>
      <c r="AB29" s="703"/>
      <c r="AC29" s="703"/>
      <c r="AD29" s="704" t="s">
        <v>
493</v>
      </c>
      <c r="AE29" s="704"/>
      <c r="AF29" s="704"/>
      <c r="AG29" s="704"/>
      <c r="AH29" s="704"/>
      <c r="AI29" s="704"/>
      <c r="AJ29" s="704"/>
      <c r="AK29" s="704"/>
      <c r="AL29" s="650" t="s">
        <v>
94</v>
      </c>
      <c r="AM29" s="651"/>
      <c r="AN29" s="651"/>
      <c r="AO29" s="705"/>
      <c r="AP29" s="715" t="s">
        <v>
164</v>
      </c>
      <c r="AQ29" s="716"/>
      <c r="AR29" s="716"/>
      <c r="AS29" s="716"/>
      <c r="AT29" s="716"/>
      <c r="AU29" s="716"/>
      <c r="AV29" s="716"/>
      <c r="AW29" s="716"/>
      <c r="AX29" s="716"/>
      <c r="AY29" s="716"/>
      <c r="AZ29" s="716"/>
      <c r="BA29" s="716"/>
      <c r="BB29" s="716"/>
      <c r="BC29" s="716"/>
      <c r="BD29" s="716"/>
      <c r="BE29" s="716"/>
      <c r="BF29" s="717"/>
      <c r="BG29" s="715" t="s">
        <v>
230</v>
      </c>
      <c r="BH29" s="743"/>
      <c r="BI29" s="743"/>
      <c r="BJ29" s="743"/>
      <c r="BK29" s="743"/>
      <c r="BL29" s="743"/>
      <c r="BM29" s="743"/>
      <c r="BN29" s="743"/>
      <c r="BO29" s="743"/>
      <c r="BP29" s="743"/>
      <c r="BQ29" s="744"/>
      <c r="BR29" s="715" t="s">
        <v>
231</v>
      </c>
      <c r="BS29" s="743"/>
      <c r="BT29" s="743"/>
      <c r="BU29" s="743"/>
      <c r="BV29" s="743"/>
      <c r="BW29" s="743"/>
      <c r="BX29" s="743"/>
      <c r="BY29" s="743"/>
      <c r="BZ29" s="743"/>
      <c r="CA29" s="743"/>
      <c r="CB29" s="744"/>
      <c r="CD29" s="725" t="s">
        <v>
232</v>
      </c>
      <c r="CE29" s="726"/>
      <c r="CF29" s="685" t="s">
        <v>
506</v>
      </c>
      <c r="CG29" s="682"/>
      <c r="CH29" s="682"/>
      <c r="CI29" s="682"/>
      <c r="CJ29" s="682"/>
      <c r="CK29" s="682"/>
      <c r="CL29" s="682"/>
      <c r="CM29" s="682"/>
      <c r="CN29" s="682"/>
      <c r="CO29" s="682"/>
      <c r="CP29" s="682"/>
      <c r="CQ29" s="683"/>
      <c r="CR29" s="647">
        <v>
95913</v>
      </c>
      <c r="CS29" s="636"/>
      <c r="CT29" s="636"/>
      <c r="CU29" s="636"/>
      <c r="CV29" s="636"/>
      <c r="CW29" s="636"/>
      <c r="CX29" s="636"/>
      <c r="CY29" s="637"/>
      <c r="CZ29" s="650">
        <v>
3.3</v>
      </c>
      <c r="DA29" s="675"/>
      <c r="DB29" s="675"/>
      <c r="DC29" s="676"/>
      <c r="DD29" s="635">
        <v>
95913</v>
      </c>
      <c r="DE29" s="636"/>
      <c r="DF29" s="636"/>
      <c r="DG29" s="636"/>
      <c r="DH29" s="636"/>
      <c r="DI29" s="636"/>
      <c r="DJ29" s="636"/>
      <c r="DK29" s="637"/>
      <c r="DL29" s="635">
        <v>
95913</v>
      </c>
      <c r="DM29" s="636"/>
      <c r="DN29" s="636"/>
      <c r="DO29" s="636"/>
      <c r="DP29" s="636"/>
      <c r="DQ29" s="636"/>
      <c r="DR29" s="636"/>
      <c r="DS29" s="636"/>
      <c r="DT29" s="636"/>
      <c r="DU29" s="636"/>
      <c r="DV29" s="637"/>
      <c r="DW29" s="650">
        <v>
8.9</v>
      </c>
      <c r="DX29" s="675"/>
      <c r="DY29" s="675"/>
      <c r="DZ29" s="675"/>
      <c r="EA29" s="675"/>
      <c r="EB29" s="675"/>
      <c r="EC29" s="677"/>
    </row>
    <row r="30" spans="2:133" ht="11.25" customHeight="1" x14ac:dyDescent="0.2">
      <c r="B30" s="644" t="s">
        <v>
233</v>
      </c>
      <c r="C30" s="645"/>
      <c r="D30" s="645"/>
      <c r="E30" s="645"/>
      <c r="F30" s="645"/>
      <c r="G30" s="645"/>
      <c r="H30" s="645"/>
      <c r="I30" s="645"/>
      <c r="J30" s="645"/>
      <c r="K30" s="645"/>
      <c r="L30" s="645"/>
      <c r="M30" s="645"/>
      <c r="N30" s="645"/>
      <c r="O30" s="645"/>
      <c r="P30" s="645"/>
      <c r="Q30" s="646"/>
      <c r="R30" s="647">
        <v>
4706</v>
      </c>
      <c r="S30" s="648"/>
      <c r="T30" s="648"/>
      <c r="U30" s="648"/>
      <c r="V30" s="648"/>
      <c r="W30" s="648"/>
      <c r="X30" s="648"/>
      <c r="Y30" s="649"/>
      <c r="Z30" s="703">
        <v>
0.2</v>
      </c>
      <c r="AA30" s="703"/>
      <c r="AB30" s="703"/>
      <c r="AC30" s="703"/>
      <c r="AD30" s="704" t="s">
        <v>
94</v>
      </c>
      <c r="AE30" s="704"/>
      <c r="AF30" s="704"/>
      <c r="AG30" s="704"/>
      <c r="AH30" s="704"/>
      <c r="AI30" s="704"/>
      <c r="AJ30" s="704"/>
      <c r="AK30" s="704"/>
      <c r="AL30" s="650" t="s">
        <v>
94</v>
      </c>
      <c r="AM30" s="651"/>
      <c r="AN30" s="651"/>
      <c r="AO30" s="705"/>
      <c r="AP30" s="731" t="s">
        <v>
234</v>
      </c>
      <c r="AQ30" s="732"/>
      <c r="AR30" s="732"/>
      <c r="AS30" s="732"/>
      <c r="AT30" s="737" t="s">
        <v>
235</v>
      </c>
      <c r="AU30" s="393"/>
      <c r="AV30" s="393"/>
      <c r="AW30" s="393"/>
      <c r="AX30" s="740" t="s">
        <v>
135</v>
      </c>
      <c r="AY30" s="741"/>
      <c r="AZ30" s="741"/>
      <c r="BA30" s="741"/>
      <c r="BB30" s="741"/>
      <c r="BC30" s="741"/>
      <c r="BD30" s="741"/>
      <c r="BE30" s="741"/>
      <c r="BF30" s="742"/>
      <c r="BG30" s="721">
        <v>
99.7</v>
      </c>
      <c r="BH30" s="722"/>
      <c r="BI30" s="722"/>
      <c r="BJ30" s="722"/>
      <c r="BK30" s="722"/>
      <c r="BL30" s="722"/>
      <c r="BM30" s="723">
        <v>
99.1</v>
      </c>
      <c r="BN30" s="722"/>
      <c r="BO30" s="722"/>
      <c r="BP30" s="722"/>
      <c r="BQ30" s="724"/>
      <c r="BR30" s="721">
        <v>
99.4</v>
      </c>
      <c r="BS30" s="722"/>
      <c r="BT30" s="722"/>
      <c r="BU30" s="722"/>
      <c r="BV30" s="722"/>
      <c r="BW30" s="722"/>
      <c r="BX30" s="723">
        <v>
97</v>
      </c>
      <c r="BY30" s="722"/>
      <c r="BZ30" s="722"/>
      <c r="CA30" s="722"/>
      <c r="CB30" s="724"/>
      <c r="CD30" s="727"/>
      <c r="CE30" s="728"/>
      <c r="CF30" s="685" t="s">
        <v>
507</v>
      </c>
      <c r="CG30" s="682"/>
      <c r="CH30" s="682"/>
      <c r="CI30" s="682"/>
      <c r="CJ30" s="682"/>
      <c r="CK30" s="682"/>
      <c r="CL30" s="682"/>
      <c r="CM30" s="682"/>
      <c r="CN30" s="682"/>
      <c r="CO30" s="682"/>
      <c r="CP30" s="682"/>
      <c r="CQ30" s="683"/>
      <c r="CR30" s="647">
        <v>
90536</v>
      </c>
      <c r="CS30" s="648"/>
      <c r="CT30" s="648"/>
      <c r="CU30" s="648"/>
      <c r="CV30" s="648"/>
      <c r="CW30" s="648"/>
      <c r="CX30" s="648"/>
      <c r="CY30" s="649"/>
      <c r="CZ30" s="650">
        <v>
3.1</v>
      </c>
      <c r="DA30" s="675"/>
      <c r="DB30" s="675"/>
      <c r="DC30" s="676"/>
      <c r="DD30" s="635">
        <v>
90536</v>
      </c>
      <c r="DE30" s="648"/>
      <c r="DF30" s="648"/>
      <c r="DG30" s="648"/>
      <c r="DH30" s="648"/>
      <c r="DI30" s="648"/>
      <c r="DJ30" s="648"/>
      <c r="DK30" s="649"/>
      <c r="DL30" s="635">
        <v>
90536</v>
      </c>
      <c r="DM30" s="648"/>
      <c r="DN30" s="648"/>
      <c r="DO30" s="648"/>
      <c r="DP30" s="648"/>
      <c r="DQ30" s="648"/>
      <c r="DR30" s="648"/>
      <c r="DS30" s="648"/>
      <c r="DT30" s="648"/>
      <c r="DU30" s="648"/>
      <c r="DV30" s="649"/>
      <c r="DW30" s="650">
        <v>
8.4</v>
      </c>
      <c r="DX30" s="675"/>
      <c r="DY30" s="675"/>
      <c r="DZ30" s="675"/>
      <c r="EA30" s="675"/>
      <c r="EB30" s="675"/>
      <c r="EC30" s="677"/>
    </row>
    <row r="31" spans="2:133" ht="11.25" customHeight="1" x14ac:dyDescent="0.2">
      <c r="B31" s="644" t="s">
        <v>
236</v>
      </c>
      <c r="C31" s="645"/>
      <c r="D31" s="645"/>
      <c r="E31" s="645"/>
      <c r="F31" s="645"/>
      <c r="G31" s="645"/>
      <c r="H31" s="645"/>
      <c r="I31" s="645"/>
      <c r="J31" s="645"/>
      <c r="K31" s="645"/>
      <c r="L31" s="645"/>
      <c r="M31" s="645"/>
      <c r="N31" s="645"/>
      <c r="O31" s="645"/>
      <c r="P31" s="645"/>
      <c r="Q31" s="646"/>
      <c r="R31" s="647">
        <v>
2940</v>
      </c>
      <c r="S31" s="648"/>
      <c r="T31" s="648"/>
      <c r="U31" s="648"/>
      <c r="V31" s="648"/>
      <c r="W31" s="648"/>
      <c r="X31" s="648"/>
      <c r="Y31" s="649"/>
      <c r="Z31" s="703">
        <v>
0.1</v>
      </c>
      <c r="AA31" s="703"/>
      <c r="AB31" s="703"/>
      <c r="AC31" s="703"/>
      <c r="AD31" s="704" t="s">
        <v>
94</v>
      </c>
      <c r="AE31" s="704"/>
      <c r="AF31" s="704"/>
      <c r="AG31" s="704"/>
      <c r="AH31" s="704"/>
      <c r="AI31" s="704"/>
      <c r="AJ31" s="704"/>
      <c r="AK31" s="704"/>
      <c r="AL31" s="650" t="s">
        <v>
470</v>
      </c>
      <c r="AM31" s="651"/>
      <c r="AN31" s="651"/>
      <c r="AO31" s="705"/>
      <c r="AP31" s="733"/>
      <c r="AQ31" s="734"/>
      <c r="AR31" s="734"/>
      <c r="AS31" s="734"/>
      <c r="AT31" s="738"/>
      <c r="AU31" s="394" t="s">
        <v>
508</v>
      </c>
      <c r="AV31" s="394"/>
      <c r="AW31" s="394"/>
      <c r="AX31" s="644" t="s">
        <v>
237</v>
      </c>
      <c r="AY31" s="645"/>
      <c r="AZ31" s="645"/>
      <c r="BA31" s="645"/>
      <c r="BB31" s="645"/>
      <c r="BC31" s="645"/>
      <c r="BD31" s="645"/>
      <c r="BE31" s="645"/>
      <c r="BF31" s="646"/>
      <c r="BG31" s="719">
        <v>
99.8</v>
      </c>
      <c r="BH31" s="636"/>
      <c r="BI31" s="636"/>
      <c r="BJ31" s="636"/>
      <c r="BK31" s="636"/>
      <c r="BL31" s="636"/>
      <c r="BM31" s="651">
        <v>
99.2</v>
      </c>
      <c r="BN31" s="720"/>
      <c r="BO31" s="720"/>
      <c r="BP31" s="720"/>
      <c r="BQ31" s="681"/>
      <c r="BR31" s="719">
        <v>
99.4</v>
      </c>
      <c r="BS31" s="636"/>
      <c r="BT31" s="636"/>
      <c r="BU31" s="636"/>
      <c r="BV31" s="636"/>
      <c r="BW31" s="636"/>
      <c r="BX31" s="651">
        <v>
96.6</v>
      </c>
      <c r="BY31" s="720"/>
      <c r="BZ31" s="720"/>
      <c r="CA31" s="720"/>
      <c r="CB31" s="681"/>
      <c r="CD31" s="727"/>
      <c r="CE31" s="728"/>
      <c r="CF31" s="685" t="s">
        <v>
509</v>
      </c>
      <c r="CG31" s="682"/>
      <c r="CH31" s="682"/>
      <c r="CI31" s="682"/>
      <c r="CJ31" s="682"/>
      <c r="CK31" s="682"/>
      <c r="CL31" s="682"/>
      <c r="CM31" s="682"/>
      <c r="CN31" s="682"/>
      <c r="CO31" s="682"/>
      <c r="CP31" s="682"/>
      <c r="CQ31" s="683"/>
      <c r="CR31" s="647">
        <v>
5377</v>
      </c>
      <c r="CS31" s="636"/>
      <c r="CT31" s="636"/>
      <c r="CU31" s="636"/>
      <c r="CV31" s="636"/>
      <c r="CW31" s="636"/>
      <c r="CX31" s="636"/>
      <c r="CY31" s="637"/>
      <c r="CZ31" s="650">
        <v>
0.2</v>
      </c>
      <c r="DA31" s="675"/>
      <c r="DB31" s="675"/>
      <c r="DC31" s="676"/>
      <c r="DD31" s="635">
        <v>
5377</v>
      </c>
      <c r="DE31" s="636"/>
      <c r="DF31" s="636"/>
      <c r="DG31" s="636"/>
      <c r="DH31" s="636"/>
      <c r="DI31" s="636"/>
      <c r="DJ31" s="636"/>
      <c r="DK31" s="637"/>
      <c r="DL31" s="635">
        <v>
5377</v>
      </c>
      <c r="DM31" s="636"/>
      <c r="DN31" s="636"/>
      <c r="DO31" s="636"/>
      <c r="DP31" s="636"/>
      <c r="DQ31" s="636"/>
      <c r="DR31" s="636"/>
      <c r="DS31" s="636"/>
      <c r="DT31" s="636"/>
      <c r="DU31" s="636"/>
      <c r="DV31" s="637"/>
      <c r="DW31" s="650">
        <v>
0.5</v>
      </c>
      <c r="DX31" s="675"/>
      <c r="DY31" s="675"/>
      <c r="DZ31" s="675"/>
      <c r="EA31" s="675"/>
      <c r="EB31" s="675"/>
      <c r="EC31" s="677"/>
    </row>
    <row r="32" spans="2:133" ht="11.25" customHeight="1" x14ac:dyDescent="0.2">
      <c r="B32" s="644" t="s">
        <v>
238</v>
      </c>
      <c r="C32" s="645"/>
      <c r="D32" s="645"/>
      <c r="E32" s="645"/>
      <c r="F32" s="645"/>
      <c r="G32" s="645"/>
      <c r="H32" s="645"/>
      <c r="I32" s="645"/>
      <c r="J32" s="645"/>
      <c r="K32" s="645"/>
      <c r="L32" s="645"/>
      <c r="M32" s="645"/>
      <c r="N32" s="645"/>
      <c r="O32" s="645"/>
      <c r="P32" s="645"/>
      <c r="Q32" s="646"/>
      <c r="R32" s="647">
        <v>
39282</v>
      </c>
      <c r="S32" s="648"/>
      <c r="T32" s="648"/>
      <c r="U32" s="648"/>
      <c r="V32" s="648"/>
      <c r="W32" s="648"/>
      <c r="X32" s="648"/>
      <c r="Y32" s="649"/>
      <c r="Z32" s="703">
        <v>
1.3</v>
      </c>
      <c r="AA32" s="703"/>
      <c r="AB32" s="703"/>
      <c r="AC32" s="703"/>
      <c r="AD32" s="704" t="s">
        <v>
94</v>
      </c>
      <c r="AE32" s="704"/>
      <c r="AF32" s="704"/>
      <c r="AG32" s="704"/>
      <c r="AH32" s="704"/>
      <c r="AI32" s="704"/>
      <c r="AJ32" s="704"/>
      <c r="AK32" s="704"/>
      <c r="AL32" s="650" t="s">
        <v>
470</v>
      </c>
      <c r="AM32" s="651"/>
      <c r="AN32" s="651"/>
      <c r="AO32" s="705"/>
      <c r="AP32" s="735"/>
      <c r="AQ32" s="736"/>
      <c r="AR32" s="736"/>
      <c r="AS32" s="736"/>
      <c r="AT32" s="739"/>
      <c r="AU32" s="395"/>
      <c r="AV32" s="395"/>
      <c r="AW32" s="395"/>
      <c r="AX32" s="653" t="s">
        <v>
239</v>
      </c>
      <c r="AY32" s="654"/>
      <c r="AZ32" s="654"/>
      <c r="BA32" s="654"/>
      <c r="BB32" s="654"/>
      <c r="BC32" s="654"/>
      <c r="BD32" s="654"/>
      <c r="BE32" s="654"/>
      <c r="BF32" s="655"/>
      <c r="BG32" s="718">
        <v>
99.2</v>
      </c>
      <c r="BH32" s="657"/>
      <c r="BI32" s="657"/>
      <c r="BJ32" s="657"/>
      <c r="BK32" s="657"/>
      <c r="BL32" s="657"/>
      <c r="BM32" s="701">
        <v>
98.4</v>
      </c>
      <c r="BN32" s="657"/>
      <c r="BO32" s="657"/>
      <c r="BP32" s="657"/>
      <c r="BQ32" s="694"/>
      <c r="BR32" s="718">
        <v>
99</v>
      </c>
      <c r="BS32" s="657"/>
      <c r="BT32" s="657"/>
      <c r="BU32" s="657"/>
      <c r="BV32" s="657"/>
      <c r="BW32" s="657"/>
      <c r="BX32" s="701">
        <v>
95.6</v>
      </c>
      <c r="BY32" s="657"/>
      <c r="BZ32" s="657"/>
      <c r="CA32" s="657"/>
      <c r="CB32" s="694"/>
      <c r="CD32" s="729"/>
      <c r="CE32" s="730"/>
      <c r="CF32" s="685" t="s">
        <v>
510</v>
      </c>
      <c r="CG32" s="682"/>
      <c r="CH32" s="682"/>
      <c r="CI32" s="682"/>
      <c r="CJ32" s="682"/>
      <c r="CK32" s="682"/>
      <c r="CL32" s="682"/>
      <c r="CM32" s="682"/>
      <c r="CN32" s="682"/>
      <c r="CO32" s="682"/>
      <c r="CP32" s="682"/>
      <c r="CQ32" s="683"/>
      <c r="CR32" s="647" t="s">
        <v>
94</v>
      </c>
      <c r="CS32" s="648"/>
      <c r="CT32" s="648"/>
      <c r="CU32" s="648"/>
      <c r="CV32" s="648"/>
      <c r="CW32" s="648"/>
      <c r="CX32" s="648"/>
      <c r="CY32" s="649"/>
      <c r="CZ32" s="650" t="s">
        <v>
94</v>
      </c>
      <c r="DA32" s="675"/>
      <c r="DB32" s="675"/>
      <c r="DC32" s="676"/>
      <c r="DD32" s="635" t="s">
        <v>
493</v>
      </c>
      <c r="DE32" s="648"/>
      <c r="DF32" s="648"/>
      <c r="DG32" s="648"/>
      <c r="DH32" s="648"/>
      <c r="DI32" s="648"/>
      <c r="DJ32" s="648"/>
      <c r="DK32" s="649"/>
      <c r="DL32" s="635" t="s">
        <v>
470</v>
      </c>
      <c r="DM32" s="648"/>
      <c r="DN32" s="648"/>
      <c r="DO32" s="648"/>
      <c r="DP32" s="648"/>
      <c r="DQ32" s="648"/>
      <c r="DR32" s="648"/>
      <c r="DS32" s="648"/>
      <c r="DT32" s="648"/>
      <c r="DU32" s="648"/>
      <c r="DV32" s="649"/>
      <c r="DW32" s="650" t="s">
        <v>
493</v>
      </c>
      <c r="DX32" s="675"/>
      <c r="DY32" s="675"/>
      <c r="DZ32" s="675"/>
      <c r="EA32" s="675"/>
      <c r="EB32" s="675"/>
      <c r="EC32" s="677"/>
    </row>
    <row r="33" spans="2:133" ht="11.25" customHeight="1" x14ac:dyDescent="0.2">
      <c r="B33" s="644" t="s">
        <v>
240</v>
      </c>
      <c r="C33" s="645"/>
      <c r="D33" s="645"/>
      <c r="E33" s="645"/>
      <c r="F33" s="645"/>
      <c r="G33" s="645"/>
      <c r="H33" s="645"/>
      <c r="I33" s="645"/>
      <c r="J33" s="645"/>
      <c r="K33" s="645"/>
      <c r="L33" s="645"/>
      <c r="M33" s="645"/>
      <c r="N33" s="645"/>
      <c r="O33" s="645"/>
      <c r="P33" s="645"/>
      <c r="Q33" s="646"/>
      <c r="R33" s="647">
        <v>
67013</v>
      </c>
      <c r="S33" s="648"/>
      <c r="T33" s="648"/>
      <c r="U33" s="648"/>
      <c r="V33" s="648"/>
      <c r="W33" s="648"/>
      <c r="X33" s="648"/>
      <c r="Y33" s="649"/>
      <c r="Z33" s="703">
        <v>
2.2000000000000002</v>
      </c>
      <c r="AA33" s="703"/>
      <c r="AB33" s="703"/>
      <c r="AC33" s="703"/>
      <c r="AD33" s="704" t="s">
        <v>
470</v>
      </c>
      <c r="AE33" s="704"/>
      <c r="AF33" s="704"/>
      <c r="AG33" s="704"/>
      <c r="AH33" s="704"/>
      <c r="AI33" s="704"/>
      <c r="AJ33" s="704"/>
      <c r="AK33" s="704"/>
      <c r="AL33" s="650" t="s">
        <v>
470</v>
      </c>
      <c r="AM33" s="651"/>
      <c r="AN33" s="651"/>
      <c r="AO33" s="705"/>
      <c r="AP33" s="200"/>
      <c r="AQ33" s="201"/>
      <c r="AR33" s="394"/>
      <c r="AS33" s="393"/>
      <c r="AT33" s="393"/>
      <c r="AU33" s="393"/>
      <c r="AV33" s="393"/>
      <c r="AW33" s="393"/>
      <c r="AX33" s="393"/>
      <c r="AY33" s="393"/>
      <c r="AZ33" s="393"/>
      <c r="BA33" s="393"/>
      <c r="BB33" s="393"/>
      <c r="BC33" s="393"/>
      <c r="BD33" s="393"/>
      <c r="BE33" s="393"/>
      <c r="BF33" s="393"/>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
241</v>
      </c>
      <c r="CE33" s="682"/>
      <c r="CF33" s="682"/>
      <c r="CG33" s="682"/>
      <c r="CH33" s="682"/>
      <c r="CI33" s="682"/>
      <c r="CJ33" s="682"/>
      <c r="CK33" s="682"/>
      <c r="CL33" s="682"/>
      <c r="CM33" s="682"/>
      <c r="CN33" s="682"/>
      <c r="CO33" s="682"/>
      <c r="CP33" s="682"/>
      <c r="CQ33" s="683"/>
      <c r="CR33" s="647">
        <v>
1230856</v>
      </c>
      <c r="CS33" s="636"/>
      <c r="CT33" s="636"/>
      <c r="CU33" s="636"/>
      <c r="CV33" s="636"/>
      <c r="CW33" s="636"/>
      <c r="CX33" s="636"/>
      <c r="CY33" s="637"/>
      <c r="CZ33" s="650">
        <v>
41.9</v>
      </c>
      <c r="DA33" s="675"/>
      <c r="DB33" s="675"/>
      <c r="DC33" s="676"/>
      <c r="DD33" s="635">
        <v>
476331</v>
      </c>
      <c r="DE33" s="636"/>
      <c r="DF33" s="636"/>
      <c r="DG33" s="636"/>
      <c r="DH33" s="636"/>
      <c r="DI33" s="636"/>
      <c r="DJ33" s="636"/>
      <c r="DK33" s="637"/>
      <c r="DL33" s="635">
        <v>
266536</v>
      </c>
      <c r="DM33" s="636"/>
      <c r="DN33" s="636"/>
      <c r="DO33" s="636"/>
      <c r="DP33" s="636"/>
      <c r="DQ33" s="636"/>
      <c r="DR33" s="636"/>
      <c r="DS33" s="636"/>
      <c r="DT33" s="636"/>
      <c r="DU33" s="636"/>
      <c r="DV33" s="637"/>
      <c r="DW33" s="650">
        <v>
24.6</v>
      </c>
      <c r="DX33" s="675"/>
      <c r="DY33" s="675"/>
      <c r="DZ33" s="675"/>
      <c r="EA33" s="675"/>
      <c r="EB33" s="675"/>
      <c r="EC33" s="677"/>
    </row>
    <row r="34" spans="2:133" ht="11.25" customHeight="1" x14ac:dyDescent="0.2">
      <c r="B34" s="644" t="s">
        <v>
242</v>
      </c>
      <c r="C34" s="645"/>
      <c r="D34" s="645"/>
      <c r="E34" s="645"/>
      <c r="F34" s="645"/>
      <c r="G34" s="645"/>
      <c r="H34" s="645"/>
      <c r="I34" s="645"/>
      <c r="J34" s="645"/>
      <c r="K34" s="645"/>
      <c r="L34" s="645"/>
      <c r="M34" s="645"/>
      <c r="N34" s="645"/>
      <c r="O34" s="645"/>
      <c r="P34" s="645"/>
      <c r="Q34" s="646"/>
      <c r="R34" s="647">
        <v>
78367</v>
      </c>
      <c r="S34" s="648"/>
      <c r="T34" s="648"/>
      <c r="U34" s="648"/>
      <c r="V34" s="648"/>
      <c r="W34" s="648"/>
      <c r="X34" s="648"/>
      <c r="Y34" s="649"/>
      <c r="Z34" s="703">
        <v>
2.6</v>
      </c>
      <c r="AA34" s="703"/>
      <c r="AB34" s="703"/>
      <c r="AC34" s="703"/>
      <c r="AD34" s="704">
        <v>
12</v>
      </c>
      <c r="AE34" s="704"/>
      <c r="AF34" s="704"/>
      <c r="AG34" s="704"/>
      <c r="AH34" s="704"/>
      <c r="AI34" s="704"/>
      <c r="AJ34" s="704"/>
      <c r="AK34" s="704"/>
      <c r="AL34" s="650">
        <v>
0</v>
      </c>
      <c r="AM34" s="651"/>
      <c r="AN34" s="651"/>
      <c r="AO34" s="705"/>
      <c r="AP34" s="202"/>
      <c r="AQ34" s="715" t="s">
        <v>
243</v>
      </c>
      <c r="AR34" s="716"/>
      <c r="AS34" s="716"/>
      <c r="AT34" s="716"/>
      <c r="AU34" s="716"/>
      <c r="AV34" s="716"/>
      <c r="AW34" s="716"/>
      <c r="AX34" s="716"/>
      <c r="AY34" s="716"/>
      <c r="AZ34" s="716"/>
      <c r="BA34" s="716"/>
      <c r="BB34" s="716"/>
      <c r="BC34" s="716"/>
      <c r="BD34" s="716"/>
      <c r="BE34" s="716"/>
      <c r="BF34" s="717"/>
      <c r="BG34" s="715" t="s">
        <v>
244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
511</v>
      </c>
      <c r="CE34" s="682"/>
      <c r="CF34" s="682"/>
      <c r="CG34" s="682"/>
      <c r="CH34" s="682"/>
      <c r="CI34" s="682"/>
      <c r="CJ34" s="682"/>
      <c r="CK34" s="682"/>
      <c r="CL34" s="682"/>
      <c r="CM34" s="682"/>
      <c r="CN34" s="682"/>
      <c r="CO34" s="682"/>
      <c r="CP34" s="682"/>
      <c r="CQ34" s="683"/>
      <c r="CR34" s="647">
        <v>
642831</v>
      </c>
      <c r="CS34" s="648"/>
      <c r="CT34" s="648"/>
      <c r="CU34" s="648"/>
      <c r="CV34" s="648"/>
      <c r="CW34" s="648"/>
      <c r="CX34" s="648"/>
      <c r="CY34" s="649"/>
      <c r="CZ34" s="650">
        <v>
21.9</v>
      </c>
      <c r="DA34" s="675"/>
      <c r="DB34" s="675"/>
      <c r="DC34" s="676"/>
      <c r="DD34" s="635">
        <v>
156524</v>
      </c>
      <c r="DE34" s="648"/>
      <c r="DF34" s="648"/>
      <c r="DG34" s="648"/>
      <c r="DH34" s="648"/>
      <c r="DI34" s="648"/>
      <c r="DJ34" s="648"/>
      <c r="DK34" s="649"/>
      <c r="DL34" s="635">
        <v>
68325</v>
      </c>
      <c r="DM34" s="648"/>
      <c r="DN34" s="648"/>
      <c r="DO34" s="648"/>
      <c r="DP34" s="648"/>
      <c r="DQ34" s="648"/>
      <c r="DR34" s="648"/>
      <c r="DS34" s="648"/>
      <c r="DT34" s="648"/>
      <c r="DU34" s="648"/>
      <c r="DV34" s="649"/>
      <c r="DW34" s="650">
        <v>
6.3</v>
      </c>
      <c r="DX34" s="675"/>
      <c r="DY34" s="675"/>
      <c r="DZ34" s="675"/>
      <c r="EA34" s="675"/>
      <c r="EB34" s="675"/>
      <c r="EC34" s="677"/>
    </row>
    <row r="35" spans="2:133" ht="11.25" customHeight="1" x14ac:dyDescent="0.2">
      <c r="B35" s="644" t="s">
        <v>
245</v>
      </c>
      <c r="C35" s="645"/>
      <c r="D35" s="645"/>
      <c r="E35" s="645"/>
      <c r="F35" s="645"/>
      <c r="G35" s="645"/>
      <c r="H35" s="645"/>
      <c r="I35" s="645"/>
      <c r="J35" s="645"/>
      <c r="K35" s="645"/>
      <c r="L35" s="645"/>
      <c r="M35" s="645"/>
      <c r="N35" s="645"/>
      <c r="O35" s="645"/>
      <c r="P35" s="645"/>
      <c r="Q35" s="646"/>
      <c r="R35" s="647">
        <v>
229164</v>
      </c>
      <c r="S35" s="648"/>
      <c r="T35" s="648"/>
      <c r="U35" s="648"/>
      <c r="V35" s="648"/>
      <c r="W35" s="648"/>
      <c r="X35" s="648"/>
      <c r="Y35" s="649"/>
      <c r="Z35" s="703">
        <v>
7.6</v>
      </c>
      <c r="AA35" s="703"/>
      <c r="AB35" s="703"/>
      <c r="AC35" s="703"/>
      <c r="AD35" s="704" t="s">
        <v>
94</v>
      </c>
      <c r="AE35" s="704"/>
      <c r="AF35" s="704"/>
      <c r="AG35" s="704"/>
      <c r="AH35" s="704"/>
      <c r="AI35" s="704"/>
      <c r="AJ35" s="704"/>
      <c r="AK35" s="704"/>
      <c r="AL35" s="650" t="s">
        <v>
94</v>
      </c>
      <c r="AM35" s="651"/>
      <c r="AN35" s="651"/>
      <c r="AO35" s="705"/>
      <c r="AP35" s="202"/>
      <c r="AQ35" s="709" t="s">
        <v>
512</v>
      </c>
      <c r="AR35" s="710"/>
      <c r="AS35" s="710"/>
      <c r="AT35" s="710"/>
      <c r="AU35" s="710"/>
      <c r="AV35" s="710"/>
      <c r="AW35" s="710"/>
      <c r="AX35" s="710"/>
      <c r="AY35" s="711"/>
      <c r="AZ35" s="706">
        <v>
226805</v>
      </c>
      <c r="BA35" s="707"/>
      <c r="BB35" s="707"/>
      <c r="BC35" s="707"/>
      <c r="BD35" s="707"/>
      <c r="BE35" s="707"/>
      <c r="BF35" s="708"/>
      <c r="BG35" s="712" t="s">
        <v>
246</v>
      </c>
      <c r="BH35" s="713"/>
      <c r="BI35" s="713"/>
      <c r="BJ35" s="713"/>
      <c r="BK35" s="713"/>
      <c r="BL35" s="713"/>
      <c r="BM35" s="713"/>
      <c r="BN35" s="713"/>
      <c r="BO35" s="713"/>
      <c r="BP35" s="713"/>
      <c r="BQ35" s="713"/>
      <c r="BR35" s="713"/>
      <c r="BS35" s="713"/>
      <c r="BT35" s="713"/>
      <c r="BU35" s="714"/>
      <c r="BV35" s="706">
        <v>
6007</v>
      </c>
      <c r="BW35" s="707"/>
      <c r="BX35" s="707"/>
      <c r="BY35" s="707"/>
      <c r="BZ35" s="707"/>
      <c r="CA35" s="707"/>
      <c r="CB35" s="708"/>
      <c r="CD35" s="685" t="s">
        <v>
247</v>
      </c>
      <c r="CE35" s="682"/>
      <c r="CF35" s="682"/>
      <c r="CG35" s="682"/>
      <c r="CH35" s="682"/>
      <c r="CI35" s="682"/>
      <c r="CJ35" s="682"/>
      <c r="CK35" s="682"/>
      <c r="CL35" s="682"/>
      <c r="CM35" s="682"/>
      <c r="CN35" s="682"/>
      <c r="CO35" s="682"/>
      <c r="CP35" s="682"/>
      <c r="CQ35" s="683"/>
      <c r="CR35" s="647">
        <v>
25168</v>
      </c>
      <c r="CS35" s="636"/>
      <c r="CT35" s="636"/>
      <c r="CU35" s="636"/>
      <c r="CV35" s="636"/>
      <c r="CW35" s="636"/>
      <c r="CX35" s="636"/>
      <c r="CY35" s="637"/>
      <c r="CZ35" s="650">
        <v>
0.9</v>
      </c>
      <c r="DA35" s="675"/>
      <c r="DB35" s="675"/>
      <c r="DC35" s="676"/>
      <c r="DD35" s="635">
        <v>
9095</v>
      </c>
      <c r="DE35" s="636"/>
      <c r="DF35" s="636"/>
      <c r="DG35" s="636"/>
      <c r="DH35" s="636"/>
      <c r="DI35" s="636"/>
      <c r="DJ35" s="636"/>
      <c r="DK35" s="637"/>
      <c r="DL35" s="635">
        <v>
8841</v>
      </c>
      <c r="DM35" s="636"/>
      <c r="DN35" s="636"/>
      <c r="DO35" s="636"/>
      <c r="DP35" s="636"/>
      <c r="DQ35" s="636"/>
      <c r="DR35" s="636"/>
      <c r="DS35" s="636"/>
      <c r="DT35" s="636"/>
      <c r="DU35" s="636"/>
      <c r="DV35" s="637"/>
      <c r="DW35" s="650">
        <v>
0.8</v>
      </c>
      <c r="DX35" s="675"/>
      <c r="DY35" s="675"/>
      <c r="DZ35" s="675"/>
      <c r="EA35" s="675"/>
      <c r="EB35" s="675"/>
      <c r="EC35" s="677"/>
    </row>
    <row r="36" spans="2:133" ht="11.25" customHeight="1" x14ac:dyDescent="0.2">
      <c r="B36" s="644" t="s">
        <v>
248</v>
      </c>
      <c r="C36" s="645"/>
      <c r="D36" s="645"/>
      <c r="E36" s="645"/>
      <c r="F36" s="645"/>
      <c r="G36" s="645"/>
      <c r="H36" s="645"/>
      <c r="I36" s="645"/>
      <c r="J36" s="645"/>
      <c r="K36" s="645"/>
      <c r="L36" s="645"/>
      <c r="M36" s="645"/>
      <c r="N36" s="645"/>
      <c r="O36" s="645"/>
      <c r="P36" s="645"/>
      <c r="Q36" s="646"/>
      <c r="R36" s="647" t="s">
        <v>
94</v>
      </c>
      <c r="S36" s="648"/>
      <c r="T36" s="648"/>
      <c r="U36" s="648"/>
      <c r="V36" s="648"/>
      <c r="W36" s="648"/>
      <c r="X36" s="648"/>
      <c r="Y36" s="649"/>
      <c r="Z36" s="703" t="s">
        <v>
470</v>
      </c>
      <c r="AA36" s="703"/>
      <c r="AB36" s="703"/>
      <c r="AC36" s="703"/>
      <c r="AD36" s="704" t="s">
        <v>
94</v>
      </c>
      <c r="AE36" s="704"/>
      <c r="AF36" s="704"/>
      <c r="AG36" s="704"/>
      <c r="AH36" s="704"/>
      <c r="AI36" s="704"/>
      <c r="AJ36" s="704"/>
      <c r="AK36" s="704"/>
      <c r="AL36" s="650" t="s">
        <v>
94</v>
      </c>
      <c r="AM36" s="651"/>
      <c r="AN36" s="651"/>
      <c r="AO36" s="705"/>
      <c r="AQ36" s="678" t="s">
        <v>
513</v>
      </c>
      <c r="AR36" s="679"/>
      <c r="AS36" s="679"/>
      <c r="AT36" s="679"/>
      <c r="AU36" s="679"/>
      <c r="AV36" s="679"/>
      <c r="AW36" s="679"/>
      <c r="AX36" s="679"/>
      <c r="AY36" s="680"/>
      <c r="AZ36" s="647">
        <v>
30523</v>
      </c>
      <c r="BA36" s="648"/>
      <c r="BB36" s="648"/>
      <c r="BC36" s="648"/>
      <c r="BD36" s="636"/>
      <c r="BE36" s="636"/>
      <c r="BF36" s="681"/>
      <c r="BG36" s="685" t="s">
        <v>
249</v>
      </c>
      <c r="BH36" s="682"/>
      <c r="BI36" s="682"/>
      <c r="BJ36" s="682"/>
      <c r="BK36" s="682"/>
      <c r="BL36" s="682"/>
      <c r="BM36" s="682"/>
      <c r="BN36" s="682"/>
      <c r="BO36" s="682"/>
      <c r="BP36" s="682"/>
      <c r="BQ36" s="682"/>
      <c r="BR36" s="682"/>
      <c r="BS36" s="682"/>
      <c r="BT36" s="682"/>
      <c r="BU36" s="683"/>
      <c r="BV36" s="647">
        <v>
-59572</v>
      </c>
      <c r="BW36" s="648"/>
      <c r="BX36" s="648"/>
      <c r="BY36" s="648"/>
      <c r="BZ36" s="648"/>
      <c r="CA36" s="648"/>
      <c r="CB36" s="684"/>
      <c r="CD36" s="685" t="s">
        <v>
250</v>
      </c>
      <c r="CE36" s="682"/>
      <c r="CF36" s="682"/>
      <c r="CG36" s="682"/>
      <c r="CH36" s="682"/>
      <c r="CI36" s="682"/>
      <c r="CJ36" s="682"/>
      <c r="CK36" s="682"/>
      <c r="CL36" s="682"/>
      <c r="CM36" s="682"/>
      <c r="CN36" s="682"/>
      <c r="CO36" s="682"/>
      <c r="CP36" s="682"/>
      <c r="CQ36" s="683"/>
      <c r="CR36" s="647">
        <v>
267352</v>
      </c>
      <c r="CS36" s="648"/>
      <c r="CT36" s="648"/>
      <c r="CU36" s="648"/>
      <c r="CV36" s="648"/>
      <c r="CW36" s="648"/>
      <c r="CX36" s="648"/>
      <c r="CY36" s="649"/>
      <c r="CZ36" s="650">
        <v>
9.1</v>
      </c>
      <c r="DA36" s="675"/>
      <c r="DB36" s="675"/>
      <c r="DC36" s="676"/>
      <c r="DD36" s="635">
        <v>
118873</v>
      </c>
      <c r="DE36" s="648"/>
      <c r="DF36" s="648"/>
      <c r="DG36" s="648"/>
      <c r="DH36" s="648"/>
      <c r="DI36" s="648"/>
      <c r="DJ36" s="648"/>
      <c r="DK36" s="649"/>
      <c r="DL36" s="635">
        <v>
105044</v>
      </c>
      <c r="DM36" s="648"/>
      <c r="DN36" s="648"/>
      <c r="DO36" s="648"/>
      <c r="DP36" s="648"/>
      <c r="DQ36" s="648"/>
      <c r="DR36" s="648"/>
      <c r="DS36" s="648"/>
      <c r="DT36" s="648"/>
      <c r="DU36" s="648"/>
      <c r="DV36" s="649"/>
      <c r="DW36" s="650">
        <v>
9.6999999999999993</v>
      </c>
      <c r="DX36" s="675"/>
      <c r="DY36" s="675"/>
      <c r="DZ36" s="675"/>
      <c r="EA36" s="675"/>
      <c r="EB36" s="675"/>
      <c r="EC36" s="677"/>
    </row>
    <row r="37" spans="2:133" ht="11.25" customHeight="1" x14ac:dyDescent="0.2">
      <c r="B37" s="644" t="s">
        <v>
514</v>
      </c>
      <c r="C37" s="645"/>
      <c r="D37" s="645"/>
      <c r="E37" s="645"/>
      <c r="F37" s="645"/>
      <c r="G37" s="645"/>
      <c r="H37" s="645"/>
      <c r="I37" s="645"/>
      <c r="J37" s="645"/>
      <c r="K37" s="645"/>
      <c r="L37" s="645"/>
      <c r="M37" s="645"/>
      <c r="N37" s="645"/>
      <c r="O37" s="645"/>
      <c r="P37" s="645"/>
      <c r="Q37" s="646"/>
      <c r="R37" s="647">
        <v>
46164</v>
      </c>
      <c r="S37" s="648"/>
      <c r="T37" s="648"/>
      <c r="U37" s="648"/>
      <c r="V37" s="648"/>
      <c r="W37" s="648"/>
      <c r="X37" s="648"/>
      <c r="Y37" s="649"/>
      <c r="Z37" s="703">
        <v>
1.5</v>
      </c>
      <c r="AA37" s="703"/>
      <c r="AB37" s="703"/>
      <c r="AC37" s="703"/>
      <c r="AD37" s="704" t="s">
        <v>
94</v>
      </c>
      <c r="AE37" s="704"/>
      <c r="AF37" s="704"/>
      <c r="AG37" s="704"/>
      <c r="AH37" s="704"/>
      <c r="AI37" s="704"/>
      <c r="AJ37" s="704"/>
      <c r="AK37" s="704"/>
      <c r="AL37" s="650" t="s">
        <v>
94</v>
      </c>
      <c r="AM37" s="651"/>
      <c r="AN37" s="651"/>
      <c r="AO37" s="705"/>
      <c r="AQ37" s="678" t="s">
        <v>
515</v>
      </c>
      <c r="AR37" s="679"/>
      <c r="AS37" s="679"/>
      <c r="AT37" s="679"/>
      <c r="AU37" s="679"/>
      <c r="AV37" s="679"/>
      <c r="AW37" s="679"/>
      <c r="AX37" s="679"/>
      <c r="AY37" s="680"/>
      <c r="AZ37" s="647">
        <v>
9843</v>
      </c>
      <c r="BA37" s="648"/>
      <c r="BB37" s="648"/>
      <c r="BC37" s="648"/>
      <c r="BD37" s="636"/>
      <c r="BE37" s="636"/>
      <c r="BF37" s="681"/>
      <c r="BG37" s="685" t="s">
        <v>
251</v>
      </c>
      <c r="BH37" s="682"/>
      <c r="BI37" s="682"/>
      <c r="BJ37" s="682"/>
      <c r="BK37" s="682"/>
      <c r="BL37" s="682"/>
      <c r="BM37" s="682"/>
      <c r="BN37" s="682"/>
      <c r="BO37" s="682"/>
      <c r="BP37" s="682"/>
      <c r="BQ37" s="682"/>
      <c r="BR37" s="682"/>
      <c r="BS37" s="682"/>
      <c r="BT37" s="682"/>
      <c r="BU37" s="683"/>
      <c r="BV37" s="647">
        <v>
471</v>
      </c>
      <c r="BW37" s="648"/>
      <c r="BX37" s="648"/>
      <c r="BY37" s="648"/>
      <c r="BZ37" s="648"/>
      <c r="CA37" s="648"/>
      <c r="CB37" s="684"/>
      <c r="CD37" s="685" t="s">
        <v>
516</v>
      </c>
      <c r="CE37" s="682"/>
      <c r="CF37" s="682"/>
      <c r="CG37" s="682"/>
      <c r="CH37" s="682"/>
      <c r="CI37" s="682"/>
      <c r="CJ37" s="682"/>
      <c r="CK37" s="682"/>
      <c r="CL37" s="682"/>
      <c r="CM37" s="682"/>
      <c r="CN37" s="682"/>
      <c r="CO37" s="682"/>
      <c r="CP37" s="682"/>
      <c r="CQ37" s="683"/>
      <c r="CR37" s="647">
        <v>
39285</v>
      </c>
      <c r="CS37" s="636"/>
      <c r="CT37" s="636"/>
      <c r="CU37" s="636"/>
      <c r="CV37" s="636"/>
      <c r="CW37" s="636"/>
      <c r="CX37" s="636"/>
      <c r="CY37" s="637"/>
      <c r="CZ37" s="650">
        <v>
1.3</v>
      </c>
      <c r="DA37" s="675"/>
      <c r="DB37" s="675"/>
      <c r="DC37" s="676"/>
      <c r="DD37" s="635">
        <v>
39285</v>
      </c>
      <c r="DE37" s="636"/>
      <c r="DF37" s="636"/>
      <c r="DG37" s="636"/>
      <c r="DH37" s="636"/>
      <c r="DI37" s="636"/>
      <c r="DJ37" s="636"/>
      <c r="DK37" s="637"/>
      <c r="DL37" s="635">
        <v>
35622</v>
      </c>
      <c r="DM37" s="636"/>
      <c r="DN37" s="636"/>
      <c r="DO37" s="636"/>
      <c r="DP37" s="636"/>
      <c r="DQ37" s="636"/>
      <c r="DR37" s="636"/>
      <c r="DS37" s="636"/>
      <c r="DT37" s="636"/>
      <c r="DU37" s="636"/>
      <c r="DV37" s="637"/>
      <c r="DW37" s="650">
        <v>
3.3</v>
      </c>
      <c r="DX37" s="675"/>
      <c r="DY37" s="675"/>
      <c r="DZ37" s="675"/>
      <c r="EA37" s="675"/>
      <c r="EB37" s="675"/>
      <c r="EC37" s="677"/>
    </row>
    <row r="38" spans="2:133" ht="11.25" customHeight="1" x14ac:dyDescent="0.2">
      <c r="B38" s="653" t="s">
        <v>
252</v>
      </c>
      <c r="C38" s="654"/>
      <c r="D38" s="654"/>
      <c r="E38" s="654"/>
      <c r="F38" s="654"/>
      <c r="G38" s="654"/>
      <c r="H38" s="654"/>
      <c r="I38" s="654"/>
      <c r="J38" s="654"/>
      <c r="K38" s="654"/>
      <c r="L38" s="654"/>
      <c r="M38" s="654"/>
      <c r="N38" s="654"/>
      <c r="O38" s="654"/>
      <c r="P38" s="654"/>
      <c r="Q38" s="655"/>
      <c r="R38" s="656">
        <v>
3014259</v>
      </c>
      <c r="S38" s="693"/>
      <c r="T38" s="693"/>
      <c r="U38" s="693"/>
      <c r="V38" s="693"/>
      <c r="W38" s="693"/>
      <c r="X38" s="693"/>
      <c r="Y38" s="698"/>
      <c r="Z38" s="699">
        <v>
100</v>
      </c>
      <c r="AA38" s="699"/>
      <c r="AB38" s="699"/>
      <c r="AC38" s="699"/>
      <c r="AD38" s="700">
        <v>
1035592</v>
      </c>
      <c r="AE38" s="700"/>
      <c r="AF38" s="700"/>
      <c r="AG38" s="700"/>
      <c r="AH38" s="700"/>
      <c r="AI38" s="700"/>
      <c r="AJ38" s="700"/>
      <c r="AK38" s="700"/>
      <c r="AL38" s="659">
        <v>
100</v>
      </c>
      <c r="AM38" s="701"/>
      <c r="AN38" s="701"/>
      <c r="AO38" s="702"/>
      <c r="AQ38" s="678" t="s">
        <v>
517</v>
      </c>
      <c r="AR38" s="679"/>
      <c r="AS38" s="679"/>
      <c r="AT38" s="679"/>
      <c r="AU38" s="679"/>
      <c r="AV38" s="679"/>
      <c r="AW38" s="679"/>
      <c r="AX38" s="679"/>
      <c r="AY38" s="680"/>
      <c r="AZ38" s="647" t="s">
        <v>
94</v>
      </c>
      <c r="BA38" s="648"/>
      <c r="BB38" s="648"/>
      <c r="BC38" s="648"/>
      <c r="BD38" s="636"/>
      <c r="BE38" s="636"/>
      <c r="BF38" s="681"/>
      <c r="BG38" s="685" t="s">
        <v>
253</v>
      </c>
      <c r="BH38" s="682"/>
      <c r="BI38" s="682"/>
      <c r="BJ38" s="682"/>
      <c r="BK38" s="682"/>
      <c r="BL38" s="682"/>
      <c r="BM38" s="682"/>
      <c r="BN38" s="682"/>
      <c r="BO38" s="682"/>
      <c r="BP38" s="682"/>
      <c r="BQ38" s="682"/>
      <c r="BR38" s="682"/>
      <c r="BS38" s="682"/>
      <c r="BT38" s="682"/>
      <c r="BU38" s="683"/>
      <c r="BV38" s="647">
        <v>
881</v>
      </c>
      <c r="BW38" s="648"/>
      <c r="BX38" s="648"/>
      <c r="BY38" s="648"/>
      <c r="BZ38" s="648"/>
      <c r="CA38" s="648"/>
      <c r="CB38" s="684"/>
      <c r="CD38" s="685" t="s">
        <v>
518</v>
      </c>
      <c r="CE38" s="682"/>
      <c r="CF38" s="682"/>
      <c r="CG38" s="682"/>
      <c r="CH38" s="682"/>
      <c r="CI38" s="682"/>
      <c r="CJ38" s="682"/>
      <c r="CK38" s="682"/>
      <c r="CL38" s="682"/>
      <c r="CM38" s="682"/>
      <c r="CN38" s="682"/>
      <c r="CO38" s="682"/>
      <c r="CP38" s="682"/>
      <c r="CQ38" s="683"/>
      <c r="CR38" s="647">
        <v>
226805</v>
      </c>
      <c r="CS38" s="648"/>
      <c r="CT38" s="648"/>
      <c r="CU38" s="648"/>
      <c r="CV38" s="648"/>
      <c r="CW38" s="648"/>
      <c r="CX38" s="648"/>
      <c r="CY38" s="649"/>
      <c r="CZ38" s="650">
        <v>
7.7</v>
      </c>
      <c r="DA38" s="675"/>
      <c r="DB38" s="675"/>
      <c r="DC38" s="676"/>
      <c r="DD38" s="635">
        <v>
131851</v>
      </c>
      <c r="DE38" s="648"/>
      <c r="DF38" s="648"/>
      <c r="DG38" s="648"/>
      <c r="DH38" s="648"/>
      <c r="DI38" s="648"/>
      <c r="DJ38" s="648"/>
      <c r="DK38" s="649"/>
      <c r="DL38" s="635">
        <v>
84326</v>
      </c>
      <c r="DM38" s="648"/>
      <c r="DN38" s="648"/>
      <c r="DO38" s="648"/>
      <c r="DP38" s="648"/>
      <c r="DQ38" s="648"/>
      <c r="DR38" s="648"/>
      <c r="DS38" s="648"/>
      <c r="DT38" s="648"/>
      <c r="DU38" s="648"/>
      <c r="DV38" s="649"/>
      <c r="DW38" s="650">
        <v>
7.8</v>
      </c>
      <c r="DX38" s="675"/>
      <c r="DY38" s="675"/>
      <c r="DZ38" s="675"/>
      <c r="EA38" s="675"/>
      <c r="EB38" s="675"/>
      <c r="EC38" s="677"/>
    </row>
    <row r="39" spans="2:133" ht="11.25" customHeight="1" x14ac:dyDescent="0.2">
      <c r="AQ39" s="678" t="s">
        <v>
519</v>
      </c>
      <c r="AR39" s="679"/>
      <c r="AS39" s="679"/>
      <c r="AT39" s="679"/>
      <c r="AU39" s="679"/>
      <c r="AV39" s="679"/>
      <c r="AW39" s="679"/>
      <c r="AX39" s="679"/>
      <c r="AY39" s="680"/>
      <c r="AZ39" s="647" t="s">
        <v>
94</v>
      </c>
      <c r="BA39" s="648"/>
      <c r="BB39" s="648"/>
      <c r="BC39" s="648"/>
      <c r="BD39" s="636"/>
      <c r="BE39" s="636"/>
      <c r="BF39" s="681"/>
      <c r="BG39" s="686" t="s">
        <v>
254</v>
      </c>
      <c r="BH39" s="687"/>
      <c r="BI39" s="687"/>
      <c r="BJ39" s="687"/>
      <c r="BK39" s="687"/>
      <c r="BL39" s="396"/>
      <c r="BM39" s="682" t="s">
        <v>
520</v>
      </c>
      <c r="BN39" s="682"/>
      <c r="BO39" s="682"/>
      <c r="BP39" s="682"/>
      <c r="BQ39" s="682"/>
      <c r="BR39" s="682"/>
      <c r="BS39" s="682"/>
      <c r="BT39" s="682"/>
      <c r="BU39" s="683"/>
      <c r="BV39" s="647">
        <v>
90</v>
      </c>
      <c r="BW39" s="648"/>
      <c r="BX39" s="648"/>
      <c r="BY39" s="648"/>
      <c r="BZ39" s="648"/>
      <c r="CA39" s="648"/>
      <c r="CB39" s="684"/>
      <c r="CD39" s="685" t="s">
        <v>
521</v>
      </c>
      <c r="CE39" s="682"/>
      <c r="CF39" s="682"/>
      <c r="CG39" s="682"/>
      <c r="CH39" s="682"/>
      <c r="CI39" s="682"/>
      <c r="CJ39" s="682"/>
      <c r="CK39" s="682"/>
      <c r="CL39" s="682"/>
      <c r="CM39" s="682"/>
      <c r="CN39" s="682"/>
      <c r="CO39" s="682"/>
      <c r="CP39" s="682"/>
      <c r="CQ39" s="683"/>
      <c r="CR39" s="647">
        <v>
59988</v>
      </c>
      <c r="CS39" s="636"/>
      <c r="CT39" s="636"/>
      <c r="CU39" s="636"/>
      <c r="CV39" s="636"/>
      <c r="CW39" s="636"/>
      <c r="CX39" s="636"/>
      <c r="CY39" s="637"/>
      <c r="CZ39" s="650">
        <v>
2</v>
      </c>
      <c r="DA39" s="675"/>
      <c r="DB39" s="675"/>
      <c r="DC39" s="676"/>
      <c r="DD39" s="635">
        <v>
59988</v>
      </c>
      <c r="DE39" s="636"/>
      <c r="DF39" s="636"/>
      <c r="DG39" s="636"/>
      <c r="DH39" s="636"/>
      <c r="DI39" s="636"/>
      <c r="DJ39" s="636"/>
      <c r="DK39" s="637"/>
      <c r="DL39" s="635" t="s">
        <v>
94</v>
      </c>
      <c r="DM39" s="636"/>
      <c r="DN39" s="636"/>
      <c r="DO39" s="636"/>
      <c r="DP39" s="636"/>
      <c r="DQ39" s="636"/>
      <c r="DR39" s="636"/>
      <c r="DS39" s="636"/>
      <c r="DT39" s="636"/>
      <c r="DU39" s="636"/>
      <c r="DV39" s="637"/>
      <c r="DW39" s="650" t="s">
        <v>
94</v>
      </c>
      <c r="DX39" s="675"/>
      <c r="DY39" s="675"/>
      <c r="DZ39" s="675"/>
      <c r="EA39" s="675"/>
      <c r="EB39" s="675"/>
      <c r="EC39" s="677"/>
    </row>
    <row r="40" spans="2:133" ht="11.25" customHeight="1" x14ac:dyDescent="0.2">
      <c r="AQ40" s="678" t="s">
        <v>
522</v>
      </c>
      <c r="AR40" s="679"/>
      <c r="AS40" s="679"/>
      <c r="AT40" s="679"/>
      <c r="AU40" s="679"/>
      <c r="AV40" s="679"/>
      <c r="AW40" s="679"/>
      <c r="AX40" s="679"/>
      <c r="AY40" s="680"/>
      <c r="AZ40" s="647">
        <v>
108893</v>
      </c>
      <c r="BA40" s="648"/>
      <c r="BB40" s="648"/>
      <c r="BC40" s="648"/>
      <c r="BD40" s="636"/>
      <c r="BE40" s="636"/>
      <c r="BF40" s="681"/>
      <c r="BG40" s="686"/>
      <c r="BH40" s="687"/>
      <c r="BI40" s="687"/>
      <c r="BJ40" s="687"/>
      <c r="BK40" s="687"/>
      <c r="BL40" s="396"/>
      <c r="BM40" s="682" t="s">
        <v>
523</v>
      </c>
      <c r="BN40" s="682"/>
      <c r="BO40" s="682"/>
      <c r="BP40" s="682"/>
      <c r="BQ40" s="682"/>
      <c r="BR40" s="682"/>
      <c r="BS40" s="682"/>
      <c r="BT40" s="682"/>
      <c r="BU40" s="683"/>
      <c r="BV40" s="647">
        <v>
120</v>
      </c>
      <c r="BW40" s="648"/>
      <c r="BX40" s="648"/>
      <c r="BY40" s="648"/>
      <c r="BZ40" s="648"/>
      <c r="CA40" s="648"/>
      <c r="CB40" s="684"/>
      <c r="CD40" s="685" t="s">
        <v>
255</v>
      </c>
      <c r="CE40" s="682"/>
      <c r="CF40" s="682"/>
      <c r="CG40" s="682"/>
      <c r="CH40" s="682"/>
      <c r="CI40" s="682"/>
      <c r="CJ40" s="682"/>
      <c r="CK40" s="682"/>
      <c r="CL40" s="682"/>
      <c r="CM40" s="682"/>
      <c r="CN40" s="682"/>
      <c r="CO40" s="682"/>
      <c r="CP40" s="682"/>
      <c r="CQ40" s="683"/>
      <c r="CR40" s="647">
        <v>
8712</v>
      </c>
      <c r="CS40" s="648"/>
      <c r="CT40" s="648"/>
      <c r="CU40" s="648"/>
      <c r="CV40" s="648"/>
      <c r="CW40" s="648"/>
      <c r="CX40" s="648"/>
      <c r="CY40" s="649"/>
      <c r="CZ40" s="650">
        <v>
0.3</v>
      </c>
      <c r="DA40" s="675"/>
      <c r="DB40" s="675"/>
      <c r="DC40" s="676"/>
      <c r="DD40" s="635" t="s">
        <v>
493</v>
      </c>
      <c r="DE40" s="648"/>
      <c r="DF40" s="648"/>
      <c r="DG40" s="648"/>
      <c r="DH40" s="648"/>
      <c r="DI40" s="648"/>
      <c r="DJ40" s="648"/>
      <c r="DK40" s="649"/>
      <c r="DL40" s="635" t="s">
        <v>
470</v>
      </c>
      <c r="DM40" s="648"/>
      <c r="DN40" s="648"/>
      <c r="DO40" s="648"/>
      <c r="DP40" s="648"/>
      <c r="DQ40" s="648"/>
      <c r="DR40" s="648"/>
      <c r="DS40" s="648"/>
      <c r="DT40" s="648"/>
      <c r="DU40" s="648"/>
      <c r="DV40" s="649"/>
      <c r="DW40" s="650" t="s">
        <v>
94</v>
      </c>
      <c r="DX40" s="675"/>
      <c r="DY40" s="675"/>
      <c r="DZ40" s="675"/>
      <c r="EA40" s="675"/>
      <c r="EB40" s="675"/>
      <c r="EC40" s="677"/>
    </row>
    <row r="41" spans="2:133" ht="11.25" customHeight="1" x14ac:dyDescent="0.2">
      <c r="AQ41" s="690" t="s">
        <v>
256</v>
      </c>
      <c r="AR41" s="691"/>
      <c r="AS41" s="691"/>
      <c r="AT41" s="691"/>
      <c r="AU41" s="691"/>
      <c r="AV41" s="691"/>
      <c r="AW41" s="691"/>
      <c r="AX41" s="691"/>
      <c r="AY41" s="692"/>
      <c r="AZ41" s="656">
        <v>
77546</v>
      </c>
      <c r="BA41" s="693"/>
      <c r="BB41" s="693"/>
      <c r="BC41" s="693"/>
      <c r="BD41" s="657"/>
      <c r="BE41" s="657"/>
      <c r="BF41" s="694"/>
      <c r="BG41" s="688"/>
      <c r="BH41" s="689"/>
      <c r="BI41" s="689"/>
      <c r="BJ41" s="689"/>
      <c r="BK41" s="689"/>
      <c r="BL41" s="397"/>
      <c r="BM41" s="695" t="s">
        <v>
524</v>
      </c>
      <c r="BN41" s="695"/>
      <c r="BO41" s="695"/>
      <c r="BP41" s="695"/>
      <c r="BQ41" s="695"/>
      <c r="BR41" s="695"/>
      <c r="BS41" s="695"/>
      <c r="BT41" s="695"/>
      <c r="BU41" s="696"/>
      <c r="BV41" s="656">
        <v>
262</v>
      </c>
      <c r="BW41" s="693"/>
      <c r="BX41" s="693"/>
      <c r="BY41" s="693"/>
      <c r="BZ41" s="693"/>
      <c r="CA41" s="693"/>
      <c r="CB41" s="697"/>
      <c r="CD41" s="685" t="s">
        <v>
257</v>
      </c>
      <c r="CE41" s="682"/>
      <c r="CF41" s="682"/>
      <c r="CG41" s="682"/>
      <c r="CH41" s="682"/>
      <c r="CI41" s="682"/>
      <c r="CJ41" s="682"/>
      <c r="CK41" s="682"/>
      <c r="CL41" s="682"/>
      <c r="CM41" s="682"/>
      <c r="CN41" s="682"/>
      <c r="CO41" s="682"/>
      <c r="CP41" s="682"/>
      <c r="CQ41" s="683"/>
      <c r="CR41" s="647" t="s">
        <v>
94</v>
      </c>
      <c r="CS41" s="636"/>
      <c r="CT41" s="636"/>
      <c r="CU41" s="636"/>
      <c r="CV41" s="636"/>
      <c r="CW41" s="636"/>
      <c r="CX41" s="636"/>
      <c r="CY41" s="637"/>
      <c r="CZ41" s="650" t="s">
        <v>
94</v>
      </c>
      <c r="DA41" s="675"/>
      <c r="DB41" s="675"/>
      <c r="DC41" s="676"/>
      <c r="DD41" s="635" t="s">
        <v>
94</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2">
      <c r="B42" s="394" t="s">
        <v>
258</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44" t="s">
        <v>
259</v>
      </c>
      <c r="CE42" s="645"/>
      <c r="CF42" s="645"/>
      <c r="CG42" s="645"/>
      <c r="CH42" s="645"/>
      <c r="CI42" s="645"/>
      <c r="CJ42" s="645"/>
      <c r="CK42" s="645"/>
      <c r="CL42" s="645"/>
      <c r="CM42" s="645"/>
      <c r="CN42" s="645"/>
      <c r="CO42" s="645"/>
      <c r="CP42" s="645"/>
      <c r="CQ42" s="646"/>
      <c r="CR42" s="647">
        <v>
923198</v>
      </c>
      <c r="CS42" s="648"/>
      <c r="CT42" s="648"/>
      <c r="CU42" s="648"/>
      <c r="CV42" s="648"/>
      <c r="CW42" s="648"/>
      <c r="CX42" s="648"/>
      <c r="CY42" s="649"/>
      <c r="CZ42" s="650">
        <v>
31.4</v>
      </c>
      <c r="DA42" s="651"/>
      <c r="DB42" s="651"/>
      <c r="DC42" s="652"/>
      <c r="DD42" s="635">
        <v>
194020</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2">
      <c r="B43" s="205" t="s">
        <v>
260</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44" t="s">
        <v>
525</v>
      </c>
      <c r="CE43" s="645"/>
      <c r="CF43" s="645"/>
      <c r="CG43" s="645"/>
      <c r="CH43" s="645"/>
      <c r="CI43" s="645"/>
      <c r="CJ43" s="645"/>
      <c r="CK43" s="645"/>
      <c r="CL43" s="645"/>
      <c r="CM43" s="645"/>
      <c r="CN43" s="645"/>
      <c r="CO43" s="645"/>
      <c r="CP43" s="645"/>
      <c r="CQ43" s="646"/>
      <c r="CR43" s="647">
        <v>
4500</v>
      </c>
      <c r="CS43" s="636"/>
      <c r="CT43" s="636"/>
      <c r="CU43" s="636"/>
      <c r="CV43" s="636"/>
      <c r="CW43" s="636"/>
      <c r="CX43" s="636"/>
      <c r="CY43" s="637"/>
      <c r="CZ43" s="650">
        <v>
0.2</v>
      </c>
      <c r="DA43" s="675"/>
      <c r="DB43" s="675"/>
      <c r="DC43" s="676"/>
      <c r="DD43" s="635">
        <v>
4500</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2">
      <c r="B44" s="206" t="s">
        <v>
261</v>
      </c>
      <c r="CD44" s="669" t="s">
        <v>
232</v>
      </c>
      <c r="CE44" s="670"/>
      <c r="CF44" s="644" t="s">
        <v>
526</v>
      </c>
      <c r="CG44" s="645"/>
      <c r="CH44" s="645"/>
      <c r="CI44" s="645"/>
      <c r="CJ44" s="645"/>
      <c r="CK44" s="645"/>
      <c r="CL44" s="645"/>
      <c r="CM44" s="645"/>
      <c r="CN44" s="645"/>
      <c r="CO44" s="645"/>
      <c r="CP44" s="645"/>
      <c r="CQ44" s="646"/>
      <c r="CR44" s="647">
        <v>
879242</v>
      </c>
      <c r="CS44" s="648"/>
      <c r="CT44" s="648"/>
      <c r="CU44" s="648"/>
      <c r="CV44" s="648"/>
      <c r="CW44" s="648"/>
      <c r="CX44" s="648"/>
      <c r="CY44" s="649"/>
      <c r="CZ44" s="650">
        <v>
30</v>
      </c>
      <c r="DA44" s="651"/>
      <c r="DB44" s="651"/>
      <c r="DC44" s="652"/>
      <c r="DD44" s="635">
        <v>
173064</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2">
      <c r="CD45" s="671"/>
      <c r="CE45" s="672"/>
      <c r="CF45" s="644" t="s">
        <v>
262</v>
      </c>
      <c r="CG45" s="645"/>
      <c r="CH45" s="645"/>
      <c r="CI45" s="645"/>
      <c r="CJ45" s="645"/>
      <c r="CK45" s="645"/>
      <c r="CL45" s="645"/>
      <c r="CM45" s="645"/>
      <c r="CN45" s="645"/>
      <c r="CO45" s="645"/>
      <c r="CP45" s="645"/>
      <c r="CQ45" s="646"/>
      <c r="CR45" s="647">
        <v>
96628</v>
      </c>
      <c r="CS45" s="636"/>
      <c r="CT45" s="636"/>
      <c r="CU45" s="636"/>
      <c r="CV45" s="636"/>
      <c r="CW45" s="636"/>
      <c r="CX45" s="636"/>
      <c r="CY45" s="637"/>
      <c r="CZ45" s="650">
        <v>
3.3</v>
      </c>
      <c r="DA45" s="675"/>
      <c r="DB45" s="675"/>
      <c r="DC45" s="676"/>
      <c r="DD45" s="635">
        <v>
4838</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2">
      <c r="CD46" s="671"/>
      <c r="CE46" s="672"/>
      <c r="CF46" s="644" t="s">
        <v>
263</v>
      </c>
      <c r="CG46" s="645"/>
      <c r="CH46" s="645"/>
      <c r="CI46" s="645"/>
      <c r="CJ46" s="645"/>
      <c r="CK46" s="645"/>
      <c r="CL46" s="645"/>
      <c r="CM46" s="645"/>
      <c r="CN46" s="645"/>
      <c r="CO46" s="645"/>
      <c r="CP46" s="645"/>
      <c r="CQ46" s="646"/>
      <c r="CR46" s="647">
        <v>
782614</v>
      </c>
      <c r="CS46" s="648"/>
      <c r="CT46" s="648"/>
      <c r="CU46" s="648"/>
      <c r="CV46" s="648"/>
      <c r="CW46" s="648"/>
      <c r="CX46" s="648"/>
      <c r="CY46" s="649"/>
      <c r="CZ46" s="650">
        <v>
26.7</v>
      </c>
      <c r="DA46" s="651"/>
      <c r="DB46" s="651"/>
      <c r="DC46" s="652"/>
      <c r="DD46" s="635">
        <v>
168226</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2">
      <c r="CD47" s="671"/>
      <c r="CE47" s="672"/>
      <c r="CF47" s="644" t="s">
        <v>
264</v>
      </c>
      <c r="CG47" s="645"/>
      <c r="CH47" s="645"/>
      <c r="CI47" s="645"/>
      <c r="CJ47" s="645"/>
      <c r="CK47" s="645"/>
      <c r="CL47" s="645"/>
      <c r="CM47" s="645"/>
      <c r="CN47" s="645"/>
      <c r="CO47" s="645"/>
      <c r="CP47" s="645"/>
      <c r="CQ47" s="646"/>
      <c r="CR47" s="647">
        <v>
43956</v>
      </c>
      <c r="CS47" s="636"/>
      <c r="CT47" s="636"/>
      <c r="CU47" s="636"/>
      <c r="CV47" s="636"/>
      <c r="CW47" s="636"/>
      <c r="CX47" s="636"/>
      <c r="CY47" s="637"/>
      <c r="CZ47" s="650">
        <v>
1.5</v>
      </c>
      <c r="DA47" s="675"/>
      <c r="DB47" s="675"/>
      <c r="DC47" s="676"/>
      <c r="DD47" s="635">
        <v>
20956</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ht="10.8" x14ac:dyDescent="0.2">
      <c r="CD48" s="673"/>
      <c r="CE48" s="674"/>
      <c r="CF48" s="644" t="s">
        <v>
265</v>
      </c>
      <c r="CG48" s="645"/>
      <c r="CH48" s="645"/>
      <c r="CI48" s="645"/>
      <c r="CJ48" s="645"/>
      <c r="CK48" s="645"/>
      <c r="CL48" s="645"/>
      <c r="CM48" s="645"/>
      <c r="CN48" s="645"/>
      <c r="CO48" s="645"/>
      <c r="CP48" s="645"/>
      <c r="CQ48" s="646"/>
      <c r="CR48" s="647" t="s">
        <v>
470</v>
      </c>
      <c r="CS48" s="648"/>
      <c r="CT48" s="648"/>
      <c r="CU48" s="648"/>
      <c r="CV48" s="648"/>
      <c r="CW48" s="648"/>
      <c r="CX48" s="648"/>
      <c r="CY48" s="649"/>
      <c r="CZ48" s="650" t="s">
        <v>
94</v>
      </c>
      <c r="DA48" s="651"/>
      <c r="DB48" s="651"/>
      <c r="DC48" s="652"/>
      <c r="DD48" s="635" t="s">
        <v>
94</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2">
      <c r="CD49" s="653" t="s">
        <v>
266</v>
      </c>
      <c r="CE49" s="654"/>
      <c r="CF49" s="654"/>
      <c r="CG49" s="654"/>
      <c r="CH49" s="654"/>
      <c r="CI49" s="654"/>
      <c r="CJ49" s="654"/>
      <c r="CK49" s="654"/>
      <c r="CL49" s="654"/>
      <c r="CM49" s="654"/>
      <c r="CN49" s="654"/>
      <c r="CO49" s="654"/>
      <c r="CP49" s="654"/>
      <c r="CQ49" s="655"/>
      <c r="CR49" s="656">
        <v>
2935555</v>
      </c>
      <c r="CS49" s="657"/>
      <c r="CT49" s="657"/>
      <c r="CU49" s="657"/>
      <c r="CV49" s="657"/>
      <c r="CW49" s="657"/>
      <c r="CX49" s="657"/>
      <c r="CY49" s="658"/>
      <c r="CZ49" s="659">
        <v>
100</v>
      </c>
      <c r="DA49" s="660"/>
      <c r="DB49" s="660"/>
      <c r="DC49" s="661"/>
      <c r="DD49" s="662">
        <v>
1298414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IzWzfqnat8fv7N8tQw6LZt6z8PE7eH6zTt9g+BXDZe/McK3Ih4bVRBIVwE5HG1I2Lqu7ZvpGLdP3QfakIS34OA==" saltValue="Qwd5pj133S/AapF9PllIp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8" zoomScale="70" zoomScaleNormal="25" zoomScaleSheetLayoutView="70" workbookViewId="0"/>
  </sheetViews>
  <sheetFormatPr defaultColWidth="0" defaultRowHeight="13.2" zeroHeight="1" x14ac:dyDescent="0.2"/>
  <cols>
    <col min="1" max="130" width="2.77734375" style="250" customWidth="1"/>
    <col min="131" max="131" width="1.6640625" style="250" customWidth="1"/>
    <col min="132" max="16384" width="9" style="250" hidden="1"/>
  </cols>
  <sheetData>
    <row r="1" spans="1:131" s="213" customFormat="1" ht="11.25" customHeight="1" thickBot="1" x14ac:dyDescent="0.25">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5">
      <c r="A2" s="214" t="s">
        <v>
267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76" t="s">
        <v>
268</v>
      </c>
      <c r="DK2" s="1177"/>
      <c r="DL2" s="1177"/>
      <c r="DM2" s="1177"/>
      <c r="DN2" s="1177"/>
      <c r="DO2" s="1178"/>
      <c r="DP2" s="215"/>
      <c r="DQ2" s="1176" t="s">
        <v>
269</v>
      </c>
      <c r="DR2" s="1177"/>
      <c r="DS2" s="1177"/>
      <c r="DT2" s="1177"/>
      <c r="DU2" s="1177"/>
      <c r="DV2" s="1177"/>
      <c r="DW2" s="1177"/>
      <c r="DX2" s="1177"/>
      <c r="DY2" s="1177"/>
      <c r="DZ2" s="1178"/>
      <c r="EA2" s="216"/>
    </row>
    <row r="3" spans="1:131" s="213" customFormat="1" ht="11.25" customHeight="1" x14ac:dyDescent="0.2">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5">
      <c r="A4" s="1129" t="s">
        <v>
270</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401"/>
      <c r="BA4" s="401"/>
      <c r="BB4" s="401"/>
      <c r="BC4" s="401"/>
      <c r="BD4" s="401"/>
      <c r="BE4" s="218"/>
      <c r="BF4" s="218"/>
      <c r="BG4" s="218"/>
      <c r="BH4" s="218"/>
      <c r="BI4" s="218"/>
      <c r="BJ4" s="218"/>
      <c r="BK4" s="218"/>
      <c r="BL4" s="218"/>
      <c r="BM4" s="218"/>
      <c r="BN4" s="218"/>
      <c r="BO4" s="218"/>
      <c r="BP4" s="218"/>
      <c r="BQ4" s="401" t="s">
        <v>
271</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219"/>
    </row>
    <row r="5" spans="1:131" s="220" customFormat="1" ht="26.25" customHeight="1" x14ac:dyDescent="0.2">
      <c r="A5" s="1063" t="s">
        <v>
272</v>
      </c>
      <c r="B5" s="1064"/>
      <c r="C5" s="1064"/>
      <c r="D5" s="1064"/>
      <c r="E5" s="1064"/>
      <c r="F5" s="1064"/>
      <c r="G5" s="1064"/>
      <c r="H5" s="1064"/>
      <c r="I5" s="1064"/>
      <c r="J5" s="1064"/>
      <c r="K5" s="1064"/>
      <c r="L5" s="1064"/>
      <c r="M5" s="1064"/>
      <c r="N5" s="1064"/>
      <c r="O5" s="1064"/>
      <c r="P5" s="1065"/>
      <c r="Q5" s="1069" t="s">
        <v>
273</v>
      </c>
      <c r="R5" s="1070"/>
      <c r="S5" s="1070"/>
      <c r="T5" s="1070"/>
      <c r="U5" s="1071"/>
      <c r="V5" s="1069" t="s">
        <v>
274</v>
      </c>
      <c r="W5" s="1070"/>
      <c r="X5" s="1070"/>
      <c r="Y5" s="1070"/>
      <c r="Z5" s="1071"/>
      <c r="AA5" s="1069" t="s">
        <v>
275</v>
      </c>
      <c r="AB5" s="1070"/>
      <c r="AC5" s="1070"/>
      <c r="AD5" s="1070"/>
      <c r="AE5" s="1070"/>
      <c r="AF5" s="1179" t="s">
        <v>
527</v>
      </c>
      <c r="AG5" s="1070"/>
      <c r="AH5" s="1070"/>
      <c r="AI5" s="1070"/>
      <c r="AJ5" s="1085"/>
      <c r="AK5" s="1070" t="s">
        <v>
276</v>
      </c>
      <c r="AL5" s="1070"/>
      <c r="AM5" s="1070"/>
      <c r="AN5" s="1070"/>
      <c r="AO5" s="1071"/>
      <c r="AP5" s="1069" t="s">
        <v>
277</v>
      </c>
      <c r="AQ5" s="1070"/>
      <c r="AR5" s="1070"/>
      <c r="AS5" s="1070"/>
      <c r="AT5" s="1071"/>
      <c r="AU5" s="1069" t="s">
        <v>
278</v>
      </c>
      <c r="AV5" s="1070"/>
      <c r="AW5" s="1070"/>
      <c r="AX5" s="1070"/>
      <c r="AY5" s="1085"/>
      <c r="AZ5" s="400"/>
      <c r="BA5" s="400"/>
      <c r="BB5" s="400"/>
      <c r="BC5" s="400"/>
      <c r="BD5" s="400"/>
      <c r="BE5" s="221"/>
      <c r="BF5" s="221"/>
      <c r="BG5" s="221"/>
      <c r="BH5" s="221"/>
      <c r="BI5" s="221"/>
      <c r="BJ5" s="221"/>
      <c r="BK5" s="221"/>
      <c r="BL5" s="221"/>
      <c r="BM5" s="221"/>
      <c r="BN5" s="221"/>
      <c r="BO5" s="221"/>
      <c r="BP5" s="221"/>
      <c r="BQ5" s="1063" t="s">
        <v>
279</v>
      </c>
      <c r="BR5" s="1064"/>
      <c r="BS5" s="1064"/>
      <c r="BT5" s="1064"/>
      <c r="BU5" s="1064"/>
      <c r="BV5" s="1064"/>
      <c r="BW5" s="1064"/>
      <c r="BX5" s="1064"/>
      <c r="BY5" s="1064"/>
      <c r="BZ5" s="1064"/>
      <c r="CA5" s="1064"/>
      <c r="CB5" s="1064"/>
      <c r="CC5" s="1064"/>
      <c r="CD5" s="1064"/>
      <c r="CE5" s="1064"/>
      <c r="CF5" s="1064"/>
      <c r="CG5" s="1065"/>
      <c r="CH5" s="1069" t="s">
        <v>
280</v>
      </c>
      <c r="CI5" s="1070"/>
      <c r="CJ5" s="1070"/>
      <c r="CK5" s="1070"/>
      <c r="CL5" s="1071"/>
      <c r="CM5" s="1069" t="s">
        <v>
281</v>
      </c>
      <c r="CN5" s="1070"/>
      <c r="CO5" s="1070"/>
      <c r="CP5" s="1070"/>
      <c r="CQ5" s="1071"/>
      <c r="CR5" s="1069" t="s">
        <v>
282</v>
      </c>
      <c r="CS5" s="1070"/>
      <c r="CT5" s="1070"/>
      <c r="CU5" s="1070"/>
      <c r="CV5" s="1071"/>
      <c r="CW5" s="1069" t="s">
        <v>
528</v>
      </c>
      <c r="CX5" s="1070"/>
      <c r="CY5" s="1070"/>
      <c r="CZ5" s="1070"/>
      <c r="DA5" s="1071"/>
      <c r="DB5" s="1069" t="s">
        <v>
529</v>
      </c>
      <c r="DC5" s="1070"/>
      <c r="DD5" s="1070"/>
      <c r="DE5" s="1070"/>
      <c r="DF5" s="1071"/>
      <c r="DG5" s="1164" t="s">
        <v>
283</v>
      </c>
      <c r="DH5" s="1165"/>
      <c r="DI5" s="1165"/>
      <c r="DJ5" s="1165"/>
      <c r="DK5" s="1166"/>
      <c r="DL5" s="1164" t="s">
        <v>
284</v>
      </c>
      <c r="DM5" s="1165"/>
      <c r="DN5" s="1165"/>
      <c r="DO5" s="1165"/>
      <c r="DP5" s="1166"/>
      <c r="DQ5" s="1069" t="s">
        <v>
530</v>
      </c>
      <c r="DR5" s="1070"/>
      <c r="DS5" s="1070"/>
      <c r="DT5" s="1070"/>
      <c r="DU5" s="1071"/>
      <c r="DV5" s="1069" t="s">
        <v>
278</v>
      </c>
      <c r="DW5" s="1070"/>
      <c r="DX5" s="1070"/>
      <c r="DY5" s="1070"/>
      <c r="DZ5" s="1085"/>
      <c r="EA5" s="219"/>
    </row>
    <row r="6" spans="1:131" s="220" customFormat="1" ht="26.25" customHeight="1" thickBot="1" x14ac:dyDescent="0.25">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80"/>
      <c r="AG6" s="1073"/>
      <c r="AH6" s="1073"/>
      <c r="AI6" s="1073"/>
      <c r="AJ6" s="1086"/>
      <c r="AK6" s="1073"/>
      <c r="AL6" s="1073"/>
      <c r="AM6" s="1073"/>
      <c r="AN6" s="1073"/>
      <c r="AO6" s="1074"/>
      <c r="AP6" s="1072"/>
      <c r="AQ6" s="1073"/>
      <c r="AR6" s="1073"/>
      <c r="AS6" s="1073"/>
      <c r="AT6" s="1074"/>
      <c r="AU6" s="1072"/>
      <c r="AV6" s="1073"/>
      <c r="AW6" s="1073"/>
      <c r="AX6" s="1073"/>
      <c r="AY6" s="1086"/>
      <c r="AZ6" s="401"/>
      <c r="BA6" s="401"/>
      <c r="BB6" s="401"/>
      <c r="BC6" s="401"/>
      <c r="BD6" s="401"/>
      <c r="BE6" s="218"/>
      <c r="BF6" s="218"/>
      <c r="BG6" s="218"/>
      <c r="BH6" s="218"/>
      <c r="BI6" s="218"/>
      <c r="BJ6" s="218"/>
      <c r="BK6" s="218"/>
      <c r="BL6" s="218"/>
      <c r="BM6" s="218"/>
      <c r="BN6" s="218"/>
      <c r="BO6" s="218"/>
      <c r="BP6" s="218"/>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67"/>
      <c r="DH6" s="1168"/>
      <c r="DI6" s="1168"/>
      <c r="DJ6" s="1168"/>
      <c r="DK6" s="1169"/>
      <c r="DL6" s="1167"/>
      <c r="DM6" s="1168"/>
      <c r="DN6" s="1168"/>
      <c r="DO6" s="1168"/>
      <c r="DP6" s="1169"/>
      <c r="DQ6" s="1072"/>
      <c r="DR6" s="1073"/>
      <c r="DS6" s="1073"/>
      <c r="DT6" s="1073"/>
      <c r="DU6" s="1074"/>
      <c r="DV6" s="1072"/>
      <c r="DW6" s="1073"/>
      <c r="DX6" s="1073"/>
      <c r="DY6" s="1073"/>
      <c r="DZ6" s="1086"/>
      <c r="EA6" s="219"/>
    </row>
    <row r="7" spans="1:131" s="220" customFormat="1" ht="26.25" customHeight="1" thickTop="1" x14ac:dyDescent="0.2">
      <c r="A7" s="222">
        <v>
1</v>
      </c>
      <c r="B7" s="1116" t="s">
        <v>
531</v>
      </c>
      <c r="C7" s="1117"/>
      <c r="D7" s="1117"/>
      <c r="E7" s="1117"/>
      <c r="F7" s="1117"/>
      <c r="G7" s="1117"/>
      <c r="H7" s="1117"/>
      <c r="I7" s="1117"/>
      <c r="J7" s="1117"/>
      <c r="K7" s="1117"/>
      <c r="L7" s="1117"/>
      <c r="M7" s="1117"/>
      <c r="N7" s="1117"/>
      <c r="O7" s="1117"/>
      <c r="P7" s="1118"/>
      <c r="Q7" s="1170">
        <v>
3014</v>
      </c>
      <c r="R7" s="1171"/>
      <c r="S7" s="1171"/>
      <c r="T7" s="1171"/>
      <c r="U7" s="1171"/>
      <c r="V7" s="1171">
        <v>
2935</v>
      </c>
      <c r="W7" s="1171"/>
      <c r="X7" s="1171"/>
      <c r="Y7" s="1171"/>
      <c r="Z7" s="1171"/>
      <c r="AA7" s="1171">
        <v>
79</v>
      </c>
      <c r="AB7" s="1171"/>
      <c r="AC7" s="1171"/>
      <c r="AD7" s="1171"/>
      <c r="AE7" s="1172"/>
      <c r="AF7" s="1173">
        <v>
79</v>
      </c>
      <c r="AG7" s="1174"/>
      <c r="AH7" s="1174"/>
      <c r="AI7" s="1174"/>
      <c r="AJ7" s="1175"/>
      <c r="AK7" s="1157">
        <v>
5</v>
      </c>
      <c r="AL7" s="1158"/>
      <c r="AM7" s="1158"/>
      <c r="AN7" s="1158"/>
      <c r="AO7" s="1158"/>
      <c r="AP7" s="1158">
        <v>
1256</v>
      </c>
      <c r="AQ7" s="1158"/>
      <c r="AR7" s="1158"/>
      <c r="AS7" s="1158"/>
      <c r="AT7" s="1158"/>
      <c r="AU7" s="1159"/>
      <c r="AV7" s="1159"/>
      <c r="AW7" s="1159"/>
      <c r="AX7" s="1159"/>
      <c r="AY7" s="1160"/>
      <c r="AZ7" s="401"/>
      <c r="BA7" s="401"/>
      <c r="BB7" s="401"/>
      <c r="BC7" s="401"/>
      <c r="BD7" s="401"/>
      <c r="BE7" s="218"/>
      <c r="BF7" s="218"/>
      <c r="BG7" s="218"/>
      <c r="BH7" s="218"/>
      <c r="BI7" s="218"/>
      <c r="BJ7" s="218"/>
      <c r="BK7" s="218"/>
      <c r="BL7" s="218"/>
      <c r="BM7" s="218"/>
      <c r="BN7" s="218"/>
      <c r="BO7" s="218"/>
      <c r="BP7" s="218"/>
      <c r="BQ7" s="223">
        <v>
1</v>
      </c>
      <c r="BR7" s="224"/>
      <c r="BS7" s="1161"/>
      <c r="BT7" s="1162"/>
      <c r="BU7" s="1162"/>
      <c r="BV7" s="1162"/>
      <c r="BW7" s="1162"/>
      <c r="BX7" s="1162"/>
      <c r="BY7" s="1162"/>
      <c r="BZ7" s="1162"/>
      <c r="CA7" s="1162"/>
      <c r="CB7" s="1162"/>
      <c r="CC7" s="1162"/>
      <c r="CD7" s="1162"/>
      <c r="CE7" s="1162"/>
      <c r="CF7" s="1162"/>
      <c r="CG7" s="1163"/>
      <c r="CH7" s="1154"/>
      <c r="CI7" s="1155"/>
      <c r="CJ7" s="1155"/>
      <c r="CK7" s="1155"/>
      <c r="CL7" s="1156"/>
      <c r="CM7" s="1154"/>
      <c r="CN7" s="1155"/>
      <c r="CO7" s="1155"/>
      <c r="CP7" s="1155"/>
      <c r="CQ7" s="1156"/>
      <c r="CR7" s="1154"/>
      <c r="CS7" s="1155"/>
      <c r="CT7" s="1155"/>
      <c r="CU7" s="1155"/>
      <c r="CV7" s="1156"/>
      <c r="CW7" s="1154"/>
      <c r="CX7" s="1155"/>
      <c r="CY7" s="1155"/>
      <c r="CZ7" s="1155"/>
      <c r="DA7" s="1156"/>
      <c r="DB7" s="1154"/>
      <c r="DC7" s="1155"/>
      <c r="DD7" s="1155"/>
      <c r="DE7" s="1155"/>
      <c r="DF7" s="1156"/>
      <c r="DG7" s="1154"/>
      <c r="DH7" s="1155"/>
      <c r="DI7" s="1155"/>
      <c r="DJ7" s="1155"/>
      <c r="DK7" s="1156"/>
      <c r="DL7" s="1154"/>
      <c r="DM7" s="1155"/>
      <c r="DN7" s="1155"/>
      <c r="DO7" s="1155"/>
      <c r="DP7" s="1156"/>
      <c r="DQ7" s="1154"/>
      <c r="DR7" s="1155"/>
      <c r="DS7" s="1155"/>
      <c r="DT7" s="1155"/>
      <c r="DU7" s="1156"/>
      <c r="DV7" s="1181"/>
      <c r="DW7" s="1182"/>
      <c r="DX7" s="1182"/>
      <c r="DY7" s="1182"/>
      <c r="DZ7" s="1183"/>
      <c r="EA7" s="219"/>
    </row>
    <row r="8" spans="1:131" s="220" customFormat="1" ht="26.25" customHeight="1" x14ac:dyDescent="0.2">
      <c r="A8" s="225">
        <v>
2</v>
      </c>
      <c r="B8" s="1099"/>
      <c r="C8" s="1100"/>
      <c r="D8" s="1100"/>
      <c r="E8" s="1100"/>
      <c r="F8" s="1100"/>
      <c r="G8" s="1100"/>
      <c r="H8" s="1100"/>
      <c r="I8" s="1100"/>
      <c r="J8" s="1100"/>
      <c r="K8" s="1100"/>
      <c r="L8" s="1100"/>
      <c r="M8" s="1100"/>
      <c r="N8" s="1100"/>
      <c r="O8" s="1100"/>
      <c r="P8" s="1101"/>
      <c r="Q8" s="1111"/>
      <c r="R8" s="1112"/>
      <c r="S8" s="1112"/>
      <c r="T8" s="1112"/>
      <c r="U8" s="1112"/>
      <c r="V8" s="1112"/>
      <c r="W8" s="1112"/>
      <c r="X8" s="1112"/>
      <c r="Y8" s="1112"/>
      <c r="Z8" s="1112"/>
      <c r="AA8" s="1112"/>
      <c r="AB8" s="1112"/>
      <c r="AC8" s="1112"/>
      <c r="AD8" s="1112"/>
      <c r="AE8" s="1113"/>
      <c r="AF8" s="1105"/>
      <c r="AG8" s="1106"/>
      <c r="AH8" s="1106"/>
      <c r="AI8" s="1106"/>
      <c r="AJ8" s="1107"/>
      <c r="AK8" s="1152"/>
      <c r="AL8" s="1153"/>
      <c r="AM8" s="1153"/>
      <c r="AN8" s="1153"/>
      <c r="AO8" s="1153"/>
      <c r="AP8" s="1153"/>
      <c r="AQ8" s="1153"/>
      <c r="AR8" s="1153"/>
      <c r="AS8" s="1153"/>
      <c r="AT8" s="1153"/>
      <c r="AU8" s="1150"/>
      <c r="AV8" s="1150"/>
      <c r="AW8" s="1150"/>
      <c r="AX8" s="1150"/>
      <c r="AY8" s="1151"/>
      <c r="AZ8" s="401"/>
      <c r="BA8" s="401"/>
      <c r="BB8" s="401"/>
      <c r="BC8" s="401"/>
      <c r="BD8" s="401"/>
      <c r="BE8" s="218"/>
      <c r="BF8" s="218"/>
      <c r="BG8" s="218"/>
      <c r="BH8" s="218"/>
      <c r="BI8" s="218"/>
      <c r="BJ8" s="218"/>
      <c r="BK8" s="218"/>
      <c r="BL8" s="218"/>
      <c r="BM8" s="218"/>
      <c r="BN8" s="218"/>
      <c r="BO8" s="218"/>
      <c r="BP8" s="218"/>
      <c r="BQ8" s="226">
        <v>
2</v>
      </c>
      <c r="BR8" s="227"/>
      <c r="BS8" s="1082"/>
      <c r="BT8" s="1083"/>
      <c r="BU8" s="1083"/>
      <c r="BV8" s="1083"/>
      <c r="BW8" s="1083"/>
      <c r="BX8" s="1083"/>
      <c r="BY8" s="1083"/>
      <c r="BZ8" s="1083"/>
      <c r="CA8" s="1083"/>
      <c r="CB8" s="1083"/>
      <c r="CC8" s="1083"/>
      <c r="CD8" s="1083"/>
      <c r="CE8" s="1083"/>
      <c r="CF8" s="1083"/>
      <c r="CG8" s="1084"/>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19"/>
    </row>
    <row r="9" spans="1:131" s="220" customFormat="1" ht="26.25" customHeight="1" x14ac:dyDescent="0.2">
      <c r="A9" s="225">
        <v>
3</v>
      </c>
      <c r="B9" s="1099"/>
      <c r="C9" s="1100"/>
      <c r="D9" s="1100"/>
      <c r="E9" s="1100"/>
      <c r="F9" s="1100"/>
      <c r="G9" s="1100"/>
      <c r="H9" s="1100"/>
      <c r="I9" s="1100"/>
      <c r="J9" s="1100"/>
      <c r="K9" s="1100"/>
      <c r="L9" s="1100"/>
      <c r="M9" s="1100"/>
      <c r="N9" s="1100"/>
      <c r="O9" s="1100"/>
      <c r="P9" s="1101"/>
      <c r="Q9" s="1111"/>
      <c r="R9" s="1112"/>
      <c r="S9" s="1112"/>
      <c r="T9" s="1112"/>
      <c r="U9" s="1112"/>
      <c r="V9" s="1112"/>
      <c r="W9" s="1112"/>
      <c r="X9" s="1112"/>
      <c r="Y9" s="1112"/>
      <c r="Z9" s="1112"/>
      <c r="AA9" s="1112"/>
      <c r="AB9" s="1112"/>
      <c r="AC9" s="1112"/>
      <c r="AD9" s="1112"/>
      <c r="AE9" s="1113"/>
      <c r="AF9" s="1105"/>
      <c r="AG9" s="1106"/>
      <c r="AH9" s="1106"/>
      <c r="AI9" s="1106"/>
      <c r="AJ9" s="1107"/>
      <c r="AK9" s="1152"/>
      <c r="AL9" s="1153"/>
      <c r="AM9" s="1153"/>
      <c r="AN9" s="1153"/>
      <c r="AO9" s="1153"/>
      <c r="AP9" s="1153"/>
      <c r="AQ9" s="1153"/>
      <c r="AR9" s="1153"/>
      <c r="AS9" s="1153"/>
      <c r="AT9" s="1153"/>
      <c r="AU9" s="1150"/>
      <c r="AV9" s="1150"/>
      <c r="AW9" s="1150"/>
      <c r="AX9" s="1150"/>
      <c r="AY9" s="1151"/>
      <c r="AZ9" s="401"/>
      <c r="BA9" s="401"/>
      <c r="BB9" s="401"/>
      <c r="BC9" s="401"/>
      <c r="BD9" s="401"/>
      <c r="BE9" s="218"/>
      <c r="BF9" s="218"/>
      <c r="BG9" s="218"/>
      <c r="BH9" s="218"/>
      <c r="BI9" s="218"/>
      <c r="BJ9" s="218"/>
      <c r="BK9" s="218"/>
      <c r="BL9" s="218"/>
      <c r="BM9" s="218"/>
      <c r="BN9" s="218"/>
      <c r="BO9" s="218"/>
      <c r="BP9" s="218"/>
      <c r="BQ9" s="226">
        <v>
3</v>
      </c>
      <c r="BR9" s="227"/>
      <c r="BS9" s="1082"/>
      <c r="BT9" s="1083"/>
      <c r="BU9" s="1083"/>
      <c r="BV9" s="1083"/>
      <c r="BW9" s="1083"/>
      <c r="BX9" s="1083"/>
      <c r="BY9" s="1083"/>
      <c r="BZ9" s="1083"/>
      <c r="CA9" s="1083"/>
      <c r="CB9" s="1083"/>
      <c r="CC9" s="1083"/>
      <c r="CD9" s="1083"/>
      <c r="CE9" s="1083"/>
      <c r="CF9" s="1083"/>
      <c r="CG9" s="1084"/>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19"/>
    </row>
    <row r="10" spans="1:131" s="220" customFormat="1" ht="26.25" customHeight="1" x14ac:dyDescent="0.2">
      <c r="A10" s="225">
        <v>
4</v>
      </c>
      <c r="B10" s="1099"/>
      <c r="C10" s="1100"/>
      <c r="D10" s="1100"/>
      <c r="E10" s="1100"/>
      <c r="F10" s="1100"/>
      <c r="G10" s="1100"/>
      <c r="H10" s="1100"/>
      <c r="I10" s="1100"/>
      <c r="J10" s="1100"/>
      <c r="K10" s="1100"/>
      <c r="L10" s="1100"/>
      <c r="M10" s="1100"/>
      <c r="N10" s="1100"/>
      <c r="O10" s="1100"/>
      <c r="P10" s="1101"/>
      <c r="Q10" s="1111"/>
      <c r="R10" s="1112"/>
      <c r="S10" s="1112"/>
      <c r="T10" s="1112"/>
      <c r="U10" s="1112"/>
      <c r="V10" s="1112"/>
      <c r="W10" s="1112"/>
      <c r="X10" s="1112"/>
      <c r="Y10" s="1112"/>
      <c r="Z10" s="1112"/>
      <c r="AA10" s="1112"/>
      <c r="AB10" s="1112"/>
      <c r="AC10" s="1112"/>
      <c r="AD10" s="1112"/>
      <c r="AE10" s="1113"/>
      <c r="AF10" s="1105"/>
      <c r="AG10" s="1106"/>
      <c r="AH10" s="1106"/>
      <c r="AI10" s="1106"/>
      <c r="AJ10" s="1107"/>
      <c r="AK10" s="1152"/>
      <c r="AL10" s="1153"/>
      <c r="AM10" s="1153"/>
      <c r="AN10" s="1153"/>
      <c r="AO10" s="1153"/>
      <c r="AP10" s="1153"/>
      <c r="AQ10" s="1153"/>
      <c r="AR10" s="1153"/>
      <c r="AS10" s="1153"/>
      <c r="AT10" s="1153"/>
      <c r="AU10" s="1150"/>
      <c r="AV10" s="1150"/>
      <c r="AW10" s="1150"/>
      <c r="AX10" s="1150"/>
      <c r="AY10" s="1151"/>
      <c r="AZ10" s="401"/>
      <c r="BA10" s="401"/>
      <c r="BB10" s="401"/>
      <c r="BC10" s="401"/>
      <c r="BD10" s="401"/>
      <c r="BE10" s="218"/>
      <c r="BF10" s="218"/>
      <c r="BG10" s="218"/>
      <c r="BH10" s="218"/>
      <c r="BI10" s="218"/>
      <c r="BJ10" s="218"/>
      <c r="BK10" s="218"/>
      <c r="BL10" s="218"/>
      <c r="BM10" s="218"/>
      <c r="BN10" s="218"/>
      <c r="BO10" s="218"/>
      <c r="BP10" s="218"/>
      <c r="BQ10" s="226">
        <v>
4</v>
      </c>
      <c r="BR10" s="227"/>
      <c r="BS10" s="1082"/>
      <c r="BT10" s="1083"/>
      <c r="BU10" s="1083"/>
      <c r="BV10" s="1083"/>
      <c r="BW10" s="1083"/>
      <c r="BX10" s="1083"/>
      <c r="BY10" s="1083"/>
      <c r="BZ10" s="1083"/>
      <c r="CA10" s="1083"/>
      <c r="CB10" s="1083"/>
      <c r="CC10" s="1083"/>
      <c r="CD10" s="1083"/>
      <c r="CE10" s="1083"/>
      <c r="CF10" s="1083"/>
      <c r="CG10" s="1084"/>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19"/>
    </row>
    <row r="11" spans="1:131" s="220" customFormat="1" ht="26.25" customHeight="1" x14ac:dyDescent="0.2">
      <c r="A11" s="225">
        <v>
5</v>
      </c>
      <c r="B11" s="1099"/>
      <c r="C11" s="1100"/>
      <c r="D11" s="1100"/>
      <c r="E11" s="1100"/>
      <c r="F11" s="1100"/>
      <c r="G11" s="1100"/>
      <c r="H11" s="1100"/>
      <c r="I11" s="1100"/>
      <c r="J11" s="1100"/>
      <c r="K11" s="1100"/>
      <c r="L11" s="1100"/>
      <c r="M11" s="1100"/>
      <c r="N11" s="1100"/>
      <c r="O11" s="1100"/>
      <c r="P11" s="1101"/>
      <c r="Q11" s="1111"/>
      <c r="R11" s="1112"/>
      <c r="S11" s="1112"/>
      <c r="T11" s="1112"/>
      <c r="U11" s="1112"/>
      <c r="V11" s="1112"/>
      <c r="W11" s="1112"/>
      <c r="X11" s="1112"/>
      <c r="Y11" s="1112"/>
      <c r="Z11" s="1112"/>
      <c r="AA11" s="1112"/>
      <c r="AB11" s="1112"/>
      <c r="AC11" s="1112"/>
      <c r="AD11" s="1112"/>
      <c r="AE11" s="1113"/>
      <c r="AF11" s="1105"/>
      <c r="AG11" s="1106"/>
      <c r="AH11" s="1106"/>
      <c r="AI11" s="1106"/>
      <c r="AJ11" s="1107"/>
      <c r="AK11" s="1152"/>
      <c r="AL11" s="1153"/>
      <c r="AM11" s="1153"/>
      <c r="AN11" s="1153"/>
      <c r="AO11" s="1153"/>
      <c r="AP11" s="1153"/>
      <c r="AQ11" s="1153"/>
      <c r="AR11" s="1153"/>
      <c r="AS11" s="1153"/>
      <c r="AT11" s="1153"/>
      <c r="AU11" s="1150"/>
      <c r="AV11" s="1150"/>
      <c r="AW11" s="1150"/>
      <c r="AX11" s="1150"/>
      <c r="AY11" s="1151"/>
      <c r="AZ11" s="401"/>
      <c r="BA11" s="401"/>
      <c r="BB11" s="401"/>
      <c r="BC11" s="401"/>
      <c r="BD11" s="401"/>
      <c r="BE11" s="218"/>
      <c r="BF11" s="218"/>
      <c r="BG11" s="218"/>
      <c r="BH11" s="218"/>
      <c r="BI11" s="218"/>
      <c r="BJ11" s="218"/>
      <c r="BK11" s="218"/>
      <c r="BL11" s="218"/>
      <c r="BM11" s="218"/>
      <c r="BN11" s="218"/>
      <c r="BO11" s="218"/>
      <c r="BP11" s="218"/>
      <c r="BQ11" s="226">
        <v>
5</v>
      </c>
      <c r="BR11" s="227"/>
      <c r="BS11" s="1082"/>
      <c r="BT11" s="1083"/>
      <c r="BU11" s="1083"/>
      <c r="BV11" s="1083"/>
      <c r="BW11" s="1083"/>
      <c r="BX11" s="1083"/>
      <c r="BY11" s="1083"/>
      <c r="BZ11" s="1083"/>
      <c r="CA11" s="1083"/>
      <c r="CB11" s="1083"/>
      <c r="CC11" s="1083"/>
      <c r="CD11" s="1083"/>
      <c r="CE11" s="1083"/>
      <c r="CF11" s="1083"/>
      <c r="CG11" s="1084"/>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19"/>
    </row>
    <row r="12" spans="1:131" s="220" customFormat="1" ht="26.25" customHeight="1" x14ac:dyDescent="0.2">
      <c r="A12" s="225">
        <v>
6</v>
      </c>
      <c r="B12" s="1099"/>
      <c r="C12" s="1100"/>
      <c r="D12" s="1100"/>
      <c r="E12" s="1100"/>
      <c r="F12" s="1100"/>
      <c r="G12" s="1100"/>
      <c r="H12" s="1100"/>
      <c r="I12" s="1100"/>
      <c r="J12" s="1100"/>
      <c r="K12" s="1100"/>
      <c r="L12" s="1100"/>
      <c r="M12" s="1100"/>
      <c r="N12" s="1100"/>
      <c r="O12" s="1100"/>
      <c r="P12" s="1101"/>
      <c r="Q12" s="1111"/>
      <c r="R12" s="1112"/>
      <c r="S12" s="1112"/>
      <c r="T12" s="1112"/>
      <c r="U12" s="1112"/>
      <c r="V12" s="1112"/>
      <c r="W12" s="1112"/>
      <c r="X12" s="1112"/>
      <c r="Y12" s="1112"/>
      <c r="Z12" s="1112"/>
      <c r="AA12" s="1112"/>
      <c r="AB12" s="1112"/>
      <c r="AC12" s="1112"/>
      <c r="AD12" s="1112"/>
      <c r="AE12" s="1113"/>
      <c r="AF12" s="1105"/>
      <c r="AG12" s="1106"/>
      <c r="AH12" s="1106"/>
      <c r="AI12" s="1106"/>
      <c r="AJ12" s="1107"/>
      <c r="AK12" s="1152"/>
      <c r="AL12" s="1153"/>
      <c r="AM12" s="1153"/>
      <c r="AN12" s="1153"/>
      <c r="AO12" s="1153"/>
      <c r="AP12" s="1153"/>
      <c r="AQ12" s="1153"/>
      <c r="AR12" s="1153"/>
      <c r="AS12" s="1153"/>
      <c r="AT12" s="1153"/>
      <c r="AU12" s="1150"/>
      <c r="AV12" s="1150"/>
      <c r="AW12" s="1150"/>
      <c r="AX12" s="1150"/>
      <c r="AY12" s="1151"/>
      <c r="AZ12" s="401"/>
      <c r="BA12" s="401"/>
      <c r="BB12" s="401"/>
      <c r="BC12" s="401"/>
      <c r="BD12" s="401"/>
      <c r="BE12" s="218"/>
      <c r="BF12" s="218"/>
      <c r="BG12" s="218"/>
      <c r="BH12" s="218"/>
      <c r="BI12" s="218"/>
      <c r="BJ12" s="218"/>
      <c r="BK12" s="218"/>
      <c r="BL12" s="218"/>
      <c r="BM12" s="218"/>
      <c r="BN12" s="218"/>
      <c r="BO12" s="218"/>
      <c r="BP12" s="218"/>
      <c r="BQ12" s="226">
        <v>
6</v>
      </c>
      <c r="BR12" s="227"/>
      <c r="BS12" s="1082"/>
      <c r="BT12" s="1083"/>
      <c r="BU12" s="1083"/>
      <c r="BV12" s="1083"/>
      <c r="BW12" s="1083"/>
      <c r="BX12" s="1083"/>
      <c r="BY12" s="1083"/>
      <c r="BZ12" s="1083"/>
      <c r="CA12" s="1083"/>
      <c r="CB12" s="1083"/>
      <c r="CC12" s="1083"/>
      <c r="CD12" s="1083"/>
      <c r="CE12" s="1083"/>
      <c r="CF12" s="1083"/>
      <c r="CG12" s="1084"/>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19"/>
    </row>
    <row r="13" spans="1:131" s="220" customFormat="1" ht="26.25" customHeight="1" x14ac:dyDescent="0.2">
      <c r="A13" s="225">
        <v>
7</v>
      </c>
      <c r="B13" s="1099"/>
      <c r="C13" s="1100"/>
      <c r="D13" s="1100"/>
      <c r="E13" s="1100"/>
      <c r="F13" s="1100"/>
      <c r="G13" s="1100"/>
      <c r="H13" s="1100"/>
      <c r="I13" s="1100"/>
      <c r="J13" s="1100"/>
      <c r="K13" s="1100"/>
      <c r="L13" s="1100"/>
      <c r="M13" s="1100"/>
      <c r="N13" s="1100"/>
      <c r="O13" s="1100"/>
      <c r="P13" s="1101"/>
      <c r="Q13" s="1111"/>
      <c r="R13" s="1112"/>
      <c r="S13" s="1112"/>
      <c r="T13" s="1112"/>
      <c r="U13" s="1112"/>
      <c r="V13" s="1112"/>
      <c r="W13" s="1112"/>
      <c r="X13" s="1112"/>
      <c r="Y13" s="1112"/>
      <c r="Z13" s="1112"/>
      <c r="AA13" s="1112"/>
      <c r="AB13" s="1112"/>
      <c r="AC13" s="1112"/>
      <c r="AD13" s="1112"/>
      <c r="AE13" s="1113"/>
      <c r="AF13" s="1105"/>
      <c r="AG13" s="1106"/>
      <c r="AH13" s="1106"/>
      <c r="AI13" s="1106"/>
      <c r="AJ13" s="1107"/>
      <c r="AK13" s="1152"/>
      <c r="AL13" s="1153"/>
      <c r="AM13" s="1153"/>
      <c r="AN13" s="1153"/>
      <c r="AO13" s="1153"/>
      <c r="AP13" s="1153"/>
      <c r="AQ13" s="1153"/>
      <c r="AR13" s="1153"/>
      <c r="AS13" s="1153"/>
      <c r="AT13" s="1153"/>
      <c r="AU13" s="1150"/>
      <c r="AV13" s="1150"/>
      <c r="AW13" s="1150"/>
      <c r="AX13" s="1150"/>
      <c r="AY13" s="1151"/>
      <c r="AZ13" s="401"/>
      <c r="BA13" s="401"/>
      <c r="BB13" s="401"/>
      <c r="BC13" s="401"/>
      <c r="BD13" s="401"/>
      <c r="BE13" s="218"/>
      <c r="BF13" s="218"/>
      <c r="BG13" s="218"/>
      <c r="BH13" s="218"/>
      <c r="BI13" s="218"/>
      <c r="BJ13" s="218"/>
      <c r="BK13" s="218"/>
      <c r="BL13" s="218"/>
      <c r="BM13" s="218"/>
      <c r="BN13" s="218"/>
      <c r="BO13" s="218"/>
      <c r="BP13" s="218"/>
      <c r="BQ13" s="226">
        <v>
7</v>
      </c>
      <c r="BR13" s="227"/>
      <c r="BS13" s="1082"/>
      <c r="BT13" s="1083"/>
      <c r="BU13" s="1083"/>
      <c r="BV13" s="1083"/>
      <c r="BW13" s="1083"/>
      <c r="BX13" s="1083"/>
      <c r="BY13" s="1083"/>
      <c r="BZ13" s="1083"/>
      <c r="CA13" s="1083"/>
      <c r="CB13" s="1083"/>
      <c r="CC13" s="1083"/>
      <c r="CD13" s="1083"/>
      <c r="CE13" s="1083"/>
      <c r="CF13" s="1083"/>
      <c r="CG13" s="1084"/>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19"/>
    </row>
    <row r="14" spans="1:131" s="220" customFormat="1" ht="26.25" customHeight="1" x14ac:dyDescent="0.2">
      <c r="A14" s="225">
        <v>
8</v>
      </c>
      <c r="B14" s="1099"/>
      <c r="C14" s="1100"/>
      <c r="D14" s="1100"/>
      <c r="E14" s="1100"/>
      <c r="F14" s="1100"/>
      <c r="G14" s="1100"/>
      <c r="H14" s="1100"/>
      <c r="I14" s="1100"/>
      <c r="J14" s="1100"/>
      <c r="K14" s="1100"/>
      <c r="L14" s="1100"/>
      <c r="M14" s="1100"/>
      <c r="N14" s="1100"/>
      <c r="O14" s="1100"/>
      <c r="P14" s="1101"/>
      <c r="Q14" s="1111"/>
      <c r="R14" s="1112"/>
      <c r="S14" s="1112"/>
      <c r="T14" s="1112"/>
      <c r="U14" s="1112"/>
      <c r="V14" s="1112"/>
      <c r="W14" s="1112"/>
      <c r="X14" s="1112"/>
      <c r="Y14" s="1112"/>
      <c r="Z14" s="1112"/>
      <c r="AA14" s="1112"/>
      <c r="AB14" s="1112"/>
      <c r="AC14" s="1112"/>
      <c r="AD14" s="1112"/>
      <c r="AE14" s="1113"/>
      <c r="AF14" s="1105"/>
      <c r="AG14" s="1106"/>
      <c r="AH14" s="1106"/>
      <c r="AI14" s="1106"/>
      <c r="AJ14" s="1107"/>
      <c r="AK14" s="1152"/>
      <c r="AL14" s="1153"/>
      <c r="AM14" s="1153"/>
      <c r="AN14" s="1153"/>
      <c r="AO14" s="1153"/>
      <c r="AP14" s="1153"/>
      <c r="AQ14" s="1153"/>
      <c r="AR14" s="1153"/>
      <c r="AS14" s="1153"/>
      <c r="AT14" s="1153"/>
      <c r="AU14" s="1150"/>
      <c r="AV14" s="1150"/>
      <c r="AW14" s="1150"/>
      <c r="AX14" s="1150"/>
      <c r="AY14" s="1151"/>
      <c r="AZ14" s="401"/>
      <c r="BA14" s="401"/>
      <c r="BB14" s="401"/>
      <c r="BC14" s="401"/>
      <c r="BD14" s="401"/>
      <c r="BE14" s="218"/>
      <c r="BF14" s="218"/>
      <c r="BG14" s="218"/>
      <c r="BH14" s="218"/>
      <c r="BI14" s="218"/>
      <c r="BJ14" s="218"/>
      <c r="BK14" s="218"/>
      <c r="BL14" s="218"/>
      <c r="BM14" s="218"/>
      <c r="BN14" s="218"/>
      <c r="BO14" s="218"/>
      <c r="BP14" s="218"/>
      <c r="BQ14" s="226">
        <v>
8</v>
      </c>
      <c r="BR14" s="227"/>
      <c r="BS14" s="1082"/>
      <c r="BT14" s="1083"/>
      <c r="BU14" s="1083"/>
      <c r="BV14" s="1083"/>
      <c r="BW14" s="1083"/>
      <c r="BX14" s="1083"/>
      <c r="BY14" s="1083"/>
      <c r="BZ14" s="1083"/>
      <c r="CA14" s="1083"/>
      <c r="CB14" s="1083"/>
      <c r="CC14" s="1083"/>
      <c r="CD14" s="1083"/>
      <c r="CE14" s="1083"/>
      <c r="CF14" s="1083"/>
      <c r="CG14" s="1084"/>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19"/>
    </row>
    <row r="15" spans="1:131" s="220" customFormat="1" ht="26.25" customHeight="1" x14ac:dyDescent="0.2">
      <c r="A15" s="225">
        <v>
9</v>
      </c>
      <c r="B15" s="1099"/>
      <c r="C15" s="1100"/>
      <c r="D15" s="1100"/>
      <c r="E15" s="1100"/>
      <c r="F15" s="1100"/>
      <c r="G15" s="1100"/>
      <c r="H15" s="1100"/>
      <c r="I15" s="1100"/>
      <c r="J15" s="1100"/>
      <c r="K15" s="1100"/>
      <c r="L15" s="1100"/>
      <c r="M15" s="1100"/>
      <c r="N15" s="1100"/>
      <c r="O15" s="1100"/>
      <c r="P15" s="1101"/>
      <c r="Q15" s="1111"/>
      <c r="R15" s="1112"/>
      <c r="S15" s="1112"/>
      <c r="T15" s="1112"/>
      <c r="U15" s="1112"/>
      <c r="V15" s="1112"/>
      <c r="W15" s="1112"/>
      <c r="X15" s="1112"/>
      <c r="Y15" s="1112"/>
      <c r="Z15" s="1112"/>
      <c r="AA15" s="1112"/>
      <c r="AB15" s="1112"/>
      <c r="AC15" s="1112"/>
      <c r="AD15" s="1112"/>
      <c r="AE15" s="1113"/>
      <c r="AF15" s="1105"/>
      <c r="AG15" s="1106"/>
      <c r="AH15" s="1106"/>
      <c r="AI15" s="1106"/>
      <c r="AJ15" s="1107"/>
      <c r="AK15" s="1152"/>
      <c r="AL15" s="1153"/>
      <c r="AM15" s="1153"/>
      <c r="AN15" s="1153"/>
      <c r="AO15" s="1153"/>
      <c r="AP15" s="1153"/>
      <c r="AQ15" s="1153"/>
      <c r="AR15" s="1153"/>
      <c r="AS15" s="1153"/>
      <c r="AT15" s="1153"/>
      <c r="AU15" s="1150"/>
      <c r="AV15" s="1150"/>
      <c r="AW15" s="1150"/>
      <c r="AX15" s="1150"/>
      <c r="AY15" s="1151"/>
      <c r="AZ15" s="401"/>
      <c r="BA15" s="401"/>
      <c r="BB15" s="401"/>
      <c r="BC15" s="401"/>
      <c r="BD15" s="401"/>
      <c r="BE15" s="218"/>
      <c r="BF15" s="218"/>
      <c r="BG15" s="218"/>
      <c r="BH15" s="218"/>
      <c r="BI15" s="218"/>
      <c r="BJ15" s="218"/>
      <c r="BK15" s="218"/>
      <c r="BL15" s="218"/>
      <c r="BM15" s="218"/>
      <c r="BN15" s="218"/>
      <c r="BO15" s="218"/>
      <c r="BP15" s="218"/>
      <c r="BQ15" s="226">
        <v>
9</v>
      </c>
      <c r="BR15" s="227"/>
      <c r="BS15" s="1082"/>
      <c r="BT15" s="1083"/>
      <c r="BU15" s="1083"/>
      <c r="BV15" s="1083"/>
      <c r="BW15" s="1083"/>
      <c r="BX15" s="1083"/>
      <c r="BY15" s="1083"/>
      <c r="BZ15" s="1083"/>
      <c r="CA15" s="1083"/>
      <c r="CB15" s="1083"/>
      <c r="CC15" s="1083"/>
      <c r="CD15" s="1083"/>
      <c r="CE15" s="1083"/>
      <c r="CF15" s="1083"/>
      <c r="CG15" s="1084"/>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19"/>
    </row>
    <row r="16" spans="1:131" s="220" customFormat="1" ht="26.25" customHeight="1" x14ac:dyDescent="0.2">
      <c r="A16" s="225">
        <v>
10</v>
      </c>
      <c r="B16" s="1099"/>
      <c r="C16" s="1100"/>
      <c r="D16" s="1100"/>
      <c r="E16" s="1100"/>
      <c r="F16" s="1100"/>
      <c r="G16" s="1100"/>
      <c r="H16" s="1100"/>
      <c r="I16" s="1100"/>
      <c r="J16" s="1100"/>
      <c r="K16" s="1100"/>
      <c r="L16" s="1100"/>
      <c r="M16" s="1100"/>
      <c r="N16" s="1100"/>
      <c r="O16" s="1100"/>
      <c r="P16" s="1101"/>
      <c r="Q16" s="1111"/>
      <c r="R16" s="1112"/>
      <c r="S16" s="1112"/>
      <c r="T16" s="1112"/>
      <c r="U16" s="1112"/>
      <c r="V16" s="1112"/>
      <c r="W16" s="1112"/>
      <c r="X16" s="1112"/>
      <c r="Y16" s="1112"/>
      <c r="Z16" s="1112"/>
      <c r="AA16" s="1112"/>
      <c r="AB16" s="1112"/>
      <c r="AC16" s="1112"/>
      <c r="AD16" s="1112"/>
      <c r="AE16" s="1113"/>
      <c r="AF16" s="1105"/>
      <c r="AG16" s="1106"/>
      <c r="AH16" s="1106"/>
      <c r="AI16" s="1106"/>
      <c r="AJ16" s="1107"/>
      <c r="AK16" s="1152"/>
      <c r="AL16" s="1153"/>
      <c r="AM16" s="1153"/>
      <c r="AN16" s="1153"/>
      <c r="AO16" s="1153"/>
      <c r="AP16" s="1153"/>
      <c r="AQ16" s="1153"/>
      <c r="AR16" s="1153"/>
      <c r="AS16" s="1153"/>
      <c r="AT16" s="1153"/>
      <c r="AU16" s="1150"/>
      <c r="AV16" s="1150"/>
      <c r="AW16" s="1150"/>
      <c r="AX16" s="1150"/>
      <c r="AY16" s="1151"/>
      <c r="AZ16" s="401"/>
      <c r="BA16" s="401"/>
      <c r="BB16" s="401"/>
      <c r="BC16" s="401"/>
      <c r="BD16" s="401"/>
      <c r="BE16" s="218"/>
      <c r="BF16" s="218"/>
      <c r="BG16" s="218"/>
      <c r="BH16" s="218"/>
      <c r="BI16" s="218"/>
      <c r="BJ16" s="218"/>
      <c r="BK16" s="218"/>
      <c r="BL16" s="218"/>
      <c r="BM16" s="218"/>
      <c r="BN16" s="218"/>
      <c r="BO16" s="218"/>
      <c r="BP16" s="218"/>
      <c r="BQ16" s="226">
        <v>
10</v>
      </c>
      <c r="BR16" s="227"/>
      <c r="BS16" s="1082"/>
      <c r="BT16" s="1083"/>
      <c r="BU16" s="1083"/>
      <c r="BV16" s="1083"/>
      <c r="BW16" s="1083"/>
      <c r="BX16" s="1083"/>
      <c r="BY16" s="1083"/>
      <c r="BZ16" s="1083"/>
      <c r="CA16" s="1083"/>
      <c r="CB16" s="1083"/>
      <c r="CC16" s="1083"/>
      <c r="CD16" s="1083"/>
      <c r="CE16" s="1083"/>
      <c r="CF16" s="1083"/>
      <c r="CG16" s="1084"/>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19"/>
    </row>
    <row r="17" spans="1:131" s="220" customFormat="1" ht="26.25" customHeight="1" x14ac:dyDescent="0.2">
      <c r="A17" s="225">
        <v>
11</v>
      </c>
      <c r="B17" s="1099"/>
      <c r="C17" s="1100"/>
      <c r="D17" s="1100"/>
      <c r="E17" s="1100"/>
      <c r="F17" s="1100"/>
      <c r="G17" s="1100"/>
      <c r="H17" s="1100"/>
      <c r="I17" s="1100"/>
      <c r="J17" s="1100"/>
      <c r="K17" s="1100"/>
      <c r="L17" s="1100"/>
      <c r="M17" s="1100"/>
      <c r="N17" s="1100"/>
      <c r="O17" s="1100"/>
      <c r="P17" s="1101"/>
      <c r="Q17" s="1111"/>
      <c r="R17" s="1112"/>
      <c r="S17" s="1112"/>
      <c r="T17" s="1112"/>
      <c r="U17" s="1112"/>
      <c r="V17" s="1112"/>
      <c r="W17" s="1112"/>
      <c r="X17" s="1112"/>
      <c r="Y17" s="1112"/>
      <c r="Z17" s="1112"/>
      <c r="AA17" s="1112"/>
      <c r="AB17" s="1112"/>
      <c r="AC17" s="1112"/>
      <c r="AD17" s="1112"/>
      <c r="AE17" s="1113"/>
      <c r="AF17" s="1105"/>
      <c r="AG17" s="1106"/>
      <c r="AH17" s="1106"/>
      <c r="AI17" s="1106"/>
      <c r="AJ17" s="1107"/>
      <c r="AK17" s="1152"/>
      <c r="AL17" s="1153"/>
      <c r="AM17" s="1153"/>
      <c r="AN17" s="1153"/>
      <c r="AO17" s="1153"/>
      <c r="AP17" s="1153"/>
      <c r="AQ17" s="1153"/>
      <c r="AR17" s="1153"/>
      <c r="AS17" s="1153"/>
      <c r="AT17" s="1153"/>
      <c r="AU17" s="1150"/>
      <c r="AV17" s="1150"/>
      <c r="AW17" s="1150"/>
      <c r="AX17" s="1150"/>
      <c r="AY17" s="1151"/>
      <c r="AZ17" s="401"/>
      <c r="BA17" s="401"/>
      <c r="BB17" s="401"/>
      <c r="BC17" s="401"/>
      <c r="BD17" s="401"/>
      <c r="BE17" s="218"/>
      <c r="BF17" s="218"/>
      <c r="BG17" s="218"/>
      <c r="BH17" s="218"/>
      <c r="BI17" s="218"/>
      <c r="BJ17" s="218"/>
      <c r="BK17" s="218"/>
      <c r="BL17" s="218"/>
      <c r="BM17" s="218"/>
      <c r="BN17" s="218"/>
      <c r="BO17" s="218"/>
      <c r="BP17" s="218"/>
      <c r="BQ17" s="226">
        <v>
11</v>
      </c>
      <c r="BR17" s="227"/>
      <c r="BS17" s="1082"/>
      <c r="BT17" s="1083"/>
      <c r="BU17" s="1083"/>
      <c r="BV17" s="1083"/>
      <c r="BW17" s="1083"/>
      <c r="BX17" s="1083"/>
      <c r="BY17" s="1083"/>
      <c r="BZ17" s="1083"/>
      <c r="CA17" s="1083"/>
      <c r="CB17" s="1083"/>
      <c r="CC17" s="1083"/>
      <c r="CD17" s="1083"/>
      <c r="CE17" s="1083"/>
      <c r="CF17" s="1083"/>
      <c r="CG17" s="1084"/>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19"/>
    </row>
    <row r="18" spans="1:131" s="220" customFormat="1" ht="26.25" customHeight="1" x14ac:dyDescent="0.2">
      <c r="A18" s="225">
        <v>
12</v>
      </c>
      <c r="B18" s="1099"/>
      <c r="C18" s="1100"/>
      <c r="D18" s="1100"/>
      <c r="E18" s="1100"/>
      <c r="F18" s="1100"/>
      <c r="G18" s="1100"/>
      <c r="H18" s="1100"/>
      <c r="I18" s="1100"/>
      <c r="J18" s="1100"/>
      <c r="K18" s="1100"/>
      <c r="L18" s="1100"/>
      <c r="M18" s="1100"/>
      <c r="N18" s="1100"/>
      <c r="O18" s="1100"/>
      <c r="P18" s="1101"/>
      <c r="Q18" s="1111"/>
      <c r="R18" s="1112"/>
      <c r="S18" s="1112"/>
      <c r="T18" s="1112"/>
      <c r="U18" s="1112"/>
      <c r="V18" s="1112"/>
      <c r="W18" s="1112"/>
      <c r="X18" s="1112"/>
      <c r="Y18" s="1112"/>
      <c r="Z18" s="1112"/>
      <c r="AA18" s="1112"/>
      <c r="AB18" s="1112"/>
      <c r="AC18" s="1112"/>
      <c r="AD18" s="1112"/>
      <c r="AE18" s="1113"/>
      <c r="AF18" s="1105"/>
      <c r="AG18" s="1106"/>
      <c r="AH18" s="1106"/>
      <c r="AI18" s="1106"/>
      <c r="AJ18" s="1107"/>
      <c r="AK18" s="1152"/>
      <c r="AL18" s="1153"/>
      <c r="AM18" s="1153"/>
      <c r="AN18" s="1153"/>
      <c r="AO18" s="1153"/>
      <c r="AP18" s="1153"/>
      <c r="AQ18" s="1153"/>
      <c r="AR18" s="1153"/>
      <c r="AS18" s="1153"/>
      <c r="AT18" s="1153"/>
      <c r="AU18" s="1150"/>
      <c r="AV18" s="1150"/>
      <c r="AW18" s="1150"/>
      <c r="AX18" s="1150"/>
      <c r="AY18" s="1151"/>
      <c r="AZ18" s="401"/>
      <c r="BA18" s="401"/>
      <c r="BB18" s="401"/>
      <c r="BC18" s="401"/>
      <c r="BD18" s="401"/>
      <c r="BE18" s="218"/>
      <c r="BF18" s="218"/>
      <c r="BG18" s="218"/>
      <c r="BH18" s="218"/>
      <c r="BI18" s="218"/>
      <c r="BJ18" s="218"/>
      <c r="BK18" s="218"/>
      <c r="BL18" s="218"/>
      <c r="BM18" s="218"/>
      <c r="BN18" s="218"/>
      <c r="BO18" s="218"/>
      <c r="BP18" s="218"/>
      <c r="BQ18" s="226">
        <v>
12</v>
      </c>
      <c r="BR18" s="227"/>
      <c r="BS18" s="1082"/>
      <c r="BT18" s="1083"/>
      <c r="BU18" s="1083"/>
      <c r="BV18" s="1083"/>
      <c r="BW18" s="1083"/>
      <c r="BX18" s="1083"/>
      <c r="BY18" s="1083"/>
      <c r="BZ18" s="1083"/>
      <c r="CA18" s="1083"/>
      <c r="CB18" s="1083"/>
      <c r="CC18" s="1083"/>
      <c r="CD18" s="1083"/>
      <c r="CE18" s="1083"/>
      <c r="CF18" s="1083"/>
      <c r="CG18" s="1084"/>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19"/>
    </row>
    <row r="19" spans="1:131" s="220" customFormat="1" ht="26.25" customHeight="1" x14ac:dyDescent="0.2">
      <c r="A19" s="225">
        <v>
13</v>
      </c>
      <c r="B19" s="1099"/>
      <c r="C19" s="1100"/>
      <c r="D19" s="1100"/>
      <c r="E19" s="1100"/>
      <c r="F19" s="1100"/>
      <c r="G19" s="1100"/>
      <c r="H19" s="1100"/>
      <c r="I19" s="1100"/>
      <c r="J19" s="1100"/>
      <c r="K19" s="1100"/>
      <c r="L19" s="1100"/>
      <c r="M19" s="1100"/>
      <c r="N19" s="1100"/>
      <c r="O19" s="1100"/>
      <c r="P19" s="1101"/>
      <c r="Q19" s="1111"/>
      <c r="R19" s="1112"/>
      <c r="S19" s="1112"/>
      <c r="T19" s="1112"/>
      <c r="U19" s="1112"/>
      <c r="V19" s="1112"/>
      <c r="W19" s="1112"/>
      <c r="X19" s="1112"/>
      <c r="Y19" s="1112"/>
      <c r="Z19" s="1112"/>
      <c r="AA19" s="1112"/>
      <c r="AB19" s="1112"/>
      <c r="AC19" s="1112"/>
      <c r="AD19" s="1112"/>
      <c r="AE19" s="1113"/>
      <c r="AF19" s="1105"/>
      <c r="AG19" s="1106"/>
      <c r="AH19" s="1106"/>
      <c r="AI19" s="1106"/>
      <c r="AJ19" s="1107"/>
      <c r="AK19" s="1152"/>
      <c r="AL19" s="1153"/>
      <c r="AM19" s="1153"/>
      <c r="AN19" s="1153"/>
      <c r="AO19" s="1153"/>
      <c r="AP19" s="1153"/>
      <c r="AQ19" s="1153"/>
      <c r="AR19" s="1153"/>
      <c r="AS19" s="1153"/>
      <c r="AT19" s="1153"/>
      <c r="AU19" s="1150"/>
      <c r="AV19" s="1150"/>
      <c r="AW19" s="1150"/>
      <c r="AX19" s="1150"/>
      <c r="AY19" s="1151"/>
      <c r="AZ19" s="401"/>
      <c r="BA19" s="401"/>
      <c r="BB19" s="401"/>
      <c r="BC19" s="401"/>
      <c r="BD19" s="401"/>
      <c r="BE19" s="218"/>
      <c r="BF19" s="218"/>
      <c r="BG19" s="218"/>
      <c r="BH19" s="218"/>
      <c r="BI19" s="218"/>
      <c r="BJ19" s="218"/>
      <c r="BK19" s="218"/>
      <c r="BL19" s="218"/>
      <c r="BM19" s="218"/>
      <c r="BN19" s="218"/>
      <c r="BO19" s="218"/>
      <c r="BP19" s="218"/>
      <c r="BQ19" s="226">
        <v>
13</v>
      </c>
      <c r="BR19" s="227"/>
      <c r="BS19" s="1082"/>
      <c r="BT19" s="1083"/>
      <c r="BU19" s="1083"/>
      <c r="BV19" s="1083"/>
      <c r="BW19" s="1083"/>
      <c r="BX19" s="1083"/>
      <c r="BY19" s="1083"/>
      <c r="BZ19" s="1083"/>
      <c r="CA19" s="1083"/>
      <c r="CB19" s="1083"/>
      <c r="CC19" s="1083"/>
      <c r="CD19" s="1083"/>
      <c r="CE19" s="1083"/>
      <c r="CF19" s="1083"/>
      <c r="CG19" s="1084"/>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19"/>
    </row>
    <row r="20" spans="1:131" s="220" customFormat="1" ht="26.25" customHeight="1" x14ac:dyDescent="0.2">
      <c r="A20" s="225">
        <v>
14</v>
      </c>
      <c r="B20" s="1099"/>
      <c r="C20" s="1100"/>
      <c r="D20" s="1100"/>
      <c r="E20" s="1100"/>
      <c r="F20" s="1100"/>
      <c r="G20" s="1100"/>
      <c r="H20" s="1100"/>
      <c r="I20" s="1100"/>
      <c r="J20" s="1100"/>
      <c r="K20" s="1100"/>
      <c r="L20" s="1100"/>
      <c r="M20" s="1100"/>
      <c r="N20" s="1100"/>
      <c r="O20" s="1100"/>
      <c r="P20" s="1101"/>
      <c r="Q20" s="1111"/>
      <c r="R20" s="1112"/>
      <c r="S20" s="1112"/>
      <c r="T20" s="1112"/>
      <c r="U20" s="1112"/>
      <c r="V20" s="1112"/>
      <c r="W20" s="1112"/>
      <c r="X20" s="1112"/>
      <c r="Y20" s="1112"/>
      <c r="Z20" s="1112"/>
      <c r="AA20" s="1112"/>
      <c r="AB20" s="1112"/>
      <c r="AC20" s="1112"/>
      <c r="AD20" s="1112"/>
      <c r="AE20" s="1113"/>
      <c r="AF20" s="1105"/>
      <c r="AG20" s="1106"/>
      <c r="AH20" s="1106"/>
      <c r="AI20" s="1106"/>
      <c r="AJ20" s="1107"/>
      <c r="AK20" s="1152"/>
      <c r="AL20" s="1153"/>
      <c r="AM20" s="1153"/>
      <c r="AN20" s="1153"/>
      <c r="AO20" s="1153"/>
      <c r="AP20" s="1153"/>
      <c r="AQ20" s="1153"/>
      <c r="AR20" s="1153"/>
      <c r="AS20" s="1153"/>
      <c r="AT20" s="1153"/>
      <c r="AU20" s="1150"/>
      <c r="AV20" s="1150"/>
      <c r="AW20" s="1150"/>
      <c r="AX20" s="1150"/>
      <c r="AY20" s="1151"/>
      <c r="AZ20" s="401"/>
      <c r="BA20" s="401"/>
      <c r="BB20" s="401"/>
      <c r="BC20" s="401"/>
      <c r="BD20" s="401"/>
      <c r="BE20" s="218"/>
      <c r="BF20" s="218"/>
      <c r="BG20" s="218"/>
      <c r="BH20" s="218"/>
      <c r="BI20" s="218"/>
      <c r="BJ20" s="218"/>
      <c r="BK20" s="218"/>
      <c r="BL20" s="218"/>
      <c r="BM20" s="218"/>
      <c r="BN20" s="218"/>
      <c r="BO20" s="218"/>
      <c r="BP20" s="218"/>
      <c r="BQ20" s="226">
        <v>
14</v>
      </c>
      <c r="BR20" s="227"/>
      <c r="BS20" s="1082"/>
      <c r="BT20" s="1083"/>
      <c r="BU20" s="1083"/>
      <c r="BV20" s="1083"/>
      <c r="BW20" s="1083"/>
      <c r="BX20" s="1083"/>
      <c r="BY20" s="1083"/>
      <c r="BZ20" s="1083"/>
      <c r="CA20" s="1083"/>
      <c r="CB20" s="1083"/>
      <c r="CC20" s="1083"/>
      <c r="CD20" s="1083"/>
      <c r="CE20" s="1083"/>
      <c r="CF20" s="1083"/>
      <c r="CG20" s="1084"/>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19"/>
    </row>
    <row r="21" spans="1:131" s="220" customFormat="1" ht="26.25" customHeight="1" thickBot="1" x14ac:dyDescent="0.25">
      <c r="A21" s="225">
        <v>
15</v>
      </c>
      <c r="B21" s="1099"/>
      <c r="C21" s="1100"/>
      <c r="D21" s="1100"/>
      <c r="E21" s="1100"/>
      <c r="F21" s="1100"/>
      <c r="G21" s="1100"/>
      <c r="H21" s="1100"/>
      <c r="I21" s="1100"/>
      <c r="J21" s="1100"/>
      <c r="K21" s="1100"/>
      <c r="L21" s="1100"/>
      <c r="M21" s="1100"/>
      <c r="N21" s="1100"/>
      <c r="O21" s="1100"/>
      <c r="P21" s="1101"/>
      <c r="Q21" s="1111"/>
      <c r="R21" s="1112"/>
      <c r="S21" s="1112"/>
      <c r="T21" s="1112"/>
      <c r="U21" s="1112"/>
      <c r="V21" s="1112"/>
      <c r="W21" s="1112"/>
      <c r="X21" s="1112"/>
      <c r="Y21" s="1112"/>
      <c r="Z21" s="1112"/>
      <c r="AA21" s="1112"/>
      <c r="AB21" s="1112"/>
      <c r="AC21" s="1112"/>
      <c r="AD21" s="1112"/>
      <c r="AE21" s="1113"/>
      <c r="AF21" s="1105"/>
      <c r="AG21" s="1106"/>
      <c r="AH21" s="1106"/>
      <c r="AI21" s="1106"/>
      <c r="AJ21" s="1107"/>
      <c r="AK21" s="1152"/>
      <c r="AL21" s="1153"/>
      <c r="AM21" s="1153"/>
      <c r="AN21" s="1153"/>
      <c r="AO21" s="1153"/>
      <c r="AP21" s="1153"/>
      <c r="AQ21" s="1153"/>
      <c r="AR21" s="1153"/>
      <c r="AS21" s="1153"/>
      <c r="AT21" s="1153"/>
      <c r="AU21" s="1150"/>
      <c r="AV21" s="1150"/>
      <c r="AW21" s="1150"/>
      <c r="AX21" s="1150"/>
      <c r="AY21" s="1151"/>
      <c r="AZ21" s="401"/>
      <c r="BA21" s="401"/>
      <c r="BB21" s="401"/>
      <c r="BC21" s="401"/>
      <c r="BD21" s="401"/>
      <c r="BE21" s="218"/>
      <c r="BF21" s="218"/>
      <c r="BG21" s="218"/>
      <c r="BH21" s="218"/>
      <c r="BI21" s="218"/>
      <c r="BJ21" s="218"/>
      <c r="BK21" s="218"/>
      <c r="BL21" s="218"/>
      <c r="BM21" s="218"/>
      <c r="BN21" s="218"/>
      <c r="BO21" s="218"/>
      <c r="BP21" s="218"/>
      <c r="BQ21" s="226">
        <v>
15</v>
      </c>
      <c r="BR21" s="227"/>
      <c r="BS21" s="1082"/>
      <c r="BT21" s="1083"/>
      <c r="BU21" s="1083"/>
      <c r="BV21" s="1083"/>
      <c r="BW21" s="1083"/>
      <c r="BX21" s="1083"/>
      <c r="BY21" s="1083"/>
      <c r="BZ21" s="1083"/>
      <c r="CA21" s="1083"/>
      <c r="CB21" s="1083"/>
      <c r="CC21" s="1083"/>
      <c r="CD21" s="1083"/>
      <c r="CE21" s="1083"/>
      <c r="CF21" s="1083"/>
      <c r="CG21" s="1084"/>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19"/>
    </row>
    <row r="22" spans="1:131" s="220" customFormat="1" ht="26.25" customHeight="1" x14ac:dyDescent="0.2">
      <c r="A22" s="225">
        <v>
16</v>
      </c>
      <c r="B22" s="1099"/>
      <c r="C22" s="1100"/>
      <c r="D22" s="1100"/>
      <c r="E22" s="1100"/>
      <c r="F22" s="1100"/>
      <c r="G22" s="1100"/>
      <c r="H22" s="1100"/>
      <c r="I22" s="1100"/>
      <c r="J22" s="1100"/>
      <c r="K22" s="1100"/>
      <c r="L22" s="1100"/>
      <c r="M22" s="1100"/>
      <c r="N22" s="1100"/>
      <c r="O22" s="1100"/>
      <c r="P22" s="1101"/>
      <c r="Q22" s="1147"/>
      <c r="R22" s="1148"/>
      <c r="S22" s="1148"/>
      <c r="T22" s="1148"/>
      <c r="U22" s="1148"/>
      <c r="V22" s="1148"/>
      <c r="W22" s="1148"/>
      <c r="X22" s="1148"/>
      <c r="Y22" s="1148"/>
      <c r="Z22" s="1148"/>
      <c r="AA22" s="1148"/>
      <c r="AB22" s="1148"/>
      <c r="AC22" s="1148"/>
      <c r="AD22" s="1148"/>
      <c r="AE22" s="1149"/>
      <c r="AF22" s="1105"/>
      <c r="AG22" s="1106"/>
      <c r="AH22" s="1106"/>
      <c r="AI22" s="1106"/>
      <c r="AJ22" s="1107"/>
      <c r="AK22" s="1143"/>
      <c r="AL22" s="1144"/>
      <c r="AM22" s="1144"/>
      <c r="AN22" s="1144"/>
      <c r="AO22" s="1144"/>
      <c r="AP22" s="1144"/>
      <c r="AQ22" s="1144"/>
      <c r="AR22" s="1144"/>
      <c r="AS22" s="1144"/>
      <c r="AT22" s="1144"/>
      <c r="AU22" s="1145"/>
      <c r="AV22" s="1145"/>
      <c r="AW22" s="1145"/>
      <c r="AX22" s="1145"/>
      <c r="AY22" s="1146"/>
      <c r="AZ22" s="1097" t="s">
        <v>
285</v>
      </c>
      <c r="BA22" s="1097"/>
      <c r="BB22" s="1097"/>
      <c r="BC22" s="1097"/>
      <c r="BD22" s="1098"/>
      <c r="BE22" s="218"/>
      <c r="BF22" s="218"/>
      <c r="BG22" s="218"/>
      <c r="BH22" s="218"/>
      <c r="BI22" s="218"/>
      <c r="BJ22" s="218"/>
      <c r="BK22" s="218"/>
      <c r="BL22" s="218"/>
      <c r="BM22" s="218"/>
      <c r="BN22" s="218"/>
      <c r="BO22" s="218"/>
      <c r="BP22" s="218"/>
      <c r="BQ22" s="226">
        <v>
16</v>
      </c>
      <c r="BR22" s="227"/>
      <c r="BS22" s="1082"/>
      <c r="BT22" s="1083"/>
      <c r="BU22" s="1083"/>
      <c r="BV22" s="1083"/>
      <c r="BW22" s="1083"/>
      <c r="BX22" s="1083"/>
      <c r="BY22" s="1083"/>
      <c r="BZ22" s="1083"/>
      <c r="CA22" s="1083"/>
      <c r="CB22" s="1083"/>
      <c r="CC22" s="1083"/>
      <c r="CD22" s="1083"/>
      <c r="CE22" s="1083"/>
      <c r="CF22" s="1083"/>
      <c r="CG22" s="1084"/>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19"/>
    </row>
    <row r="23" spans="1:131" s="220" customFormat="1" ht="26.25" customHeight="1" thickBot="1" x14ac:dyDescent="0.25">
      <c r="A23" s="228" t="s">
        <v>
286</v>
      </c>
      <c r="B23" s="1013" t="s">
        <v>
287</v>
      </c>
      <c r="C23" s="1014"/>
      <c r="D23" s="1014"/>
      <c r="E23" s="1014"/>
      <c r="F23" s="1014"/>
      <c r="G23" s="1014"/>
      <c r="H23" s="1014"/>
      <c r="I23" s="1014"/>
      <c r="J23" s="1014"/>
      <c r="K23" s="1014"/>
      <c r="L23" s="1014"/>
      <c r="M23" s="1014"/>
      <c r="N23" s="1014"/>
      <c r="O23" s="1014"/>
      <c r="P23" s="1015"/>
      <c r="Q23" s="1134">
        <v>
3014</v>
      </c>
      <c r="R23" s="1135"/>
      <c r="S23" s="1135"/>
      <c r="T23" s="1135"/>
      <c r="U23" s="1135"/>
      <c r="V23" s="1135">
        <v>
2935</v>
      </c>
      <c r="W23" s="1135"/>
      <c r="X23" s="1135"/>
      <c r="Y23" s="1135"/>
      <c r="Z23" s="1135"/>
      <c r="AA23" s="1135">
        <v>
79</v>
      </c>
      <c r="AB23" s="1135"/>
      <c r="AC23" s="1135"/>
      <c r="AD23" s="1135"/>
      <c r="AE23" s="1136"/>
      <c r="AF23" s="1137">
        <v>
79</v>
      </c>
      <c r="AG23" s="1135"/>
      <c r="AH23" s="1135"/>
      <c r="AI23" s="1135"/>
      <c r="AJ23" s="1138"/>
      <c r="AK23" s="1139"/>
      <c r="AL23" s="1140"/>
      <c r="AM23" s="1140"/>
      <c r="AN23" s="1140"/>
      <c r="AO23" s="1140"/>
      <c r="AP23" s="1135">
        <v>
1256</v>
      </c>
      <c r="AQ23" s="1135"/>
      <c r="AR23" s="1135"/>
      <c r="AS23" s="1135"/>
      <c r="AT23" s="1135"/>
      <c r="AU23" s="1141"/>
      <c r="AV23" s="1141"/>
      <c r="AW23" s="1141"/>
      <c r="AX23" s="1141"/>
      <c r="AY23" s="1142"/>
      <c r="AZ23" s="1131" t="s">
        <v>
94</v>
      </c>
      <c r="BA23" s="1132"/>
      <c r="BB23" s="1132"/>
      <c r="BC23" s="1132"/>
      <c r="BD23" s="1133"/>
      <c r="BE23" s="218"/>
      <c r="BF23" s="218"/>
      <c r="BG23" s="218"/>
      <c r="BH23" s="218"/>
      <c r="BI23" s="218"/>
      <c r="BJ23" s="218"/>
      <c r="BK23" s="218"/>
      <c r="BL23" s="218"/>
      <c r="BM23" s="218"/>
      <c r="BN23" s="218"/>
      <c r="BO23" s="218"/>
      <c r="BP23" s="218"/>
      <c r="BQ23" s="226">
        <v>
17</v>
      </c>
      <c r="BR23" s="227"/>
      <c r="BS23" s="1082"/>
      <c r="BT23" s="1083"/>
      <c r="BU23" s="1083"/>
      <c r="BV23" s="1083"/>
      <c r="BW23" s="1083"/>
      <c r="BX23" s="1083"/>
      <c r="BY23" s="1083"/>
      <c r="BZ23" s="1083"/>
      <c r="CA23" s="1083"/>
      <c r="CB23" s="1083"/>
      <c r="CC23" s="1083"/>
      <c r="CD23" s="1083"/>
      <c r="CE23" s="1083"/>
      <c r="CF23" s="1083"/>
      <c r="CG23" s="1084"/>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19"/>
    </row>
    <row r="24" spans="1:131" s="220" customFormat="1" ht="26.25" customHeight="1" x14ac:dyDescent="0.2">
      <c r="A24" s="1130" t="s">
        <v>
532</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401"/>
      <c r="BA24" s="401"/>
      <c r="BB24" s="401"/>
      <c r="BC24" s="401"/>
      <c r="BD24" s="401"/>
      <c r="BE24" s="218"/>
      <c r="BF24" s="218"/>
      <c r="BG24" s="218"/>
      <c r="BH24" s="218"/>
      <c r="BI24" s="218"/>
      <c r="BJ24" s="218"/>
      <c r="BK24" s="218"/>
      <c r="BL24" s="218"/>
      <c r="BM24" s="218"/>
      <c r="BN24" s="218"/>
      <c r="BO24" s="218"/>
      <c r="BP24" s="218"/>
      <c r="BQ24" s="226">
        <v>
18</v>
      </c>
      <c r="BR24" s="227"/>
      <c r="BS24" s="1082"/>
      <c r="BT24" s="1083"/>
      <c r="BU24" s="1083"/>
      <c r="BV24" s="1083"/>
      <c r="BW24" s="1083"/>
      <c r="BX24" s="1083"/>
      <c r="BY24" s="1083"/>
      <c r="BZ24" s="1083"/>
      <c r="CA24" s="1083"/>
      <c r="CB24" s="1083"/>
      <c r="CC24" s="1083"/>
      <c r="CD24" s="1083"/>
      <c r="CE24" s="1083"/>
      <c r="CF24" s="1083"/>
      <c r="CG24" s="1084"/>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19"/>
    </row>
    <row r="25" spans="1:131" s="213" customFormat="1" ht="26.25" customHeight="1" thickBot="1" x14ac:dyDescent="0.25">
      <c r="A25" s="1129" t="s">
        <v>
288</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401"/>
      <c r="BK25" s="401"/>
      <c r="BL25" s="401"/>
      <c r="BM25" s="401"/>
      <c r="BN25" s="401"/>
      <c r="BO25" s="229"/>
      <c r="BP25" s="229"/>
      <c r="BQ25" s="226">
        <v>
19</v>
      </c>
      <c r="BR25" s="227"/>
      <c r="BS25" s="1082"/>
      <c r="BT25" s="1083"/>
      <c r="BU25" s="1083"/>
      <c r="BV25" s="1083"/>
      <c r="BW25" s="1083"/>
      <c r="BX25" s="1083"/>
      <c r="BY25" s="1083"/>
      <c r="BZ25" s="1083"/>
      <c r="CA25" s="1083"/>
      <c r="CB25" s="1083"/>
      <c r="CC25" s="1083"/>
      <c r="CD25" s="1083"/>
      <c r="CE25" s="1083"/>
      <c r="CF25" s="1083"/>
      <c r="CG25" s="1084"/>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12"/>
    </row>
    <row r="26" spans="1:131" s="213" customFormat="1" ht="26.25" customHeight="1" x14ac:dyDescent="0.2">
      <c r="A26" s="1063" t="s">
        <v>
272</v>
      </c>
      <c r="B26" s="1064"/>
      <c r="C26" s="1064"/>
      <c r="D26" s="1064"/>
      <c r="E26" s="1064"/>
      <c r="F26" s="1064"/>
      <c r="G26" s="1064"/>
      <c r="H26" s="1064"/>
      <c r="I26" s="1064"/>
      <c r="J26" s="1064"/>
      <c r="K26" s="1064"/>
      <c r="L26" s="1064"/>
      <c r="M26" s="1064"/>
      <c r="N26" s="1064"/>
      <c r="O26" s="1064"/>
      <c r="P26" s="1065"/>
      <c r="Q26" s="1069" t="s">
        <v>
533</v>
      </c>
      <c r="R26" s="1070"/>
      <c r="S26" s="1070"/>
      <c r="T26" s="1070"/>
      <c r="U26" s="1071"/>
      <c r="V26" s="1069" t="s">
        <v>
534</v>
      </c>
      <c r="W26" s="1070"/>
      <c r="X26" s="1070"/>
      <c r="Y26" s="1070"/>
      <c r="Z26" s="1071"/>
      <c r="AA26" s="1069" t="s">
        <v>
535</v>
      </c>
      <c r="AB26" s="1070"/>
      <c r="AC26" s="1070"/>
      <c r="AD26" s="1070"/>
      <c r="AE26" s="1070"/>
      <c r="AF26" s="1125" t="s">
        <v>
289</v>
      </c>
      <c r="AG26" s="1076"/>
      <c r="AH26" s="1076"/>
      <c r="AI26" s="1076"/>
      <c r="AJ26" s="1126"/>
      <c r="AK26" s="1070" t="s">
        <v>
536</v>
      </c>
      <c r="AL26" s="1070"/>
      <c r="AM26" s="1070"/>
      <c r="AN26" s="1070"/>
      <c r="AO26" s="1071"/>
      <c r="AP26" s="1069" t="s">
        <v>
537</v>
      </c>
      <c r="AQ26" s="1070"/>
      <c r="AR26" s="1070"/>
      <c r="AS26" s="1070"/>
      <c r="AT26" s="1071"/>
      <c r="AU26" s="1069" t="s">
        <v>
538</v>
      </c>
      <c r="AV26" s="1070"/>
      <c r="AW26" s="1070"/>
      <c r="AX26" s="1070"/>
      <c r="AY26" s="1071"/>
      <c r="AZ26" s="1069" t="s">
        <v>
290</v>
      </c>
      <c r="BA26" s="1070"/>
      <c r="BB26" s="1070"/>
      <c r="BC26" s="1070"/>
      <c r="BD26" s="1071"/>
      <c r="BE26" s="1069" t="s">
        <v>
278</v>
      </c>
      <c r="BF26" s="1070"/>
      <c r="BG26" s="1070"/>
      <c r="BH26" s="1070"/>
      <c r="BI26" s="1085"/>
      <c r="BJ26" s="401"/>
      <c r="BK26" s="401"/>
      <c r="BL26" s="401"/>
      <c r="BM26" s="401"/>
      <c r="BN26" s="401"/>
      <c r="BO26" s="229"/>
      <c r="BP26" s="229"/>
      <c r="BQ26" s="226">
        <v>
20</v>
      </c>
      <c r="BR26" s="227"/>
      <c r="BS26" s="1082"/>
      <c r="BT26" s="1083"/>
      <c r="BU26" s="1083"/>
      <c r="BV26" s="1083"/>
      <c r="BW26" s="1083"/>
      <c r="BX26" s="1083"/>
      <c r="BY26" s="1083"/>
      <c r="BZ26" s="1083"/>
      <c r="CA26" s="1083"/>
      <c r="CB26" s="1083"/>
      <c r="CC26" s="1083"/>
      <c r="CD26" s="1083"/>
      <c r="CE26" s="1083"/>
      <c r="CF26" s="1083"/>
      <c r="CG26" s="1084"/>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12"/>
    </row>
    <row r="27" spans="1:131" s="213" customFormat="1" ht="26.25" customHeight="1" thickBot="1" x14ac:dyDescent="0.25">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7"/>
      <c r="AG27" s="1079"/>
      <c r="AH27" s="1079"/>
      <c r="AI27" s="1079"/>
      <c r="AJ27" s="1128"/>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6"/>
      <c r="BJ27" s="401"/>
      <c r="BK27" s="401"/>
      <c r="BL27" s="401"/>
      <c r="BM27" s="401"/>
      <c r="BN27" s="401"/>
      <c r="BO27" s="229"/>
      <c r="BP27" s="229"/>
      <c r="BQ27" s="226">
        <v>
21</v>
      </c>
      <c r="BR27" s="227"/>
      <c r="BS27" s="1082"/>
      <c r="BT27" s="1083"/>
      <c r="BU27" s="1083"/>
      <c r="BV27" s="1083"/>
      <c r="BW27" s="1083"/>
      <c r="BX27" s="1083"/>
      <c r="BY27" s="1083"/>
      <c r="BZ27" s="1083"/>
      <c r="CA27" s="1083"/>
      <c r="CB27" s="1083"/>
      <c r="CC27" s="1083"/>
      <c r="CD27" s="1083"/>
      <c r="CE27" s="1083"/>
      <c r="CF27" s="1083"/>
      <c r="CG27" s="1084"/>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12"/>
    </row>
    <row r="28" spans="1:131" s="213" customFormat="1" ht="26.25" customHeight="1" thickTop="1" x14ac:dyDescent="0.2">
      <c r="A28" s="230">
        <v>
1</v>
      </c>
      <c r="B28" s="1116" t="s">
        <v>
291</v>
      </c>
      <c r="C28" s="1117"/>
      <c r="D28" s="1117"/>
      <c r="E28" s="1117"/>
      <c r="F28" s="1117"/>
      <c r="G28" s="1117"/>
      <c r="H28" s="1117"/>
      <c r="I28" s="1117"/>
      <c r="J28" s="1117"/>
      <c r="K28" s="1117"/>
      <c r="L28" s="1117"/>
      <c r="M28" s="1117"/>
      <c r="N28" s="1117"/>
      <c r="O28" s="1117"/>
      <c r="P28" s="1118"/>
      <c r="Q28" s="1119">
        <v>
473</v>
      </c>
      <c r="R28" s="1120"/>
      <c r="S28" s="1120"/>
      <c r="T28" s="1120"/>
      <c r="U28" s="1120"/>
      <c r="V28" s="1120">
        <v>
467</v>
      </c>
      <c r="W28" s="1120"/>
      <c r="X28" s="1120"/>
      <c r="Y28" s="1120"/>
      <c r="Z28" s="1120"/>
      <c r="AA28" s="1120">
        <v>
6</v>
      </c>
      <c r="AB28" s="1120"/>
      <c r="AC28" s="1120"/>
      <c r="AD28" s="1120"/>
      <c r="AE28" s="1121"/>
      <c r="AF28" s="1122">
        <v>
6</v>
      </c>
      <c r="AG28" s="1120"/>
      <c r="AH28" s="1120"/>
      <c r="AI28" s="1120"/>
      <c r="AJ28" s="1123"/>
      <c r="AK28" s="1124">
        <v>
70</v>
      </c>
      <c r="AL28" s="1051"/>
      <c r="AM28" s="1051"/>
      <c r="AN28" s="1051"/>
      <c r="AO28" s="1051"/>
      <c r="AP28" s="1051" t="s">
        <v>
539</v>
      </c>
      <c r="AQ28" s="1051"/>
      <c r="AR28" s="1051"/>
      <c r="AS28" s="1051"/>
      <c r="AT28" s="1051"/>
      <c r="AU28" s="1051" t="s">
        <v>
539</v>
      </c>
      <c r="AV28" s="1051"/>
      <c r="AW28" s="1051"/>
      <c r="AX28" s="1051"/>
      <c r="AY28" s="1051"/>
      <c r="AZ28" s="1295" t="s">
        <v>
539</v>
      </c>
      <c r="BA28" s="1295"/>
      <c r="BB28" s="1295"/>
      <c r="BC28" s="1295"/>
      <c r="BD28" s="1295"/>
      <c r="BE28" s="1114"/>
      <c r="BF28" s="1114"/>
      <c r="BG28" s="1114"/>
      <c r="BH28" s="1114"/>
      <c r="BI28" s="1115"/>
      <c r="BJ28" s="401"/>
      <c r="BK28" s="401"/>
      <c r="BL28" s="401"/>
      <c r="BM28" s="401"/>
      <c r="BN28" s="401"/>
      <c r="BO28" s="229"/>
      <c r="BP28" s="229"/>
      <c r="BQ28" s="226">
        <v>
22</v>
      </c>
      <c r="BR28" s="227"/>
      <c r="BS28" s="1082"/>
      <c r="BT28" s="1083"/>
      <c r="BU28" s="1083"/>
      <c r="BV28" s="1083"/>
      <c r="BW28" s="1083"/>
      <c r="BX28" s="1083"/>
      <c r="BY28" s="1083"/>
      <c r="BZ28" s="1083"/>
      <c r="CA28" s="1083"/>
      <c r="CB28" s="1083"/>
      <c r="CC28" s="1083"/>
      <c r="CD28" s="1083"/>
      <c r="CE28" s="1083"/>
      <c r="CF28" s="1083"/>
      <c r="CG28" s="1084"/>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12"/>
    </row>
    <row r="29" spans="1:131" s="213" customFormat="1" ht="26.25" customHeight="1" x14ac:dyDescent="0.2">
      <c r="A29" s="230">
        <v>
2</v>
      </c>
      <c r="B29" s="1099" t="s">
        <v>
292</v>
      </c>
      <c r="C29" s="1100"/>
      <c r="D29" s="1100"/>
      <c r="E29" s="1100"/>
      <c r="F29" s="1100"/>
      <c r="G29" s="1100"/>
      <c r="H29" s="1100"/>
      <c r="I29" s="1100"/>
      <c r="J29" s="1100"/>
      <c r="K29" s="1100"/>
      <c r="L29" s="1100"/>
      <c r="M29" s="1100"/>
      <c r="N29" s="1100"/>
      <c r="O29" s="1100"/>
      <c r="P29" s="1101"/>
      <c r="Q29" s="1111">
        <v>
225</v>
      </c>
      <c r="R29" s="1112"/>
      <c r="S29" s="1112"/>
      <c r="T29" s="1112"/>
      <c r="U29" s="1112"/>
      <c r="V29" s="1112">
        <v>
225</v>
      </c>
      <c r="W29" s="1112"/>
      <c r="X29" s="1112"/>
      <c r="Y29" s="1112"/>
      <c r="Z29" s="1112"/>
      <c r="AA29" s="1112">
        <v>
0</v>
      </c>
      <c r="AB29" s="1112"/>
      <c r="AC29" s="1112"/>
      <c r="AD29" s="1112"/>
      <c r="AE29" s="1113"/>
      <c r="AF29" s="1105">
        <v>
0</v>
      </c>
      <c r="AG29" s="1106"/>
      <c r="AH29" s="1106"/>
      <c r="AI29" s="1106"/>
      <c r="AJ29" s="1107"/>
      <c r="AK29" s="1049">
        <v>
50</v>
      </c>
      <c r="AL29" s="1040"/>
      <c r="AM29" s="1040"/>
      <c r="AN29" s="1040"/>
      <c r="AO29" s="1040"/>
      <c r="AP29" s="1040" t="s">
        <v>
539</v>
      </c>
      <c r="AQ29" s="1040"/>
      <c r="AR29" s="1040"/>
      <c r="AS29" s="1040"/>
      <c r="AT29" s="1040"/>
      <c r="AU29" s="1040" t="s">
        <v>
539</v>
      </c>
      <c r="AV29" s="1040"/>
      <c r="AW29" s="1040"/>
      <c r="AX29" s="1040"/>
      <c r="AY29" s="1040"/>
      <c r="AZ29" s="1110" t="s">
        <v>
539</v>
      </c>
      <c r="BA29" s="1110"/>
      <c r="BB29" s="1110"/>
      <c r="BC29" s="1110"/>
      <c r="BD29" s="1110"/>
      <c r="BE29" s="1094"/>
      <c r="BF29" s="1094"/>
      <c r="BG29" s="1094"/>
      <c r="BH29" s="1094"/>
      <c r="BI29" s="1095"/>
      <c r="BJ29" s="401"/>
      <c r="BK29" s="401"/>
      <c r="BL29" s="401"/>
      <c r="BM29" s="401"/>
      <c r="BN29" s="401"/>
      <c r="BO29" s="229"/>
      <c r="BP29" s="229"/>
      <c r="BQ29" s="226">
        <v>
23</v>
      </c>
      <c r="BR29" s="227"/>
      <c r="BS29" s="1082"/>
      <c r="BT29" s="1083"/>
      <c r="BU29" s="1083"/>
      <c r="BV29" s="1083"/>
      <c r="BW29" s="1083"/>
      <c r="BX29" s="1083"/>
      <c r="BY29" s="1083"/>
      <c r="BZ29" s="1083"/>
      <c r="CA29" s="1083"/>
      <c r="CB29" s="1083"/>
      <c r="CC29" s="1083"/>
      <c r="CD29" s="1083"/>
      <c r="CE29" s="1083"/>
      <c r="CF29" s="1083"/>
      <c r="CG29" s="1084"/>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12"/>
    </row>
    <row r="30" spans="1:131" s="213" customFormat="1" ht="26.25" customHeight="1" x14ac:dyDescent="0.2">
      <c r="A30" s="230">
        <v>
3</v>
      </c>
      <c r="B30" s="1099" t="s">
        <v>
540</v>
      </c>
      <c r="C30" s="1100"/>
      <c r="D30" s="1100"/>
      <c r="E30" s="1100"/>
      <c r="F30" s="1100"/>
      <c r="G30" s="1100"/>
      <c r="H30" s="1100"/>
      <c r="I30" s="1100"/>
      <c r="J30" s="1100"/>
      <c r="K30" s="1100"/>
      <c r="L30" s="1100"/>
      <c r="M30" s="1100"/>
      <c r="N30" s="1100"/>
      <c r="O30" s="1100"/>
      <c r="P30" s="1101"/>
      <c r="Q30" s="1111">
        <v>
28</v>
      </c>
      <c r="R30" s="1112"/>
      <c r="S30" s="1112"/>
      <c r="T30" s="1112"/>
      <c r="U30" s="1112"/>
      <c r="V30" s="1112">
        <v>
24</v>
      </c>
      <c r="W30" s="1112"/>
      <c r="X30" s="1112"/>
      <c r="Y30" s="1112"/>
      <c r="Z30" s="1112"/>
      <c r="AA30" s="1112">
        <v>
4</v>
      </c>
      <c r="AB30" s="1112"/>
      <c r="AC30" s="1112"/>
      <c r="AD30" s="1112"/>
      <c r="AE30" s="1113"/>
      <c r="AF30" s="1105">
        <v>
4</v>
      </c>
      <c r="AG30" s="1106"/>
      <c r="AH30" s="1106"/>
      <c r="AI30" s="1106"/>
      <c r="AJ30" s="1107"/>
      <c r="AK30" s="1049">
        <v>
28</v>
      </c>
      <c r="AL30" s="1040"/>
      <c r="AM30" s="1040"/>
      <c r="AN30" s="1040"/>
      <c r="AO30" s="1040"/>
      <c r="AP30" s="1040" t="s">
        <v>
539</v>
      </c>
      <c r="AQ30" s="1040"/>
      <c r="AR30" s="1040"/>
      <c r="AS30" s="1040"/>
      <c r="AT30" s="1040"/>
      <c r="AU30" s="1040" t="s">
        <v>
539</v>
      </c>
      <c r="AV30" s="1040"/>
      <c r="AW30" s="1040"/>
      <c r="AX30" s="1040"/>
      <c r="AY30" s="1040"/>
      <c r="AZ30" s="1110" t="s">
        <v>
539</v>
      </c>
      <c r="BA30" s="1110"/>
      <c r="BB30" s="1110"/>
      <c r="BC30" s="1110"/>
      <c r="BD30" s="1110"/>
      <c r="BE30" s="1094"/>
      <c r="BF30" s="1094"/>
      <c r="BG30" s="1094"/>
      <c r="BH30" s="1094"/>
      <c r="BI30" s="1095"/>
      <c r="BJ30" s="401"/>
      <c r="BK30" s="401"/>
      <c r="BL30" s="401"/>
      <c r="BM30" s="401"/>
      <c r="BN30" s="401"/>
      <c r="BO30" s="229"/>
      <c r="BP30" s="229"/>
      <c r="BQ30" s="226">
        <v>
24</v>
      </c>
      <c r="BR30" s="227"/>
      <c r="BS30" s="1082"/>
      <c r="BT30" s="1083"/>
      <c r="BU30" s="1083"/>
      <c r="BV30" s="1083"/>
      <c r="BW30" s="1083"/>
      <c r="BX30" s="1083"/>
      <c r="BY30" s="1083"/>
      <c r="BZ30" s="1083"/>
      <c r="CA30" s="1083"/>
      <c r="CB30" s="1083"/>
      <c r="CC30" s="1083"/>
      <c r="CD30" s="1083"/>
      <c r="CE30" s="1083"/>
      <c r="CF30" s="1083"/>
      <c r="CG30" s="1084"/>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12"/>
    </row>
    <row r="31" spans="1:131" s="213" customFormat="1" ht="26.25" customHeight="1" x14ac:dyDescent="0.2">
      <c r="A31" s="230">
        <v>
4</v>
      </c>
      <c r="B31" s="1099" t="s">
        <v>
541</v>
      </c>
      <c r="C31" s="1100"/>
      <c r="D31" s="1100"/>
      <c r="E31" s="1100"/>
      <c r="F31" s="1100"/>
      <c r="G31" s="1100"/>
      <c r="H31" s="1100"/>
      <c r="I31" s="1100"/>
      <c r="J31" s="1100"/>
      <c r="K31" s="1100"/>
      <c r="L31" s="1100"/>
      <c r="M31" s="1100"/>
      <c r="N31" s="1100"/>
      <c r="O31" s="1100"/>
      <c r="P31" s="1101"/>
      <c r="Q31" s="1111">
        <v>
72</v>
      </c>
      <c r="R31" s="1112"/>
      <c r="S31" s="1112"/>
      <c r="T31" s="1112"/>
      <c r="U31" s="1112"/>
      <c r="V31" s="1112">
        <v>
70</v>
      </c>
      <c r="W31" s="1112"/>
      <c r="X31" s="1112"/>
      <c r="Y31" s="1112"/>
      <c r="Z31" s="1112"/>
      <c r="AA31" s="1112">
        <v>
2</v>
      </c>
      <c r="AB31" s="1112"/>
      <c r="AC31" s="1112"/>
      <c r="AD31" s="1112"/>
      <c r="AE31" s="1113"/>
      <c r="AF31" s="1105">
        <v>
2</v>
      </c>
      <c r="AG31" s="1106"/>
      <c r="AH31" s="1106"/>
      <c r="AI31" s="1106"/>
      <c r="AJ31" s="1107"/>
      <c r="AK31" s="1049">
        <v>
31</v>
      </c>
      <c r="AL31" s="1040"/>
      <c r="AM31" s="1040"/>
      <c r="AN31" s="1040"/>
      <c r="AO31" s="1040"/>
      <c r="AP31" s="1040">
        <v>
163</v>
      </c>
      <c r="AQ31" s="1040"/>
      <c r="AR31" s="1040"/>
      <c r="AS31" s="1040"/>
      <c r="AT31" s="1040"/>
      <c r="AU31" s="1040" t="s">
        <v>
539</v>
      </c>
      <c r="AV31" s="1040"/>
      <c r="AW31" s="1040"/>
      <c r="AX31" s="1040"/>
      <c r="AY31" s="1040"/>
      <c r="AZ31" s="1110" t="s">
        <v>
539</v>
      </c>
      <c r="BA31" s="1110"/>
      <c r="BB31" s="1110"/>
      <c r="BC31" s="1110"/>
      <c r="BD31" s="1110"/>
      <c r="BE31" s="1094" t="s">
        <v>
542</v>
      </c>
      <c r="BF31" s="1094"/>
      <c r="BG31" s="1094"/>
      <c r="BH31" s="1094"/>
      <c r="BI31" s="1095"/>
      <c r="BJ31" s="401"/>
      <c r="BK31" s="401"/>
      <c r="BL31" s="401"/>
      <c r="BM31" s="401"/>
      <c r="BN31" s="401"/>
      <c r="BO31" s="229"/>
      <c r="BP31" s="229"/>
      <c r="BQ31" s="226">
        <v>
25</v>
      </c>
      <c r="BR31" s="227"/>
      <c r="BS31" s="1082"/>
      <c r="BT31" s="1083"/>
      <c r="BU31" s="1083"/>
      <c r="BV31" s="1083"/>
      <c r="BW31" s="1083"/>
      <c r="BX31" s="1083"/>
      <c r="BY31" s="1083"/>
      <c r="BZ31" s="1083"/>
      <c r="CA31" s="1083"/>
      <c r="CB31" s="1083"/>
      <c r="CC31" s="1083"/>
      <c r="CD31" s="1083"/>
      <c r="CE31" s="1083"/>
      <c r="CF31" s="1083"/>
      <c r="CG31" s="1084"/>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12"/>
    </row>
    <row r="32" spans="1:131" s="213" customFormat="1" ht="26.25" customHeight="1" x14ac:dyDescent="0.2">
      <c r="A32" s="230">
        <v>
5</v>
      </c>
      <c r="B32" s="1099" t="s">
        <v>
543</v>
      </c>
      <c r="C32" s="1100"/>
      <c r="D32" s="1100"/>
      <c r="E32" s="1100"/>
      <c r="F32" s="1100"/>
      <c r="G32" s="1100"/>
      <c r="H32" s="1100"/>
      <c r="I32" s="1100"/>
      <c r="J32" s="1100"/>
      <c r="K32" s="1100"/>
      <c r="L32" s="1100"/>
      <c r="M32" s="1100"/>
      <c r="N32" s="1100"/>
      <c r="O32" s="1100"/>
      <c r="P32" s="1101"/>
      <c r="Q32" s="1111">
        <v>
72</v>
      </c>
      <c r="R32" s="1112"/>
      <c r="S32" s="1112"/>
      <c r="T32" s="1112"/>
      <c r="U32" s="1112"/>
      <c r="V32" s="1112">
        <v>
71</v>
      </c>
      <c r="W32" s="1112"/>
      <c r="X32" s="1112"/>
      <c r="Y32" s="1112"/>
      <c r="Z32" s="1112"/>
      <c r="AA32" s="1112">
        <v>
1</v>
      </c>
      <c r="AB32" s="1112"/>
      <c r="AC32" s="1112"/>
      <c r="AD32" s="1112"/>
      <c r="AE32" s="1113"/>
      <c r="AF32" s="1105">
        <v>
1</v>
      </c>
      <c r="AG32" s="1106"/>
      <c r="AH32" s="1106"/>
      <c r="AI32" s="1106"/>
      <c r="AJ32" s="1107"/>
      <c r="AK32" s="1049">
        <v>
7</v>
      </c>
      <c r="AL32" s="1040"/>
      <c r="AM32" s="1040"/>
      <c r="AN32" s="1040"/>
      <c r="AO32" s="1040"/>
      <c r="AP32" s="1040">
        <v>
51</v>
      </c>
      <c r="AQ32" s="1040"/>
      <c r="AR32" s="1040"/>
      <c r="AS32" s="1040"/>
      <c r="AT32" s="1040"/>
      <c r="AU32" s="1040" t="s">
        <v>
539</v>
      </c>
      <c r="AV32" s="1040"/>
      <c r="AW32" s="1040"/>
      <c r="AX32" s="1040"/>
      <c r="AY32" s="1040"/>
      <c r="AZ32" s="1110" t="s">
        <v>
539</v>
      </c>
      <c r="BA32" s="1110"/>
      <c r="BB32" s="1110"/>
      <c r="BC32" s="1110"/>
      <c r="BD32" s="1110"/>
      <c r="BE32" s="1094" t="s">
        <v>
293</v>
      </c>
      <c r="BF32" s="1094"/>
      <c r="BG32" s="1094"/>
      <c r="BH32" s="1094"/>
      <c r="BI32" s="1095"/>
      <c r="BJ32" s="401"/>
      <c r="BK32" s="401"/>
      <c r="BL32" s="401"/>
      <c r="BM32" s="401"/>
      <c r="BN32" s="401"/>
      <c r="BO32" s="229"/>
      <c r="BP32" s="229"/>
      <c r="BQ32" s="226">
        <v>
26</v>
      </c>
      <c r="BR32" s="227"/>
      <c r="BS32" s="1082"/>
      <c r="BT32" s="1083"/>
      <c r="BU32" s="1083"/>
      <c r="BV32" s="1083"/>
      <c r="BW32" s="1083"/>
      <c r="BX32" s="1083"/>
      <c r="BY32" s="1083"/>
      <c r="BZ32" s="1083"/>
      <c r="CA32" s="1083"/>
      <c r="CB32" s="1083"/>
      <c r="CC32" s="1083"/>
      <c r="CD32" s="1083"/>
      <c r="CE32" s="1083"/>
      <c r="CF32" s="1083"/>
      <c r="CG32" s="1084"/>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12"/>
    </row>
    <row r="33" spans="1:131" s="213" customFormat="1" ht="26.25" customHeight="1" x14ac:dyDescent="0.2">
      <c r="A33" s="230">
        <v>
6</v>
      </c>
      <c r="B33" s="1099"/>
      <c r="C33" s="1100"/>
      <c r="D33" s="1100"/>
      <c r="E33" s="1100"/>
      <c r="F33" s="1100"/>
      <c r="G33" s="1100"/>
      <c r="H33" s="1100"/>
      <c r="I33" s="1100"/>
      <c r="J33" s="1100"/>
      <c r="K33" s="1100"/>
      <c r="L33" s="1100"/>
      <c r="M33" s="1100"/>
      <c r="N33" s="1100"/>
      <c r="O33" s="1100"/>
      <c r="P33" s="1101"/>
      <c r="Q33" s="1111"/>
      <c r="R33" s="1112"/>
      <c r="S33" s="1112"/>
      <c r="T33" s="1112"/>
      <c r="U33" s="1112"/>
      <c r="V33" s="1112"/>
      <c r="W33" s="1112"/>
      <c r="X33" s="1112"/>
      <c r="Y33" s="1112"/>
      <c r="Z33" s="1112"/>
      <c r="AA33" s="1112"/>
      <c r="AB33" s="1112"/>
      <c r="AC33" s="1112"/>
      <c r="AD33" s="1112"/>
      <c r="AE33" s="1113"/>
      <c r="AF33" s="1105"/>
      <c r="AG33" s="1106"/>
      <c r="AH33" s="1106"/>
      <c r="AI33" s="1106"/>
      <c r="AJ33" s="1107"/>
      <c r="AK33" s="1049"/>
      <c r="AL33" s="1040"/>
      <c r="AM33" s="1040"/>
      <c r="AN33" s="1040"/>
      <c r="AO33" s="1040"/>
      <c r="AP33" s="1040"/>
      <c r="AQ33" s="1040"/>
      <c r="AR33" s="1040"/>
      <c r="AS33" s="1040"/>
      <c r="AT33" s="1040"/>
      <c r="AU33" s="1040"/>
      <c r="AV33" s="1040"/>
      <c r="AW33" s="1040"/>
      <c r="AX33" s="1040"/>
      <c r="AY33" s="1040"/>
      <c r="AZ33" s="1110"/>
      <c r="BA33" s="1110"/>
      <c r="BB33" s="1110"/>
      <c r="BC33" s="1110"/>
      <c r="BD33" s="1110"/>
      <c r="BE33" s="1094"/>
      <c r="BF33" s="1094"/>
      <c r="BG33" s="1094"/>
      <c r="BH33" s="1094"/>
      <c r="BI33" s="1095"/>
      <c r="BJ33" s="401"/>
      <c r="BK33" s="401"/>
      <c r="BL33" s="401"/>
      <c r="BM33" s="401"/>
      <c r="BN33" s="401"/>
      <c r="BO33" s="229"/>
      <c r="BP33" s="229"/>
      <c r="BQ33" s="226">
        <v>
27</v>
      </c>
      <c r="BR33" s="227"/>
      <c r="BS33" s="1082"/>
      <c r="BT33" s="1083"/>
      <c r="BU33" s="1083"/>
      <c r="BV33" s="1083"/>
      <c r="BW33" s="1083"/>
      <c r="BX33" s="1083"/>
      <c r="BY33" s="1083"/>
      <c r="BZ33" s="1083"/>
      <c r="CA33" s="1083"/>
      <c r="CB33" s="1083"/>
      <c r="CC33" s="1083"/>
      <c r="CD33" s="1083"/>
      <c r="CE33" s="1083"/>
      <c r="CF33" s="1083"/>
      <c r="CG33" s="1084"/>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12"/>
    </row>
    <row r="34" spans="1:131" s="213" customFormat="1" ht="26.25" customHeight="1" x14ac:dyDescent="0.2">
      <c r="A34" s="230">
        <v>
7</v>
      </c>
      <c r="B34" s="1099"/>
      <c r="C34" s="1100"/>
      <c r="D34" s="1100"/>
      <c r="E34" s="1100"/>
      <c r="F34" s="1100"/>
      <c r="G34" s="1100"/>
      <c r="H34" s="1100"/>
      <c r="I34" s="1100"/>
      <c r="J34" s="1100"/>
      <c r="K34" s="1100"/>
      <c r="L34" s="1100"/>
      <c r="M34" s="1100"/>
      <c r="N34" s="1100"/>
      <c r="O34" s="1100"/>
      <c r="P34" s="1101"/>
      <c r="Q34" s="1111"/>
      <c r="R34" s="1112"/>
      <c r="S34" s="1112"/>
      <c r="T34" s="1112"/>
      <c r="U34" s="1112"/>
      <c r="V34" s="1112"/>
      <c r="W34" s="1112"/>
      <c r="X34" s="1112"/>
      <c r="Y34" s="1112"/>
      <c r="Z34" s="1112"/>
      <c r="AA34" s="1112"/>
      <c r="AB34" s="1112"/>
      <c r="AC34" s="1112"/>
      <c r="AD34" s="1112"/>
      <c r="AE34" s="1113"/>
      <c r="AF34" s="1105"/>
      <c r="AG34" s="1106"/>
      <c r="AH34" s="1106"/>
      <c r="AI34" s="1106"/>
      <c r="AJ34" s="1107"/>
      <c r="AK34" s="1049"/>
      <c r="AL34" s="1040"/>
      <c r="AM34" s="1040"/>
      <c r="AN34" s="1040"/>
      <c r="AO34" s="1040"/>
      <c r="AP34" s="1040"/>
      <c r="AQ34" s="1040"/>
      <c r="AR34" s="1040"/>
      <c r="AS34" s="1040"/>
      <c r="AT34" s="1040"/>
      <c r="AU34" s="1040"/>
      <c r="AV34" s="1040"/>
      <c r="AW34" s="1040"/>
      <c r="AX34" s="1040"/>
      <c r="AY34" s="1040"/>
      <c r="AZ34" s="1110"/>
      <c r="BA34" s="1110"/>
      <c r="BB34" s="1110"/>
      <c r="BC34" s="1110"/>
      <c r="BD34" s="1110"/>
      <c r="BE34" s="1094"/>
      <c r="BF34" s="1094"/>
      <c r="BG34" s="1094"/>
      <c r="BH34" s="1094"/>
      <c r="BI34" s="1095"/>
      <c r="BJ34" s="401"/>
      <c r="BK34" s="401"/>
      <c r="BL34" s="401"/>
      <c r="BM34" s="401"/>
      <c r="BN34" s="401"/>
      <c r="BO34" s="229"/>
      <c r="BP34" s="229"/>
      <c r="BQ34" s="226">
        <v>
28</v>
      </c>
      <c r="BR34" s="227"/>
      <c r="BS34" s="1082"/>
      <c r="BT34" s="1083"/>
      <c r="BU34" s="1083"/>
      <c r="BV34" s="1083"/>
      <c r="BW34" s="1083"/>
      <c r="BX34" s="1083"/>
      <c r="BY34" s="1083"/>
      <c r="BZ34" s="1083"/>
      <c r="CA34" s="1083"/>
      <c r="CB34" s="1083"/>
      <c r="CC34" s="1083"/>
      <c r="CD34" s="1083"/>
      <c r="CE34" s="1083"/>
      <c r="CF34" s="1083"/>
      <c r="CG34" s="1084"/>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12"/>
    </row>
    <row r="35" spans="1:131" s="213" customFormat="1" ht="26.25" customHeight="1" x14ac:dyDescent="0.2">
      <c r="A35" s="230">
        <v>
8</v>
      </c>
      <c r="B35" s="1099"/>
      <c r="C35" s="1100"/>
      <c r="D35" s="1100"/>
      <c r="E35" s="1100"/>
      <c r="F35" s="1100"/>
      <c r="G35" s="1100"/>
      <c r="H35" s="1100"/>
      <c r="I35" s="1100"/>
      <c r="J35" s="1100"/>
      <c r="K35" s="1100"/>
      <c r="L35" s="1100"/>
      <c r="M35" s="1100"/>
      <c r="N35" s="1100"/>
      <c r="O35" s="1100"/>
      <c r="P35" s="1101"/>
      <c r="Q35" s="1111"/>
      <c r="R35" s="1112"/>
      <c r="S35" s="1112"/>
      <c r="T35" s="1112"/>
      <c r="U35" s="1112"/>
      <c r="V35" s="1112"/>
      <c r="W35" s="1112"/>
      <c r="X35" s="1112"/>
      <c r="Y35" s="1112"/>
      <c r="Z35" s="1112"/>
      <c r="AA35" s="1112"/>
      <c r="AB35" s="1112"/>
      <c r="AC35" s="1112"/>
      <c r="AD35" s="1112"/>
      <c r="AE35" s="1113"/>
      <c r="AF35" s="1105"/>
      <c r="AG35" s="1106"/>
      <c r="AH35" s="1106"/>
      <c r="AI35" s="1106"/>
      <c r="AJ35" s="1107"/>
      <c r="AK35" s="1049"/>
      <c r="AL35" s="1040"/>
      <c r="AM35" s="1040"/>
      <c r="AN35" s="1040"/>
      <c r="AO35" s="1040"/>
      <c r="AP35" s="1040"/>
      <c r="AQ35" s="1040"/>
      <c r="AR35" s="1040"/>
      <c r="AS35" s="1040"/>
      <c r="AT35" s="1040"/>
      <c r="AU35" s="1040"/>
      <c r="AV35" s="1040"/>
      <c r="AW35" s="1040"/>
      <c r="AX35" s="1040"/>
      <c r="AY35" s="1040"/>
      <c r="AZ35" s="1110"/>
      <c r="BA35" s="1110"/>
      <c r="BB35" s="1110"/>
      <c r="BC35" s="1110"/>
      <c r="BD35" s="1110"/>
      <c r="BE35" s="1094"/>
      <c r="BF35" s="1094"/>
      <c r="BG35" s="1094"/>
      <c r="BH35" s="1094"/>
      <c r="BI35" s="1095"/>
      <c r="BJ35" s="401"/>
      <c r="BK35" s="401"/>
      <c r="BL35" s="401"/>
      <c r="BM35" s="401"/>
      <c r="BN35" s="401"/>
      <c r="BO35" s="229"/>
      <c r="BP35" s="229"/>
      <c r="BQ35" s="226">
        <v>
29</v>
      </c>
      <c r="BR35" s="227"/>
      <c r="BS35" s="1082"/>
      <c r="BT35" s="1083"/>
      <c r="BU35" s="1083"/>
      <c r="BV35" s="1083"/>
      <c r="BW35" s="1083"/>
      <c r="BX35" s="1083"/>
      <c r="BY35" s="1083"/>
      <c r="BZ35" s="1083"/>
      <c r="CA35" s="1083"/>
      <c r="CB35" s="1083"/>
      <c r="CC35" s="1083"/>
      <c r="CD35" s="1083"/>
      <c r="CE35" s="1083"/>
      <c r="CF35" s="1083"/>
      <c r="CG35" s="1084"/>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12"/>
    </row>
    <row r="36" spans="1:131" s="213" customFormat="1" ht="26.25" customHeight="1" x14ac:dyDescent="0.2">
      <c r="A36" s="230">
        <v>
9</v>
      </c>
      <c r="B36" s="1099"/>
      <c r="C36" s="1100"/>
      <c r="D36" s="1100"/>
      <c r="E36" s="1100"/>
      <c r="F36" s="1100"/>
      <c r="G36" s="1100"/>
      <c r="H36" s="1100"/>
      <c r="I36" s="1100"/>
      <c r="J36" s="1100"/>
      <c r="K36" s="1100"/>
      <c r="L36" s="1100"/>
      <c r="M36" s="1100"/>
      <c r="N36" s="1100"/>
      <c r="O36" s="1100"/>
      <c r="P36" s="1101"/>
      <c r="Q36" s="1111"/>
      <c r="R36" s="1112"/>
      <c r="S36" s="1112"/>
      <c r="T36" s="1112"/>
      <c r="U36" s="1112"/>
      <c r="V36" s="1112"/>
      <c r="W36" s="1112"/>
      <c r="X36" s="1112"/>
      <c r="Y36" s="1112"/>
      <c r="Z36" s="1112"/>
      <c r="AA36" s="1112"/>
      <c r="AB36" s="1112"/>
      <c r="AC36" s="1112"/>
      <c r="AD36" s="1112"/>
      <c r="AE36" s="1113"/>
      <c r="AF36" s="1105"/>
      <c r="AG36" s="1106"/>
      <c r="AH36" s="1106"/>
      <c r="AI36" s="1106"/>
      <c r="AJ36" s="1107"/>
      <c r="AK36" s="1049"/>
      <c r="AL36" s="1040"/>
      <c r="AM36" s="1040"/>
      <c r="AN36" s="1040"/>
      <c r="AO36" s="1040"/>
      <c r="AP36" s="1040"/>
      <c r="AQ36" s="1040"/>
      <c r="AR36" s="1040"/>
      <c r="AS36" s="1040"/>
      <c r="AT36" s="1040"/>
      <c r="AU36" s="1040"/>
      <c r="AV36" s="1040"/>
      <c r="AW36" s="1040"/>
      <c r="AX36" s="1040"/>
      <c r="AY36" s="1040"/>
      <c r="AZ36" s="1110"/>
      <c r="BA36" s="1110"/>
      <c r="BB36" s="1110"/>
      <c r="BC36" s="1110"/>
      <c r="BD36" s="1110"/>
      <c r="BE36" s="1094"/>
      <c r="BF36" s="1094"/>
      <c r="BG36" s="1094"/>
      <c r="BH36" s="1094"/>
      <c r="BI36" s="1095"/>
      <c r="BJ36" s="401"/>
      <c r="BK36" s="401"/>
      <c r="BL36" s="401"/>
      <c r="BM36" s="401"/>
      <c r="BN36" s="401"/>
      <c r="BO36" s="229"/>
      <c r="BP36" s="229"/>
      <c r="BQ36" s="226">
        <v>
30</v>
      </c>
      <c r="BR36" s="227"/>
      <c r="BS36" s="1082"/>
      <c r="BT36" s="1083"/>
      <c r="BU36" s="1083"/>
      <c r="BV36" s="1083"/>
      <c r="BW36" s="1083"/>
      <c r="BX36" s="1083"/>
      <c r="BY36" s="1083"/>
      <c r="BZ36" s="1083"/>
      <c r="CA36" s="1083"/>
      <c r="CB36" s="1083"/>
      <c r="CC36" s="1083"/>
      <c r="CD36" s="1083"/>
      <c r="CE36" s="1083"/>
      <c r="CF36" s="1083"/>
      <c r="CG36" s="1084"/>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12"/>
    </row>
    <row r="37" spans="1:131" s="213" customFormat="1" ht="26.25" customHeight="1" x14ac:dyDescent="0.2">
      <c r="A37" s="230">
        <v>
10</v>
      </c>
      <c r="B37" s="1099"/>
      <c r="C37" s="1100"/>
      <c r="D37" s="1100"/>
      <c r="E37" s="1100"/>
      <c r="F37" s="1100"/>
      <c r="G37" s="1100"/>
      <c r="H37" s="1100"/>
      <c r="I37" s="1100"/>
      <c r="J37" s="1100"/>
      <c r="K37" s="1100"/>
      <c r="L37" s="1100"/>
      <c r="M37" s="1100"/>
      <c r="N37" s="1100"/>
      <c r="O37" s="1100"/>
      <c r="P37" s="1101"/>
      <c r="Q37" s="1111"/>
      <c r="R37" s="1112"/>
      <c r="S37" s="1112"/>
      <c r="T37" s="1112"/>
      <c r="U37" s="1112"/>
      <c r="V37" s="1112"/>
      <c r="W37" s="1112"/>
      <c r="X37" s="1112"/>
      <c r="Y37" s="1112"/>
      <c r="Z37" s="1112"/>
      <c r="AA37" s="1112"/>
      <c r="AB37" s="1112"/>
      <c r="AC37" s="1112"/>
      <c r="AD37" s="1112"/>
      <c r="AE37" s="1113"/>
      <c r="AF37" s="1105"/>
      <c r="AG37" s="1106"/>
      <c r="AH37" s="1106"/>
      <c r="AI37" s="1106"/>
      <c r="AJ37" s="1107"/>
      <c r="AK37" s="1049"/>
      <c r="AL37" s="1040"/>
      <c r="AM37" s="1040"/>
      <c r="AN37" s="1040"/>
      <c r="AO37" s="1040"/>
      <c r="AP37" s="1040"/>
      <c r="AQ37" s="1040"/>
      <c r="AR37" s="1040"/>
      <c r="AS37" s="1040"/>
      <c r="AT37" s="1040"/>
      <c r="AU37" s="1040"/>
      <c r="AV37" s="1040"/>
      <c r="AW37" s="1040"/>
      <c r="AX37" s="1040"/>
      <c r="AY37" s="1040"/>
      <c r="AZ37" s="1110"/>
      <c r="BA37" s="1110"/>
      <c r="BB37" s="1110"/>
      <c r="BC37" s="1110"/>
      <c r="BD37" s="1110"/>
      <c r="BE37" s="1094"/>
      <c r="BF37" s="1094"/>
      <c r="BG37" s="1094"/>
      <c r="BH37" s="1094"/>
      <c r="BI37" s="1095"/>
      <c r="BJ37" s="401"/>
      <c r="BK37" s="401"/>
      <c r="BL37" s="401"/>
      <c r="BM37" s="401"/>
      <c r="BN37" s="401"/>
      <c r="BO37" s="229"/>
      <c r="BP37" s="229"/>
      <c r="BQ37" s="226">
        <v>
31</v>
      </c>
      <c r="BR37" s="227"/>
      <c r="BS37" s="1082"/>
      <c r="BT37" s="1083"/>
      <c r="BU37" s="1083"/>
      <c r="BV37" s="1083"/>
      <c r="BW37" s="1083"/>
      <c r="BX37" s="1083"/>
      <c r="BY37" s="1083"/>
      <c r="BZ37" s="1083"/>
      <c r="CA37" s="1083"/>
      <c r="CB37" s="1083"/>
      <c r="CC37" s="1083"/>
      <c r="CD37" s="1083"/>
      <c r="CE37" s="1083"/>
      <c r="CF37" s="1083"/>
      <c r="CG37" s="1084"/>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12"/>
    </row>
    <row r="38" spans="1:131" s="213" customFormat="1" ht="26.25" customHeight="1" x14ac:dyDescent="0.2">
      <c r="A38" s="230">
        <v>
11</v>
      </c>
      <c r="B38" s="1099"/>
      <c r="C38" s="1100"/>
      <c r="D38" s="1100"/>
      <c r="E38" s="1100"/>
      <c r="F38" s="1100"/>
      <c r="G38" s="1100"/>
      <c r="H38" s="1100"/>
      <c r="I38" s="1100"/>
      <c r="J38" s="1100"/>
      <c r="K38" s="1100"/>
      <c r="L38" s="1100"/>
      <c r="M38" s="1100"/>
      <c r="N38" s="1100"/>
      <c r="O38" s="1100"/>
      <c r="P38" s="1101"/>
      <c r="Q38" s="1111"/>
      <c r="R38" s="1112"/>
      <c r="S38" s="1112"/>
      <c r="T38" s="1112"/>
      <c r="U38" s="1112"/>
      <c r="V38" s="1112"/>
      <c r="W38" s="1112"/>
      <c r="X38" s="1112"/>
      <c r="Y38" s="1112"/>
      <c r="Z38" s="1112"/>
      <c r="AA38" s="1112"/>
      <c r="AB38" s="1112"/>
      <c r="AC38" s="1112"/>
      <c r="AD38" s="1112"/>
      <c r="AE38" s="1113"/>
      <c r="AF38" s="1105"/>
      <c r="AG38" s="1106"/>
      <c r="AH38" s="1106"/>
      <c r="AI38" s="1106"/>
      <c r="AJ38" s="1107"/>
      <c r="AK38" s="1049"/>
      <c r="AL38" s="1040"/>
      <c r="AM38" s="1040"/>
      <c r="AN38" s="1040"/>
      <c r="AO38" s="1040"/>
      <c r="AP38" s="1040"/>
      <c r="AQ38" s="1040"/>
      <c r="AR38" s="1040"/>
      <c r="AS38" s="1040"/>
      <c r="AT38" s="1040"/>
      <c r="AU38" s="1040"/>
      <c r="AV38" s="1040"/>
      <c r="AW38" s="1040"/>
      <c r="AX38" s="1040"/>
      <c r="AY38" s="1040"/>
      <c r="AZ38" s="1110"/>
      <c r="BA38" s="1110"/>
      <c r="BB38" s="1110"/>
      <c r="BC38" s="1110"/>
      <c r="BD38" s="1110"/>
      <c r="BE38" s="1094"/>
      <c r="BF38" s="1094"/>
      <c r="BG38" s="1094"/>
      <c r="BH38" s="1094"/>
      <c r="BI38" s="1095"/>
      <c r="BJ38" s="401"/>
      <c r="BK38" s="401"/>
      <c r="BL38" s="401"/>
      <c r="BM38" s="401"/>
      <c r="BN38" s="401"/>
      <c r="BO38" s="229"/>
      <c r="BP38" s="229"/>
      <c r="BQ38" s="226">
        <v>
32</v>
      </c>
      <c r="BR38" s="227"/>
      <c r="BS38" s="1082"/>
      <c r="BT38" s="1083"/>
      <c r="BU38" s="1083"/>
      <c r="BV38" s="1083"/>
      <c r="BW38" s="1083"/>
      <c r="BX38" s="1083"/>
      <c r="BY38" s="1083"/>
      <c r="BZ38" s="1083"/>
      <c r="CA38" s="1083"/>
      <c r="CB38" s="1083"/>
      <c r="CC38" s="1083"/>
      <c r="CD38" s="1083"/>
      <c r="CE38" s="1083"/>
      <c r="CF38" s="1083"/>
      <c r="CG38" s="1084"/>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12"/>
    </row>
    <row r="39" spans="1:131" s="213" customFormat="1" ht="26.25" customHeight="1" x14ac:dyDescent="0.2">
      <c r="A39" s="230">
        <v>
12</v>
      </c>
      <c r="B39" s="1099"/>
      <c r="C39" s="1100"/>
      <c r="D39" s="1100"/>
      <c r="E39" s="1100"/>
      <c r="F39" s="1100"/>
      <c r="G39" s="1100"/>
      <c r="H39" s="1100"/>
      <c r="I39" s="1100"/>
      <c r="J39" s="1100"/>
      <c r="K39" s="1100"/>
      <c r="L39" s="1100"/>
      <c r="M39" s="1100"/>
      <c r="N39" s="1100"/>
      <c r="O39" s="1100"/>
      <c r="P39" s="1101"/>
      <c r="Q39" s="1111"/>
      <c r="R39" s="1112"/>
      <c r="S39" s="1112"/>
      <c r="T39" s="1112"/>
      <c r="U39" s="1112"/>
      <c r="V39" s="1112"/>
      <c r="W39" s="1112"/>
      <c r="X39" s="1112"/>
      <c r="Y39" s="1112"/>
      <c r="Z39" s="1112"/>
      <c r="AA39" s="1112"/>
      <c r="AB39" s="1112"/>
      <c r="AC39" s="1112"/>
      <c r="AD39" s="1112"/>
      <c r="AE39" s="1113"/>
      <c r="AF39" s="1105"/>
      <c r="AG39" s="1106"/>
      <c r="AH39" s="1106"/>
      <c r="AI39" s="1106"/>
      <c r="AJ39" s="1107"/>
      <c r="AK39" s="1049"/>
      <c r="AL39" s="1040"/>
      <c r="AM39" s="1040"/>
      <c r="AN39" s="1040"/>
      <c r="AO39" s="1040"/>
      <c r="AP39" s="1040"/>
      <c r="AQ39" s="1040"/>
      <c r="AR39" s="1040"/>
      <c r="AS39" s="1040"/>
      <c r="AT39" s="1040"/>
      <c r="AU39" s="1040"/>
      <c r="AV39" s="1040"/>
      <c r="AW39" s="1040"/>
      <c r="AX39" s="1040"/>
      <c r="AY39" s="1040"/>
      <c r="AZ39" s="1110"/>
      <c r="BA39" s="1110"/>
      <c r="BB39" s="1110"/>
      <c r="BC39" s="1110"/>
      <c r="BD39" s="1110"/>
      <c r="BE39" s="1094"/>
      <c r="BF39" s="1094"/>
      <c r="BG39" s="1094"/>
      <c r="BH39" s="1094"/>
      <c r="BI39" s="1095"/>
      <c r="BJ39" s="401"/>
      <c r="BK39" s="401"/>
      <c r="BL39" s="401"/>
      <c r="BM39" s="401"/>
      <c r="BN39" s="401"/>
      <c r="BO39" s="229"/>
      <c r="BP39" s="229"/>
      <c r="BQ39" s="226">
        <v>
33</v>
      </c>
      <c r="BR39" s="227"/>
      <c r="BS39" s="1082"/>
      <c r="BT39" s="1083"/>
      <c r="BU39" s="1083"/>
      <c r="BV39" s="1083"/>
      <c r="BW39" s="1083"/>
      <c r="BX39" s="1083"/>
      <c r="BY39" s="1083"/>
      <c r="BZ39" s="1083"/>
      <c r="CA39" s="1083"/>
      <c r="CB39" s="1083"/>
      <c r="CC39" s="1083"/>
      <c r="CD39" s="1083"/>
      <c r="CE39" s="1083"/>
      <c r="CF39" s="1083"/>
      <c r="CG39" s="1084"/>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12"/>
    </row>
    <row r="40" spans="1:131" s="213" customFormat="1" ht="26.25" customHeight="1" x14ac:dyDescent="0.2">
      <c r="A40" s="225">
        <v>
13</v>
      </c>
      <c r="B40" s="1099"/>
      <c r="C40" s="1100"/>
      <c r="D40" s="1100"/>
      <c r="E40" s="1100"/>
      <c r="F40" s="1100"/>
      <c r="G40" s="1100"/>
      <c r="H40" s="1100"/>
      <c r="I40" s="1100"/>
      <c r="J40" s="1100"/>
      <c r="K40" s="1100"/>
      <c r="L40" s="1100"/>
      <c r="M40" s="1100"/>
      <c r="N40" s="1100"/>
      <c r="O40" s="1100"/>
      <c r="P40" s="1101"/>
      <c r="Q40" s="1111"/>
      <c r="R40" s="1112"/>
      <c r="S40" s="1112"/>
      <c r="T40" s="1112"/>
      <c r="U40" s="1112"/>
      <c r="V40" s="1112"/>
      <c r="W40" s="1112"/>
      <c r="X40" s="1112"/>
      <c r="Y40" s="1112"/>
      <c r="Z40" s="1112"/>
      <c r="AA40" s="1112"/>
      <c r="AB40" s="1112"/>
      <c r="AC40" s="1112"/>
      <c r="AD40" s="1112"/>
      <c r="AE40" s="1113"/>
      <c r="AF40" s="1105"/>
      <c r="AG40" s="1106"/>
      <c r="AH40" s="1106"/>
      <c r="AI40" s="1106"/>
      <c r="AJ40" s="1107"/>
      <c r="AK40" s="1049"/>
      <c r="AL40" s="1040"/>
      <c r="AM40" s="1040"/>
      <c r="AN40" s="1040"/>
      <c r="AO40" s="1040"/>
      <c r="AP40" s="1040"/>
      <c r="AQ40" s="1040"/>
      <c r="AR40" s="1040"/>
      <c r="AS40" s="1040"/>
      <c r="AT40" s="1040"/>
      <c r="AU40" s="1040"/>
      <c r="AV40" s="1040"/>
      <c r="AW40" s="1040"/>
      <c r="AX40" s="1040"/>
      <c r="AY40" s="1040"/>
      <c r="AZ40" s="1110"/>
      <c r="BA40" s="1110"/>
      <c r="BB40" s="1110"/>
      <c r="BC40" s="1110"/>
      <c r="BD40" s="1110"/>
      <c r="BE40" s="1094"/>
      <c r="BF40" s="1094"/>
      <c r="BG40" s="1094"/>
      <c r="BH40" s="1094"/>
      <c r="BI40" s="1095"/>
      <c r="BJ40" s="401"/>
      <c r="BK40" s="401"/>
      <c r="BL40" s="401"/>
      <c r="BM40" s="401"/>
      <c r="BN40" s="401"/>
      <c r="BO40" s="229"/>
      <c r="BP40" s="229"/>
      <c r="BQ40" s="226">
        <v>
34</v>
      </c>
      <c r="BR40" s="227"/>
      <c r="BS40" s="1082"/>
      <c r="BT40" s="1083"/>
      <c r="BU40" s="1083"/>
      <c r="BV40" s="1083"/>
      <c r="BW40" s="1083"/>
      <c r="BX40" s="1083"/>
      <c r="BY40" s="1083"/>
      <c r="BZ40" s="1083"/>
      <c r="CA40" s="1083"/>
      <c r="CB40" s="1083"/>
      <c r="CC40" s="1083"/>
      <c r="CD40" s="1083"/>
      <c r="CE40" s="1083"/>
      <c r="CF40" s="1083"/>
      <c r="CG40" s="1084"/>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12"/>
    </row>
    <row r="41" spans="1:131" s="213" customFormat="1" ht="26.25" customHeight="1" x14ac:dyDescent="0.2">
      <c r="A41" s="225">
        <v>
14</v>
      </c>
      <c r="B41" s="1099"/>
      <c r="C41" s="1100"/>
      <c r="D41" s="1100"/>
      <c r="E41" s="1100"/>
      <c r="F41" s="1100"/>
      <c r="G41" s="1100"/>
      <c r="H41" s="1100"/>
      <c r="I41" s="1100"/>
      <c r="J41" s="1100"/>
      <c r="K41" s="1100"/>
      <c r="L41" s="1100"/>
      <c r="M41" s="1100"/>
      <c r="N41" s="1100"/>
      <c r="O41" s="1100"/>
      <c r="P41" s="1101"/>
      <c r="Q41" s="1111"/>
      <c r="R41" s="1112"/>
      <c r="S41" s="1112"/>
      <c r="T41" s="1112"/>
      <c r="U41" s="1112"/>
      <c r="V41" s="1112"/>
      <c r="W41" s="1112"/>
      <c r="X41" s="1112"/>
      <c r="Y41" s="1112"/>
      <c r="Z41" s="1112"/>
      <c r="AA41" s="1112"/>
      <c r="AB41" s="1112"/>
      <c r="AC41" s="1112"/>
      <c r="AD41" s="1112"/>
      <c r="AE41" s="1113"/>
      <c r="AF41" s="1105"/>
      <c r="AG41" s="1106"/>
      <c r="AH41" s="1106"/>
      <c r="AI41" s="1106"/>
      <c r="AJ41" s="1107"/>
      <c r="AK41" s="1049"/>
      <c r="AL41" s="1040"/>
      <c r="AM41" s="1040"/>
      <c r="AN41" s="1040"/>
      <c r="AO41" s="1040"/>
      <c r="AP41" s="1040"/>
      <c r="AQ41" s="1040"/>
      <c r="AR41" s="1040"/>
      <c r="AS41" s="1040"/>
      <c r="AT41" s="1040"/>
      <c r="AU41" s="1040"/>
      <c r="AV41" s="1040"/>
      <c r="AW41" s="1040"/>
      <c r="AX41" s="1040"/>
      <c r="AY41" s="1040"/>
      <c r="AZ41" s="1110"/>
      <c r="BA41" s="1110"/>
      <c r="BB41" s="1110"/>
      <c r="BC41" s="1110"/>
      <c r="BD41" s="1110"/>
      <c r="BE41" s="1094"/>
      <c r="BF41" s="1094"/>
      <c r="BG41" s="1094"/>
      <c r="BH41" s="1094"/>
      <c r="BI41" s="1095"/>
      <c r="BJ41" s="401"/>
      <c r="BK41" s="401"/>
      <c r="BL41" s="401"/>
      <c r="BM41" s="401"/>
      <c r="BN41" s="401"/>
      <c r="BO41" s="229"/>
      <c r="BP41" s="229"/>
      <c r="BQ41" s="226">
        <v>
35</v>
      </c>
      <c r="BR41" s="227"/>
      <c r="BS41" s="1082"/>
      <c r="BT41" s="1083"/>
      <c r="BU41" s="1083"/>
      <c r="BV41" s="1083"/>
      <c r="BW41" s="1083"/>
      <c r="BX41" s="1083"/>
      <c r="BY41" s="1083"/>
      <c r="BZ41" s="1083"/>
      <c r="CA41" s="1083"/>
      <c r="CB41" s="1083"/>
      <c r="CC41" s="1083"/>
      <c r="CD41" s="1083"/>
      <c r="CE41" s="1083"/>
      <c r="CF41" s="1083"/>
      <c r="CG41" s="1084"/>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12"/>
    </row>
    <row r="42" spans="1:131" s="213" customFormat="1" ht="26.25" customHeight="1" x14ac:dyDescent="0.2">
      <c r="A42" s="225">
        <v>
15</v>
      </c>
      <c r="B42" s="1099"/>
      <c r="C42" s="1100"/>
      <c r="D42" s="1100"/>
      <c r="E42" s="1100"/>
      <c r="F42" s="1100"/>
      <c r="G42" s="1100"/>
      <c r="H42" s="1100"/>
      <c r="I42" s="1100"/>
      <c r="J42" s="1100"/>
      <c r="K42" s="1100"/>
      <c r="L42" s="1100"/>
      <c r="M42" s="1100"/>
      <c r="N42" s="1100"/>
      <c r="O42" s="1100"/>
      <c r="P42" s="1101"/>
      <c r="Q42" s="1111"/>
      <c r="R42" s="1112"/>
      <c r="S42" s="1112"/>
      <c r="T42" s="1112"/>
      <c r="U42" s="1112"/>
      <c r="V42" s="1112"/>
      <c r="W42" s="1112"/>
      <c r="X42" s="1112"/>
      <c r="Y42" s="1112"/>
      <c r="Z42" s="1112"/>
      <c r="AA42" s="1112"/>
      <c r="AB42" s="1112"/>
      <c r="AC42" s="1112"/>
      <c r="AD42" s="1112"/>
      <c r="AE42" s="1113"/>
      <c r="AF42" s="1105"/>
      <c r="AG42" s="1106"/>
      <c r="AH42" s="1106"/>
      <c r="AI42" s="1106"/>
      <c r="AJ42" s="1107"/>
      <c r="AK42" s="1049"/>
      <c r="AL42" s="1040"/>
      <c r="AM42" s="1040"/>
      <c r="AN42" s="1040"/>
      <c r="AO42" s="1040"/>
      <c r="AP42" s="1040"/>
      <c r="AQ42" s="1040"/>
      <c r="AR42" s="1040"/>
      <c r="AS42" s="1040"/>
      <c r="AT42" s="1040"/>
      <c r="AU42" s="1040"/>
      <c r="AV42" s="1040"/>
      <c r="AW42" s="1040"/>
      <c r="AX42" s="1040"/>
      <c r="AY42" s="1040"/>
      <c r="AZ42" s="1110"/>
      <c r="BA42" s="1110"/>
      <c r="BB42" s="1110"/>
      <c r="BC42" s="1110"/>
      <c r="BD42" s="1110"/>
      <c r="BE42" s="1094"/>
      <c r="BF42" s="1094"/>
      <c r="BG42" s="1094"/>
      <c r="BH42" s="1094"/>
      <c r="BI42" s="1095"/>
      <c r="BJ42" s="401"/>
      <c r="BK42" s="401"/>
      <c r="BL42" s="401"/>
      <c r="BM42" s="401"/>
      <c r="BN42" s="401"/>
      <c r="BO42" s="229"/>
      <c r="BP42" s="229"/>
      <c r="BQ42" s="226">
        <v>
36</v>
      </c>
      <c r="BR42" s="227"/>
      <c r="BS42" s="1082"/>
      <c r="BT42" s="1083"/>
      <c r="BU42" s="1083"/>
      <c r="BV42" s="1083"/>
      <c r="BW42" s="1083"/>
      <c r="BX42" s="1083"/>
      <c r="BY42" s="1083"/>
      <c r="BZ42" s="1083"/>
      <c r="CA42" s="1083"/>
      <c r="CB42" s="1083"/>
      <c r="CC42" s="1083"/>
      <c r="CD42" s="1083"/>
      <c r="CE42" s="1083"/>
      <c r="CF42" s="1083"/>
      <c r="CG42" s="1084"/>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12"/>
    </row>
    <row r="43" spans="1:131" s="213" customFormat="1" ht="26.25" customHeight="1" x14ac:dyDescent="0.2">
      <c r="A43" s="225">
        <v>
16</v>
      </c>
      <c r="B43" s="1099"/>
      <c r="C43" s="1100"/>
      <c r="D43" s="1100"/>
      <c r="E43" s="1100"/>
      <c r="F43" s="1100"/>
      <c r="G43" s="1100"/>
      <c r="H43" s="1100"/>
      <c r="I43" s="1100"/>
      <c r="J43" s="1100"/>
      <c r="K43" s="1100"/>
      <c r="L43" s="1100"/>
      <c r="M43" s="1100"/>
      <c r="N43" s="1100"/>
      <c r="O43" s="1100"/>
      <c r="P43" s="1101"/>
      <c r="Q43" s="1111"/>
      <c r="R43" s="1112"/>
      <c r="S43" s="1112"/>
      <c r="T43" s="1112"/>
      <c r="U43" s="1112"/>
      <c r="V43" s="1112"/>
      <c r="W43" s="1112"/>
      <c r="X43" s="1112"/>
      <c r="Y43" s="1112"/>
      <c r="Z43" s="1112"/>
      <c r="AA43" s="1112"/>
      <c r="AB43" s="1112"/>
      <c r="AC43" s="1112"/>
      <c r="AD43" s="1112"/>
      <c r="AE43" s="1113"/>
      <c r="AF43" s="1105"/>
      <c r="AG43" s="1106"/>
      <c r="AH43" s="1106"/>
      <c r="AI43" s="1106"/>
      <c r="AJ43" s="1107"/>
      <c r="AK43" s="1049"/>
      <c r="AL43" s="1040"/>
      <c r="AM43" s="1040"/>
      <c r="AN43" s="1040"/>
      <c r="AO43" s="1040"/>
      <c r="AP43" s="1040"/>
      <c r="AQ43" s="1040"/>
      <c r="AR43" s="1040"/>
      <c r="AS43" s="1040"/>
      <c r="AT43" s="1040"/>
      <c r="AU43" s="1040"/>
      <c r="AV43" s="1040"/>
      <c r="AW43" s="1040"/>
      <c r="AX43" s="1040"/>
      <c r="AY43" s="1040"/>
      <c r="AZ43" s="1110"/>
      <c r="BA43" s="1110"/>
      <c r="BB43" s="1110"/>
      <c r="BC43" s="1110"/>
      <c r="BD43" s="1110"/>
      <c r="BE43" s="1094"/>
      <c r="BF43" s="1094"/>
      <c r="BG43" s="1094"/>
      <c r="BH43" s="1094"/>
      <c r="BI43" s="1095"/>
      <c r="BJ43" s="401"/>
      <c r="BK43" s="401"/>
      <c r="BL43" s="401"/>
      <c r="BM43" s="401"/>
      <c r="BN43" s="401"/>
      <c r="BO43" s="229"/>
      <c r="BP43" s="229"/>
      <c r="BQ43" s="226">
        <v>
37</v>
      </c>
      <c r="BR43" s="227"/>
      <c r="BS43" s="1082"/>
      <c r="BT43" s="1083"/>
      <c r="BU43" s="1083"/>
      <c r="BV43" s="1083"/>
      <c r="BW43" s="1083"/>
      <c r="BX43" s="1083"/>
      <c r="BY43" s="1083"/>
      <c r="BZ43" s="1083"/>
      <c r="CA43" s="1083"/>
      <c r="CB43" s="1083"/>
      <c r="CC43" s="1083"/>
      <c r="CD43" s="1083"/>
      <c r="CE43" s="1083"/>
      <c r="CF43" s="1083"/>
      <c r="CG43" s="1084"/>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12"/>
    </row>
    <row r="44" spans="1:131" s="213" customFormat="1" ht="26.25" customHeight="1" x14ac:dyDescent="0.2">
      <c r="A44" s="225">
        <v>
17</v>
      </c>
      <c r="B44" s="1099"/>
      <c r="C44" s="1100"/>
      <c r="D44" s="1100"/>
      <c r="E44" s="1100"/>
      <c r="F44" s="1100"/>
      <c r="G44" s="1100"/>
      <c r="H44" s="1100"/>
      <c r="I44" s="1100"/>
      <c r="J44" s="1100"/>
      <c r="K44" s="1100"/>
      <c r="L44" s="1100"/>
      <c r="M44" s="1100"/>
      <c r="N44" s="1100"/>
      <c r="O44" s="1100"/>
      <c r="P44" s="1101"/>
      <c r="Q44" s="1111"/>
      <c r="R44" s="1112"/>
      <c r="S44" s="1112"/>
      <c r="T44" s="1112"/>
      <c r="U44" s="1112"/>
      <c r="V44" s="1112"/>
      <c r="W44" s="1112"/>
      <c r="X44" s="1112"/>
      <c r="Y44" s="1112"/>
      <c r="Z44" s="1112"/>
      <c r="AA44" s="1112"/>
      <c r="AB44" s="1112"/>
      <c r="AC44" s="1112"/>
      <c r="AD44" s="1112"/>
      <c r="AE44" s="1113"/>
      <c r="AF44" s="1105"/>
      <c r="AG44" s="1106"/>
      <c r="AH44" s="1106"/>
      <c r="AI44" s="1106"/>
      <c r="AJ44" s="1107"/>
      <c r="AK44" s="1049"/>
      <c r="AL44" s="1040"/>
      <c r="AM44" s="1040"/>
      <c r="AN44" s="1040"/>
      <c r="AO44" s="1040"/>
      <c r="AP44" s="1040"/>
      <c r="AQ44" s="1040"/>
      <c r="AR44" s="1040"/>
      <c r="AS44" s="1040"/>
      <c r="AT44" s="1040"/>
      <c r="AU44" s="1040"/>
      <c r="AV44" s="1040"/>
      <c r="AW44" s="1040"/>
      <c r="AX44" s="1040"/>
      <c r="AY44" s="1040"/>
      <c r="AZ44" s="1110"/>
      <c r="BA44" s="1110"/>
      <c r="BB44" s="1110"/>
      <c r="BC44" s="1110"/>
      <c r="BD44" s="1110"/>
      <c r="BE44" s="1094"/>
      <c r="BF44" s="1094"/>
      <c r="BG44" s="1094"/>
      <c r="BH44" s="1094"/>
      <c r="BI44" s="1095"/>
      <c r="BJ44" s="401"/>
      <c r="BK44" s="401"/>
      <c r="BL44" s="401"/>
      <c r="BM44" s="401"/>
      <c r="BN44" s="401"/>
      <c r="BO44" s="229"/>
      <c r="BP44" s="229"/>
      <c r="BQ44" s="226">
        <v>
38</v>
      </c>
      <c r="BR44" s="227"/>
      <c r="BS44" s="1082"/>
      <c r="BT44" s="1083"/>
      <c r="BU44" s="1083"/>
      <c r="BV44" s="1083"/>
      <c r="BW44" s="1083"/>
      <c r="BX44" s="1083"/>
      <c r="BY44" s="1083"/>
      <c r="BZ44" s="1083"/>
      <c r="CA44" s="1083"/>
      <c r="CB44" s="1083"/>
      <c r="CC44" s="1083"/>
      <c r="CD44" s="1083"/>
      <c r="CE44" s="1083"/>
      <c r="CF44" s="1083"/>
      <c r="CG44" s="1084"/>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12"/>
    </row>
    <row r="45" spans="1:131" s="213" customFormat="1" ht="26.25" customHeight="1" x14ac:dyDescent="0.2">
      <c r="A45" s="225">
        <v>
18</v>
      </c>
      <c r="B45" s="1099"/>
      <c r="C45" s="1100"/>
      <c r="D45" s="1100"/>
      <c r="E45" s="1100"/>
      <c r="F45" s="1100"/>
      <c r="G45" s="1100"/>
      <c r="H45" s="1100"/>
      <c r="I45" s="1100"/>
      <c r="J45" s="1100"/>
      <c r="K45" s="1100"/>
      <c r="L45" s="1100"/>
      <c r="M45" s="1100"/>
      <c r="N45" s="1100"/>
      <c r="O45" s="1100"/>
      <c r="P45" s="1101"/>
      <c r="Q45" s="1111"/>
      <c r="R45" s="1112"/>
      <c r="S45" s="1112"/>
      <c r="T45" s="1112"/>
      <c r="U45" s="1112"/>
      <c r="V45" s="1112"/>
      <c r="W45" s="1112"/>
      <c r="X45" s="1112"/>
      <c r="Y45" s="1112"/>
      <c r="Z45" s="1112"/>
      <c r="AA45" s="1112"/>
      <c r="AB45" s="1112"/>
      <c r="AC45" s="1112"/>
      <c r="AD45" s="1112"/>
      <c r="AE45" s="1113"/>
      <c r="AF45" s="1105"/>
      <c r="AG45" s="1106"/>
      <c r="AH45" s="1106"/>
      <c r="AI45" s="1106"/>
      <c r="AJ45" s="1107"/>
      <c r="AK45" s="1049"/>
      <c r="AL45" s="1040"/>
      <c r="AM45" s="1040"/>
      <c r="AN45" s="1040"/>
      <c r="AO45" s="1040"/>
      <c r="AP45" s="1040"/>
      <c r="AQ45" s="1040"/>
      <c r="AR45" s="1040"/>
      <c r="AS45" s="1040"/>
      <c r="AT45" s="1040"/>
      <c r="AU45" s="1040"/>
      <c r="AV45" s="1040"/>
      <c r="AW45" s="1040"/>
      <c r="AX45" s="1040"/>
      <c r="AY45" s="1040"/>
      <c r="AZ45" s="1110"/>
      <c r="BA45" s="1110"/>
      <c r="BB45" s="1110"/>
      <c r="BC45" s="1110"/>
      <c r="BD45" s="1110"/>
      <c r="BE45" s="1094"/>
      <c r="BF45" s="1094"/>
      <c r="BG45" s="1094"/>
      <c r="BH45" s="1094"/>
      <c r="BI45" s="1095"/>
      <c r="BJ45" s="401"/>
      <c r="BK45" s="401"/>
      <c r="BL45" s="401"/>
      <c r="BM45" s="401"/>
      <c r="BN45" s="401"/>
      <c r="BO45" s="229"/>
      <c r="BP45" s="229"/>
      <c r="BQ45" s="226">
        <v>
39</v>
      </c>
      <c r="BR45" s="227"/>
      <c r="BS45" s="1082"/>
      <c r="BT45" s="1083"/>
      <c r="BU45" s="1083"/>
      <c r="BV45" s="1083"/>
      <c r="BW45" s="1083"/>
      <c r="BX45" s="1083"/>
      <c r="BY45" s="1083"/>
      <c r="BZ45" s="1083"/>
      <c r="CA45" s="1083"/>
      <c r="CB45" s="1083"/>
      <c r="CC45" s="1083"/>
      <c r="CD45" s="1083"/>
      <c r="CE45" s="1083"/>
      <c r="CF45" s="1083"/>
      <c r="CG45" s="1084"/>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12"/>
    </row>
    <row r="46" spans="1:131" s="213" customFormat="1" ht="26.25" customHeight="1" x14ac:dyDescent="0.2">
      <c r="A46" s="225">
        <v>
19</v>
      </c>
      <c r="B46" s="1099"/>
      <c r="C46" s="1100"/>
      <c r="D46" s="1100"/>
      <c r="E46" s="1100"/>
      <c r="F46" s="1100"/>
      <c r="G46" s="1100"/>
      <c r="H46" s="1100"/>
      <c r="I46" s="1100"/>
      <c r="J46" s="1100"/>
      <c r="K46" s="1100"/>
      <c r="L46" s="1100"/>
      <c r="M46" s="1100"/>
      <c r="N46" s="1100"/>
      <c r="O46" s="1100"/>
      <c r="P46" s="1101"/>
      <c r="Q46" s="1111"/>
      <c r="R46" s="1112"/>
      <c r="S46" s="1112"/>
      <c r="T46" s="1112"/>
      <c r="U46" s="1112"/>
      <c r="V46" s="1112"/>
      <c r="W46" s="1112"/>
      <c r="X46" s="1112"/>
      <c r="Y46" s="1112"/>
      <c r="Z46" s="1112"/>
      <c r="AA46" s="1112"/>
      <c r="AB46" s="1112"/>
      <c r="AC46" s="1112"/>
      <c r="AD46" s="1112"/>
      <c r="AE46" s="1113"/>
      <c r="AF46" s="1105"/>
      <c r="AG46" s="1106"/>
      <c r="AH46" s="1106"/>
      <c r="AI46" s="1106"/>
      <c r="AJ46" s="1107"/>
      <c r="AK46" s="1049"/>
      <c r="AL46" s="1040"/>
      <c r="AM46" s="1040"/>
      <c r="AN46" s="1040"/>
      <c r="AO46" s="1040"/>
      <c r="AP46" s="1040"/>
      <c r="AQ46" s="1040"/>
      <c r="AR46" s="1040"/>
      <c r="AS46" s="1040"/>
      <c r="AT46" s="1040"/>
      <c r="AU46" s="1040"/>
      <c r="AV46" s="1040"/>
      <c r="AW46" s="1040"/>
      <c r="AX46" s="1040"/>
      <c r="AY46" s="1040"/>
      <c r="AZ46" s="1110"/>
      <c r="BA46" s="1110"/>
      <c r="BB46" s="1110"/>
      <c r="BC46" s="1110"/>
      <c r="BD46" s="1110"/>
      <c r="BE46" s="1094"/>
      <c r="BF46" s="1094"/>
      <c r="BG46" s="1094"/>
      <c r="BH46" s="1094"/>
      <c r="BI46" s="1095"/>
      <c r="BJ46" s="401"/>
      <c r="BK46" s="401"/>
      <c r="BL46" s="401"/>
      <c r="BM46" s="401"/>
      <c r="BN46" s="401"/>
      <c r="BO46" s="229"/>
      <c r="BP46" s="229"/>
      <c r="BQ46" s="226">
        <v>
40</v>
      </c>
      <c r="BR46" s="227"/>
      <c r="BS46" s="1082"/>
      <c r="BT46" s="1083"/>
      <c r="BU46" s="1083"/>
      <c r="BV46" s="1083"/>
      <c r="BW46" s="1083"/>
      <c r="BX46" s="1083"/>
      <c r="BY46" s="1083"/>
      <c r="BZ46" s="1083"/>
      <c r="CA46" s="1083"/>
      <c r="CB46" s="1083"/>
      <c r="CC46" s="1083"/>
      <c r="CD46" s="1083"/>
      <c r="CE46" s="1083"/>
      <c r="CF46" s="1083"/>
      <c r="CG46" s="1084"/>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12"/>
    </row>
    <row r="47" spans="1:131" s="213" customFormat="1" ht="26.25" customHeight="1" x14ac:dyDescent="0.2">
      <c r="A47" s="225">
        <v>
20</v>
      </c>
      <c r="B47" s="1099"/>
      <c r="C47" s="1100"/>
      <c r="D47" s="1100"/>
      <c r="E47" s="1100"/>
      <c r="F47" s="1100"/>
      <c r="G47" s="1100"/>
      <c r="H47" s="1100"/>
      <c r="I47" s="1100"/>
      <c r="J47" s="1100"/>
      <c r="K47" s="1100"/>
      <c r="L47" s="1100"/>
      <c r="M47" s="1100"/>
      <c r="N47" s="1100"/>
      <c r="O47" s="1100"/>
      <c r="P47" s="1101"/>
      <c r="Q47" s="1111"/>
      <c r="R47" s="1112"/>
      <c r="S47" s="1112"/>
      <c r="T47" s="1112"/>
      <c r="U47" s="1112"/>
      <c r="V47" s="1112"/>
      <c r="W47" s="1112"/>
      <c r="X47" s="1112"/>
      <c r="Y47" s="1112"/>
      <c r="Z47" s="1112"/>
      <c r="AA47" s="1112"/>
      <c r="AB47" s="1112"/>
      <c r="AC47" s="1112"/>
      <c r="AD47" s="1112"/>
      <c r="AE47" s="1113"/>
      <c r="AF47" s="1105"/>
      <c r="AG47" s="1106"/>
      <c r="AH47" s="1106"/>
      <c r="AI47" s="1106"/>
      <c r="AJ47" s="1107"/>
      <c r="AK47" s="1049"/>
      <c r="AL47" s="1040"/>
      <c r="AM47" s="1040"/>
      <c r="AN47" s="1040"/>
      <c r="AO47" s="1040"/>
      <c r="AP47" s="1040"/>
      <c r="AQ47" s="1040"/>
      <c r="AR47" s="1040"/>
      <c r="AS47" s="1040"/>
      <c r="AT47" s="1040"/>
      <c r="AU47" s="1040"/>
      <c r="AV47" s="1040"/>
      <c r="AW47" s="1040"/>
      <c r="AX47" s="1040"/>
      <c r="AY47" s="1040"/>
      <c r="AZ47" s="1110"/>
      <c r="BA47" s="1110"/>
      <c r="BB47" s="1110"/>
      <c r="BC47" s="1110"/>
      <c r="BD47" s="1110"/>
      <c r="BE47" s="1094"/>
      <c r="BF47" s="1094"/>
      <c r="BG47" s="1094"/>
      <c r="BH47" s="1094"/>
      <c r="BI47" s="1095"/>
      <c r="BJ47" s="401"/>
      <c r="BK47" s="401"/>
      <c r="BL47" s="401"/>
      <c r="BM47" s="401"/>
      <c r="BN47" s="401"/>
      <c r="BO47" s="229"/>
      <c r="BP47" s="229"/>
      <c r="BQ47" s="226">
        <v>
41</v>
      </c>
      <c r="BR47" s="227"/>
      <c r="BS47" s="1082"/>
      <c r="BT47" s="1083"/>
      <c r="BU47" s="1083"/>
      <c r="BV47" s="1083"/>
      <c r="BW47" s="1083"/>
      <c r="BX47" s="1083"/>
      <c r="BY47" s="1083"/>
      <c r="BZ47" s="1083"/>
      <c r="CA47" s="1083"/>
      <c r="CB47" s="1083"/>
      <c r="CC47" s="1083"/>
      <c r="CD47" s="1083"/>
      <c r="CE47" s="1083"/>
      <c r="CF47" s="1083"/>
      <c r="CG47" s="1084"/>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12"/>
    </row>
    <row r="48" spans="1:131" s="213" customFormat="1" ht="26.25" customHeight="1" x14ac:dyDescent="0.2">
      <c r="A48" s="225">
        <v>
21</v>
      </c>
      <c r="B48" s="1099"/>
      <c r="C48" s="1100"/>
      <c r="D48" s="1100"/>
      <c r="E48" s="1100"/>
      <c r="F48" s="1100"/>
      <c r="G48" s="1100"/>
      <c r="H48" s="1100"/>
      <c r="I48" s="1100"/>
      <c r="J48" s="1100"/>
      <c r="K48" s="1100"/>
      <c r="L48" s="1100"/>
      <c r="M48" s="1100"/>
      <c r="N48" s="1100"/>
      <c r="O48" s="1100"/>
      <c r="P48" s="1101"/>
      <c r="Q48" s="1111"/>
      <c r="R48" s="1112"/>
      <c r="S48" s="1112"/>
      <c r="T48" s="1112"/>
      <c r="U48" s="1112"/>
      <c r="V48" s="1112"/>
      <c r="W48" s="1112"/>
      <c r="X48" s="1112"/>
      <c r="Y48" s="1112"/>
      <c r="Z48" s="1112"/>
      <c r="AA48" s="1112"/>
      <c r="AB48" s="1112"/>
      <c r="AC48" s="1112"/>
      <c r="AD48" s="1112"/>
      <c r="AE48" s="1113"/>
      <c r="AF48" s="1105"/>
      <c r="AG48" s="1106"/>
      <c r="AH48" s="1106"/>
      <c r="AI48" s="1106"/>
      <c r="AJ48" s="1107"/>
      <c r="AK48" s="1049"/>
      <c r="AL48" s="1040"/>
      <c r="AM48" s="1040"/>
      <c r="AN48" s="1040"/>
      <c r="AO48" s="1040"/>
      <c r="AP48" s="1040"/>
      <c r="AQ48" s="1040"/>
      <c r="AR48" s="1040"/>
      <c r="AS48" s="1040"/>
      <c r="AT48" s="1040"/>
      <c r="AU48" s="1040"/>
      <c r="AV48" s="1040"/>
      <c r="AW48" s="1040"/>
      <c r="AX48" s="1040"/>
      <c r="AY48" s="1040"/>
      <c r="AZ48" s="1110"/>
      <c r="BA48" s="1110"/>
      <c r="BB48" s="1110"/>
      <c r="BC48" s="1110"/>
      <c r="BD48" s="1110"/>
      <c r="BE48" s="1094"/>
      <c r="BF48" s="1094"/>
      <c r="BG48" s="1094"/>
      <c r="BH48" s="1094"/>
      <c r="BI48" s="1095"/>
      <c r="BJ48" s="401"/>
      <c r="BK48" s="401"/>
      <c r="BL48" s="401"/>
      <c r="BM48" s="401"/>
      <c r="BN48" s="401"/>
      <c r="BO48" s="229"/>
      <c r="BP48" s="229"/>
      <c r="BQ48" s="226">
        <v>
42</v>
      </c>
      <c r="BR48" s="227"/>
      <c r="BS48" s="1082"/>
      <c r="BT48" s="1083"/>
      <c r="BU48" s="1083"/>
      <c r="BV48" s="1083"/>
      <c r="BW48" s="1083"/>
      <c r="BX48" s="1083"/>
      <c r="BY48" s="1083"/>
      <c r="BZ48" s="1083"/>
      <c r="CA48" s="1083"/>
      <c r="CB48" s="1083"/>
      <c r="CC48" s="1083"/>
      <c r="CD48" s="1083"/>
      <c r="CE48" s="1083"/>
      <c r="CF48" s="1083"/>
      <c r="CG48" s="1084"/>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12"/>
    </row>
    <row r="49" spans="1:131" s="213" customFormat="1" ht="26.25" customHeight="1" x14ac:dyDescent="0.2">
      <c r="A49" s="225">
        <v>
22</v>
      </c>
      <c r="B49" s="1099"/>
      <c r="C49" s="1100"/>
      <c r="D49" s="1100"/>
      <c r="E49" s="1100"/>
      <c r="F49" s="1100"/>
      <c r="G49" s="1100"/>
      <c r="H49" s="1100"/>
      <c r="I49" s="1100"/>
      <c r="J49" s="1100"/>
      <c r="K49" s="1100"/>
      <c r="L49" s="1100"/>
      <c r="M49" s="1100"/>
      <c r="N49" s="1100"/>
      <c r="O49" s="1100"/>
      <c r="P49" s="1101"/>
      <c r="Q49" s="1111"/>
      <c r="R49" s="1112"/>
      <c r="S49" s="1112"/>
      <c r="T49" s="1112"/>
      <c r="U49" s="1112"/>
      <c r="V49" s="1112"/>
      <c r="W49" s="1112"/>
      <c r="X49" s="1112"/>
      <c r="Y49" s="1112"/>
      <c r="Z49" s="1112"/>
      <c r="AA49" s="1112"/>
      <c r="AB49" s="1112"/>
      <c r="AC49" s="1112"/>
      <c r="AD49" s="1112"/>
      <c r="AE49" s="1113"/>
      <c r="AF49" s="1105"/>
      <c r="AG49" s="1106"/>
      <c r="AH49" s="1106"/>
      <c r="AI49" s="1106"/>
      <c r="AJ49" s="1107"/>
      <c r="AK49" s="1049"/>
      <c r="AL49" s="1040"/>
      <c r="AM49" s="1040"/>
      <c r="AN49" s="1040"/>
      <c r="AO49" s="1040"/>
      <c r="AP49" s="1040"/>
      <c r="AQ49" s="1040"/>
      <c r="AR49" s="1040"/>
      <c r="AS49" s="1040"/>
      <c r="AT49" s="1040"/>
      <c r="AU49" s="1040"/>
      <c r="AV49" s="1040"/>
      <c r="AW49" s="1040"/>
      <c r="AX49" s="1040"/>
      <c r="AY49" s="1040"/>
      <c r="AZ49" s="1110"/>
      <c r="BA49" s="1110"/>
      <c r="BB49" s="1110"/>
      <c r="BC49" s="1110"/>
      <c r="BD49" s="1110"/>
      <c r="BE49" s="1094"/>
      <c r="BF49" s="1094"/>
      <c r="BG49" s="1094"/>
      <c r="BH49" s="1094"/>
      <c r="BI49" s="1095"/>
      <c r="BJ49" s="401"/>
      <c r="BK49" s="401"/>
      <c r="BL49" s="401"/>
      <c r="BM49" s="401"/>
      <c r="BN49" s="401"/>
      <c r="BO49" s="229"/>
      <c r="BP49" s="229"/>
      <c r="BQ49" s="226">
        <v>
43</v>
      </c>
      <c r="BR49" s="227"/>
      <c r="BS49" s="1082"/>
      <c r="BT49" s="1083"/>
      <c r="BU49" s="1083"/>
      <c r="BV49" s="1083"/>
      <c r="BW49" s="1083"/>
      <c r="BX49" s="1083"/>
      <c r="BY49" s="1083"/>
      <c r="BZ49" s="1083"/>
      <c r="CA49" s="1083"/>
      <c r="CB49" s="1083"/>
      <c r="CC49" s="1083"/>
      <c r="CD49" s="1083"/>
      <c r="CE49" s="1083"/>
      <c r="CF49" s="1083"/>
      <c r="CG49" s="1084"/>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12"/>
    </row>
    <row r="50" spans="1:131" s="213" customFormat="1" ht="26.25" customHeight="1" x14ac:dyDescent="0.2">
      <c r="A50" s="225">
        <v>
23</v>
      </c>
      <c r="B50" s="1099"/>
      <c r="C50" s="1100"/>
      <c r="D50" s="1100"/>
      <c r="E50" s="1100"/>
      <c r="F50" s="1100"/>
      <c r="G50" s="1100"/>
      <c r="H50" s="1100"/>
      <c r="I50" s="1100"/>
      <c r="J50" s="1100"/>
      <c r="K50" s="1100"/>
      <c r="L50" s="1100"/>
      <c r="M50" s="1100"/>
      <c r="N50" s="1100"/>
      <c r="O50" s="1100"/>
      <c r="P50" s="1101"/>
      <c r="Q50" s="1102"/>
      <c r="R50" s="1103"/>
      <c r="S50" s="1103"/>
      <c r="T50" s="1103"/>
      <c r="U50" s="1103"/>
      <c r="V50" s="1103"/>
      <c r="W50" s="1103"/>
      <c r="X50" s="1103"/>
      <c r="Y50" s="1103"/>
      <c r="Z50" s="1103"/>
      <c r="AA50" s="1103"/>
      <c r="AB50" s="1103"/>
      <c r="AC50" s="1103"/>
      <c r="AD50" s="1103"/>
      <c r="AE50" s="1104"/>
      <c r="AF50" s="1105"/>
      <c r="AG50" s="1106"/>
      <c r="AH50" s="1106"/>
      <c r="AI50" s="1106"/>
      <c r="AJ50" s="1107"/>
      <c r="AK50" s="1108"/>
      <c r="AL50" s="1103"/>
      <c r="AM50" s="1103"/>
      <c r="AN50" s="1103"/>
      <c r="AO50" s="1103"/>
      <c r="AP50" s="1103"/>
      <c r="AQ50" s="1103"/>
      <c r="AR50" s="1103"/>
      <c r="AS50" s="1103"/>
      <c r="AT50" s="1103"/>
      <c r="AU50" s="1103"/>
      <c r="AV50" s="1103"/>
      <c r="AW50" s="1103"/>
      <c r="AX50" s="1103"/>
      <c r="AY50" s="1103"/>
      <c r="AZ50" s="1109"/>
      <c r="BA50" s="1109"/>
      <c r="BB50" s="1109"/>
      <c r="BC50" s="1109"/>
      <c r="BD50" s="1109"/>
      <c r="BE50" s="1094"/>
      <c r="BF50" s="1094"/>
      <c r="BG50" s="1094"/>
      <c r="BH50" s="1094"/>
      <c r="BI50" s="1095"/>
      <c r="BJ50" s="401"/>
      <c r="BK50" s="401"/>
      <c r="BL50" s="401"/>
      <c r="BM50" s="401"/>
      <c r="BN50" s="401"/>
      <c r="BO50" s="229"/>
      <c r="BP50" s="229"/>
      <c r="BQ50" s="226">
        <v>
44</v>
      </c>
      <c r="BR50" s="227"/>
      <c r="BS50" s="1082"/>
      <c r="BT50" s="1083"/>
      <c r="BU50" s="1083"/>
      <c r="BV50" s="1083"/>
      <c r="BW50" s="1083"/>
      <c r="BX50" s="1083"/>
      <c r="BY50" s="1083"/>
      <c r="BZ50" s="1083"/>
      <c r="CA50" s="1083"/>
      <c r="CB50" s="1083"/>
      <c r="CC50" s="1083"/>
      <c r="CD50" s="1083"/>
      <c r="CE50" s="1083"/>
      <c r="CF50" s="1083"/>
      <c r="CG50" s="1084"/>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12"/>
    </row>
    <row r="51" spans="1:131" s="213" customFormat="1" ht="26.25" customHeight="1" x14ac:dyDescent="0.2">
      <c r="A51" s="225">
        <v>
24</v>
      </c>
      <c r="B51" s="1099"/>
      <c r="C51" s="1100"/>
      <c r="D51" s="1100"/>
      <c r="E51" s="1100"/>
      <c r="F51" s="1100"/>
      <c r="G51" s="1100"/>
      <c r="H51" s="1100"/>
      <c r="I51" s="1100"/>
      <c r="J51" s="1100"/>
      <c r="K51" s="1100"/>
      <c r="L51" s="1100"/>
      <c r="M51" s="1100"/>
      <c r="N51" s="1100"/>
      <c r="O51" s="1100"/>
      <c r="P51" s="1101"/>
      <c r="Q51" s="1102"/>
      <c r="R51" s="1103"/>
      <c r="S51" s="1103"/>
      <c r="T51" s="1103"/>
      <c r="U51" s="1103"/>
      <c r="V51" s="1103"/>
      <c r="W51" s="1103"/>
      <c r="X51" s="1103"/>
      <c r="Y51" s="1103"/>
      <c r="Z51" s="1103"/>
      <c r="AA51" s="1103"/>
      <c r="AB51" s="1103"/>
      <c r="AC51" s="1103"/>
      <c r="AD51" s="1103"/>
      <c r="AE51" s="1104"/>
      <c r="AF51" s="1105"/>
      <c r="AG51" s="1106"/>
      <c r="AH51" s="1106"/>
      <c r="AI51" s="1106"/>
      <c r="AJ51" s="1107"/>
      <c r="AK51" s="1108"/>
      <c r="AL51" s="1103"/>
      <c r="AM51" s="1103"/>
      <c r="AN51" s="1103"/>
      <c r="AO51" s="1103"/>
      <c r="AP51" s="1103"/>
      <c r="AQ51" s="1103"/>
      <c r="AR51" s="1103"/>
      <c r="AS51" s="1103"/>
      <c r="AT51" s="1103"/>
      <c r="AU51" s="1103"/>
      <c r="AV51" s="1103"/>
      <c r="AW51" s="1103"/>
      <c r="AX51" s="1103"/>
      <c r="AY51" s="1103"/>
      <c r="AZ51" s="1109"/>
      <c r="BA51" s="1109"/>
      <c r="BB51" s="1109"/>
      <c r="BC51" s="1109"/>
      <c r="BD51" s="1109"/>
      <c r="BE51" s="1094"/>
      <c r="BF51" s="1094"/>
      <c r="BG51" s="1094"/>
      <c r="BH51" s="1094"/>
      <c r="BI51" s="1095"/>
      <c r="BJ51" s="401"/>
      <c r="BK51" s="401"/>
      <c r="BL51" s="401"/>
      <c r="BM51" s="401"/>
      <c r="BN51" s="401"/>
      <c r="BO51" s="229"/>
      <c r="BP51" s="229"/>
      <c r="BQ51" s="226">
        <v>
45</v>
      </c>
      <c r="BR51" s="227"/>
      <c r="BS51" s="1082"/>
      <c r="BT51" s="1083"/>
      <c r="BU51" s="1083"/>
      <c r="BV51" s="1083"/>
      <c r="BW51" s="1083"/>
      <c r="BX51" s="1083"/>
      <c r="BY51" s="1083"/>
      <c r="BZ51" s="1083"/>
      <c r="CA51" s="1083"/>
      <c r="CB51" s="1083"/>
      <c r="CC51" s="1083"/>
      <c r="CD51" s="1083"/>
      <c r="CE51" s="1083"/>
      <c r="CF51" s="1083"/>
      <c r="CG51" s="1084"/>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12"/>
    </row>
    <row r="52" spans="1:131" s="213" customFormat="1" ht="26.25" customHeight="1" x14ac:dyDescent="0.2">
      <c r="A52" s="225">
        <v>
25</v>
      </c>
      <c r="B52" s="1099"/>
      <c r="C52" s="1100"/>
      <c r="D52" s="1100"/>
      <c r="E52" s="1100"/>
      <c r="F52" s="1100"/>
      <c r="G52" s="1100"/>
      <c r="H52" s="1100"/>
      <c r="I52" s="1100"/>
      <c r="J52" s="1100"/>
      <c r="K52" s="1100"/>
      <c r="L52" s="1100"/>
      <c r="M52" s="1100"/>
      <c r="N52" s="1100"/>
      <c r="O52" s="1100"/>
      <c r="P52" s="1101"/>
      <c r="Q52" s="1102"/>
      <c r="R52" s="1103"/>
      <c r="S52" s="1103"/>
      <c r="T52" s="1103"/>
      <c r="U52" s="1103"/>
      <c r="V52" s="1103"/>
      <c r="W52" s="1103"/>
      <c r="X52" s="1103"/>
      <c r="Y52" s="1103"/>
      <c r="Z52" s="1103"/>
      <c r="AA52" s="1103"/>
      <c r="AB52" s="1103"/>
      <c r="AC52" s="1103"/>
      <c r="AD52" s="1103"/>
      <c r="AE52" s="1104"/>
      <c r="AF52" s="1105"/>
      <c r="AG52" s="1106"/>
      <c r="AH52" s="1106"/>
      <c r="AI52" s="1106"/>
      <c r="AJ52" s="1107"/>
      <c r="AK52" s="1108"/>
      <c r="AL52" s="1103"/>
      <c r="AM52" s="1103"/>
      <c r="AN52" s="1103"/>
      <c r="AO52" s="1103"/>
      <c r="AP52" s="1103"/>
      <c r="AQ52" s="1103"/>
      <c r="AR52" s="1103"/>
      <c r="AS52" s="1103"/>
      <c r="AT52" s="1103"/>
      <c r="AU52" s="1103"/>
      <c r="AV52" s="1103"/>
      <c r="AW52" s="1103"/>
      <c r="AX52" s="1103"/>
      <c r="AY52" s="1103"/>
      <c r="AZ52" s="1109"/>
      <c r="BA52" s="1109"/>
      <c r="BB52" s="1109"/>
      <c r="BC52" s="1109"/>
      <c r="BD52" s="1109"/>
      <c r="BE52" s="1094"/>
      <c r="BF52" s="1094"/>
      <c r="BG52" s="1094"/>
      <c r="BH52" s="1094"/>
      <c r="BI52" s="1095"/>
      <c r="BJ52" s="401"/>
      <c r="BK52" s="401"/>
      <c r="BL52" s="401"/>
      <c r="BM52" s="401"/>
      <c r="BN52" s="401"/>
      <c r="BO52" s="229"/>
      <c r="BP52" s="229"/>
      <c r="BQ52" s="226">
        <v>
46</v>
      </c>
      <c r="BR52" s="227"/>
      <c r="BS52" s="1082"/>
      <c r="BT52" s="1083"/>
      <c r="BU52" s="1083"/>
      <c r="BV52" s="1083"/>
      <c r="BW52" s="1083"/>
      <c r="BX52" s="1083"/>
      <c r="BY52" s="1083"/>
      <c r="BZ52" s="1083"/>
      <c r="CA52" s="1083"/>
      <c r="CB52" s="1083"/>
      <c r="CC52" s="1083"/>
      <c r="CD52" s="1083"/>
      <c r="CE52" s="1083"/>
      <c r="CF52" s="1083"/>
      <c r="CG52" s="1084"/>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12"/>
    </row>
    <row r="53" spans="1:131" s="213" customFormat="1" ht="26.25" customHeight="1" x14ac:dyDescent="0.2">
      <c r="A53" s="225">
        <v>
26</v>
      </c>
      <c r="B53" s="1099"/>
      <c r="C53" s="1100"/>
      <c r="D53" s="1100"/>
      <c r="E53" s="1100"/>
      <c r="F53" s="1100"/>
      <c r="G53" s="1100"/>
      <c r="H53" s="1100"/>
      <c r="I53" s="1100"/>
      <c r="J53" s="1100"/>
      <c r="K53" s="1100"/>
      <c r="L53" s="1100"/>
      <c r="M53" s="1100"/>
      <c r="N53" s="1100"/>
      <c r="O53" s="1100"/>
      <c r="P53" s="1101"/>
      <c r="Q53" s="1102"/>
      <c r="R53" s="1103"/>
      <c r="S53" s="1103"/>
      <c r="T53" s="1103"/>
      <c r="U53" s="1103"/>
      <c r="V53" s="1103"/>
      <c r="W53" s="1103"/>
      <c r="X53" s="1103"/>
      <c r="Y53" s="1103"/>
      <c r="Z53" s="1103"/>
      <c r="AA53" s="1103"/>
      <c r="AB53" s="1103"/>
      <c r="AC53" s="1103"/>
      <c r="AD53" s="1103"/>
      <c r="AE53" s="1104"/>
      <c r="AF53" s="1105"/>
      <c r="AG53" s="1106"/>
      <c r="AH53" s="1106"/>
      <c r="AI53" s="1106"/>
      <c r="AJ53" s="1107"/>
      <c r="AK53" s="1108"/>
      <c r="AL53" s="1103"/>
      <c r="AM53" s="1103"/>
      <c r="AN53" s="1103"/>
      <c r="AO53" s="1103"/>
      <c r="AP53" s="1103"/>
      <c r="AQ53" s="1103"/>
      <c r="AR53" s="1103"/>
      <c r="AS53" s="1103"/>
      <c r="AT53" s="1103"/>
      <c r="AU53" s="1103"/>
      <c r="AV53" s="1103"/>
      <c r="AW53" s="1103"/>
      <c r="AX53" s="1103"/>
      <c r="AY53" s="1103"/>
      <c r="AZ53" s="1109"/>
      <c r="BA53" s="1109"/>
      <c r="BB53" s="1109"/>
      <c r="BC53" s="1109"/>
      <c r="BD53" s="1109"/>
      <c r="BE53" s="1094"/>
      <c r="BF53" s="1094"/>
      <c r="BG53" s="1094"/>
      <c r="BH53" s="1094"/>
      <c r="BI53" s="1095"/>
      <c r="BJ53" s="401"/>
      <c r="BK53" s="401"/>
      <c r="BL53" s="401"/>
      <c r="BM53" s="401"/>
      <c r="BN53" s="401"/>
      <c r="BO53" s="229"/>
      <c r="BP53" s="229"/>
      <c r="BQ53" s="226">
        <v>
47</v>
      </c>
      <c r="BR53" s="227"/>
      <c r="BS53" s="1082"/>
      <c r="BT53" s="1083"/>
      <c r="BU53" s="1083"/>
      <c r="BV53" s="1083"/>
      <c r="BW53" s="1083"/>
      <c r="BX53" s="1083"/>
      <c r="BY53" s="1083"/>
      <c r="BZ53" s="1083"/>
      <c r="CA53" s="1083"/>
      <c r="CB53" s="1083"/>
      <c r="CC53" s="1083"/>
      <c r="CD53" s="1083"/>
      <c r="CE53" s="1083"/>
      <c r="CF53" s="1083"/>
      <c r="CG53" s="1084"/>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12"/>
    </row>
    <row r="54" spans="1:131" s="213" customFormat="1" ht="26.25" customHeight="1" x14ac:dyDescent="0.2">
      <c r="A54" s="225">
        <v>
27</v>
      </c>
      <c r="B54" s="1099"/>
      <c r="C54" s="1100"/>
      <c r="D54" s="1100"/>
      <c r="E54" s="1100"/>
      <c r="F54" s="1100"/>
      <c r="G54" s="1100"/>
      <c r="H54" s="1100"/>
      <c r="I54" s="1100"/>
      <c r="J54" s="1100"/>
      <c r="K54" s="1100"/>
      <c r="L54" s="1100"/>
      <c r="M54" s="1100"/>
      <c r="N54" s="1100"/>
      <c r="O54" s="1100"/>
      <c r="P54" s="1101"/>
      <c r="Q54" s="1102"/>
      <c r="R54" s="1103"/>
      <c r="S54" s="1103"/>
      <c r="T54" s="1103"/>
      <c r="U54" s="1103"/>
      <c r="V54" s="1103"/>
      <c r="W54" s="1103"/>
      <c r="X54" s="1103"/>
      <c r="Y54" s="1103"/>
      <c r="Z54" s="1103"/>
      <c r="AA54" s="1103"/>
      <c r="AB54" s="1103"/>
      <c r="AC54" s="1103"/>
      <c r="AD54" s="1103"/>
      <c r="AE54" s="1104"/>
      <c r="AF54" s="1105"/>
      <c r="AG54" s="1106"/>
      <c r="AH54" s="1106"/>
      <c r="AI54" s="1106"/>
      <c r="AJ54" s="1107"/>
      <c r="AK54" s="1108"/>
      <c r="AL54" s="1103"/>
      <c r="AM54" s="1103"/>
      <c r="AN54" s="1103"/>
      <c r="AO54" s="1103"/>
      <c r="AP54" s="1103"/>
      <c r="AQ54" s="1103"/>
      <c r="AR54" s="1103"/>
      <c r="AS54" s="1103"/>
      <c r="AT54" s="1103"/>
      <c r="AU54" s="1103"/>
      <c r="AV54" s="1103"/>
      <c r="AW54" s="1103"/>
      <c r="AX54" s="1103"/>
      <c r="AY54" s="1103"/>
      <c r="AZ54" s="1109"/>
      <c r="BA54" s="1109"/>
      <c r="BB54" s="1109"/>
      <c r="BC54" s="1109"/>
      <c r="BD54" s="1109"/>
      <c r="BE54" s="1094"/>
      <c r="BF54" s="1094"/>
      <c r="BG54" s="1094"/>
      <c r="BH54" s="1094"/>
      <c r="BI54" s="1095"/>
      <c r="BJ54" s="401"/>
      <c r="BK54" s="401"/>
      <c r="BL54" s="401"/>
      <c r="BM54" s="401"/>
      <c r="BN54" s="401"/>
      <c r="BO54" s="229"/>
      <c r="BP54" s="229"/>
      <c r="BQ54" s="226">
        <v>
48</v>
      </c>
      <c r="BR54" s="227"/>
      <c r="BS54" s="1082"/>
      <c r="BT54" s="1083"/>
      <c r="BU54" s="1083"/>
      <c r="BV54" s="1083"/>
      <c r="BW54" s="1083"/>
      <c r="BX54" s="1083"/>
      <c r="BY54" s="1083"/>
      <c r="BZ54" s="1083"/>
      <c r="CA54" s="1083"/>
      <c r="CB54" s="1083"/>
      <c r="CC54" s="1083"/>
      <c r="CD54" s="1083"/>
      <c r="CE54" s="1083"/>
      <c r="CF54" s="1083"/>
      <c r="CG54" s="1084"/>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12"/>
    </row>
    <row r="55" spans="1:131" s="213" customFormat="1" ht="26.25" customHeight="1" x14ac:dyDescent="0.2">
      <c r="A55" s="225">
        <v>
28</v>
      </c>
      <c r="B55" s="1099"/>
      <c r="C55" s="1100"/>
      <c r="D55" s="1100"/>
      <c r="E55" s="1100"/>
      <c r="F55" s="1100"/>
      <c r="G55" s="1100"/>
      <c r="H55" s="1100"/>
      <c r="I55" s="1100"/>
      <c r="J55" s="1100"/>
      <c r="K55" s="1100"/>
      <c r="L55" s="1100"/>
      <c r="M55" s="1100"/>
      <c r="N55" s="1100"/>
      <c r="O55" s="1100"/>
      <c r="P55" s="1101"/>
      <c r="Q55" s="1102"/>
      <c r="R55" s="1103"/>
      <c r="S55" s="1103"/>
      <c r="T55" s="1103"/>
      <c r="U55" s="1103"/>
      <c r="V55" s="1103"/>
      <c r="W55" s="1103"/>
      <c r="X55" s="1103"/>
      <c r="Y55" s="1103"/>
      <c r="Z55" s="1103"/>
      <c r="AA55" s="1103"/>
      <c r="AB55" s="1103"/>
      <c r="AC55" s="1103"/>
      <c r="AD55" s="1103"/>
      <c r="AE55" s="1104"/>
      <c r="AF55" s="1105"/>
      <c r="AG55" s="1106"/>
      <c r="AH55" s="1106"/>
      <c r="AI55" s="1106"/>
      <c r="AJ55" s="1107"/>
      <c r="AK55" s="1108"/>
      <c r="AL55" s="1103"/>
      <c r="AM55" s="1103"/>
      <c r="AN55" s="1103"/>
      <c r="AO55" s="1103"/>
      <c r="AP55" s="1103"/>
      <c r="AQ55" s="1103"/>
      <c r="AR55" s="1103"/>
      <c r="AS55" s="1103"/>
      <c r="AT55" s="1103"/>
      <c r="AU55" s="1103"/>
      <c r="AV55" s="1103"/>
      <c r="AW55" s="1103"/>
      <c r="AX55" s="1103"/>
      <c r="AY55" s="1103"/>
      <c r="AZ55" s="1109"/>
      <c r="BA55" s="1109"/>
      <c r="BB55" s="1109"/>
      <c r="BC55" s="1109"/>
      <c r="BD55" s="1109"/>
      <c r="BE55" s="1094"/>
      <c r="BF55" s="1094"/>
      <c r="BG55" s="1094"/>
      <c r="BH55" s="1094"/>
      <c r="BI55" s="1095"/>
      <c r="BJ55" s="401"/>
      <c r="BK55" s="401"/>
      <c r="BL55" s="401"/>
      <c r="BM55" s="401"/>
      <c r="BN55" s="401"/>
      <c r="BO55" s="229"/>
      <c r="BP55" s="229"/>
      <c r="BQ55" s="226">
        <v>
49</v>
      </c>
      <c r="BR55" s="227"/>
      <c r="BS55" s="1082"/>
      <c r="BT55" s="1083"/>
      <c r="BU55" s="1083"/>
      <c r="BV55" s="1083"/>
      <c r="BW55" s="1083"/>
      <c r="BX55" s="1083"/>
      <c r="BY55" s="1083"/>
      <c r="BZ55" s="1083"/>
      <c r="CA55" s="1083"/>
      <c r="CB55" s="1083"/>
      <c r="CC55" s="1083"/>
      <c r="CD55" s="1083"/>
      <c r="CE55" s="1083"/>
      <c r="CF55" s="1083"/>
      <c r="CG55" s="1084"/>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12"/>
    </row>
    <row r="56" spans="1:131" s="213" customFormat="1" ht="26.25" customHeight="1" x14ac:dyDescent="0.2">
      <c r="A56" s="225">
        <v>
29</v>
      </c>
      <c r="B56" s="1099"/>
      <c r="C56" s="1100"/>
      <c r="D56" s="1100"/>
      <c r="E56" s="1100"/>
      <c r="F56" s="1100"/>
      <c r="G56" s="1100"/>
      <c r="H56" s="1100"/>
      <c r="I56" s="1100"/>
      <c r="J56" s="1100"/>
      <c r="K56" s="1100"/>
      <c r="L56" s="1100"/>
      <c r="M56" s="1100"/>
      <c r="N56" s="1100"/>
      <c r="O56" s="1100"/>
      <c r="P56" s="1101"/>
      <c r="Q56" s="1102"/>
      <c r="R56" s="1103"/>
      <c r="S56" s="1103"/>
      <c r="T56" s="1103"/>
      <c r="U56" s="1103"/>
      <c r="V56" s="1103"/>
      <c r="W56" s="1103"/>
      <c r="X56" s="1103"/>
      <c r="Y56" s="1103"/>
      <c r="Z56" s="1103"/>
      <c r="AA56" s="1103"/>
      <c r="AB56" s="1103"/>
      <c r="AC56" s="1103"/>
      <c r="AD56" s="1103"/>
      <c r="AE56" s="1104"/>
      <c r="AF56" s="1105"/>
      <c r="AG56" s="1106"/>
      <c r="AH56" s="1106"/>
      <c r="AI56" s="1106"/>
      <c r="AJ56" s="1107"/>
      <c r="AK56" s="1108"/>
      <c r="AL56" s="1103"/>
      <c r="AM56" s="1103"/>
      <c r="AN56" s="1103"/>
      <c r="AO56" s="1103"/>
      <c r="AP56" s="1103"/>
      <c r="AQ56" s="1103"/>
      <c r="AR56" s="1103"/>
      <c r="AS56" s="1103"/>
      <c r="AT56" s="1103"/>
      <c r="AU56" s="1103"/>
      <c r="AV56" s="1103"/>
      <c r="AW56" s="1103"/>
      <c r="AX56" s="1103"/>
      <c r="AY56" s="1103"/>
      <c r="AZ56" s="1109"/>
      <c r="BA56" s="1109"/>
      <c r="BB56" s="1109"/>
      <c r="BC56" s="1109"/>
      <c r="BD56" s="1109"/>
      <c r="BE56" s="1094"/>
      <c r="BF56" s="1094"/>
      <c r="BG56" s="1094"/>
      <c r="BH56" s="1094"/>
      <c r="BI56" s="1095"/>
      <c r="BJ56" s="401"/>
      <c r="BK56" s="401"/>
      <c r="BL56" s="401"/>
      <c r="BM56" s="401"/>
      <c r="BN56" s="401"/>
      <c r="BO56" s="229"/>
      <c r="BP56" s="229"/>
      <c r="BQ56" s="226">
        <v>
50</v>
      </c>
      <c r="BR56" s="227"/>
      <c r="BS56" s="1082"/>
      <c r="BT56" s="1083"/>
      <c r="BU56" s="1083"/>
      <c r="BV56" s="1083"/>
      <c r="BW56" s="1083"/>
      <c r="BX56" s="1083"/>
      <c r="BY56" s="1083"/>
      <c r="BZ56" s="1083"/>
      <c r="CA56" s="1083"/>
      <c r="CB56" s="1083"/>
      <c r="CC56" s="1083"/>
      <c r="CD56" s="1083"/>
      <c r="CE56" s="1083"/>
      <c r="CF56" s="1083"/>
      <c r="CG56" s="1084"/>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12"/>
    </row>
    <row r="57" spans="1:131" s="213" customFormat="1" ht="26.25" customHeight="1" x14ac:dyDescent="0.2">
      <c r="A57" s="225">
        <v>
30</v>
      </c>
      <c r="B57" s="1099"/>
      <c r="C57" s="1100"/>
      <c r="D57" s="1100"/>
      <c r="E57" s="1100"/>
      <c r="F57" s="1100"/>
      <c r="G57" s="1100"/>
      <c r="H57" s="1100"/>
      <c r="I57" s="1100"/>
      <c r="J57" s="1100"/>
      <c r="K57" s="1100"/>
      <c r="L57" s="1100"/>
      <c r="M57" s="1100"/>
      <c r="N57" s="1100"/>
      <c r="O57" s="1100"/>
      <c r="P57" s="1101"/>
      <c r="Q57" s="1102"/>
      <c r="R57" s="1103"/>
      <c r="S57" s="1103"/>
      <c r="T57" s="1103"/>
      <c r="U57" s="1103"/>
      <c r="V57" s="1103"/>
      <c r="W57" s="1103"/>
      <c r="X57" s="1103"/>
      <c r="Y57" s="1103"/>
      <c r="Z57" s="1103"/>
      <c r="AA57" s="1103"/>
      <c r="AB57" s="1103"/>
      <c r="AC57" s="1103"/>
      <c r="AD57" s="1103"/>
      <c r="AE57" s="1104"/>
      <c r="AF57" s="1105"/>
      <c r="AG57" s="1106"/>
      <c r="AH57" s="1106"/>
      <c r="AI57" s="1106"/>
      <c r="AJ57" s="1107"/>
      <c r="AK57" s="1108"/>
      <c r="AL57" s="1103"/>
      <c r="AM57" s="1103"/>
      <c r="AN57" s="1103"/>
      <c r="AO57" s="1103"/>
      <c r="AP57" s="1103"/>
      <c r="AQ57" s="1103"/>
      <c r="AR57" s="1103"/>
      <c r="AS57" s="1103"/>
      <c r="AT57" s="1103"/>
      <c r="AU57" s="1103"/>
      <c r="AV57" s="1103"/>
      <c r="AW57" s="1103"/>
      <c r="AX57" s="1103"/>
      <c r="AY57" s="1103"/>
      <c r="AZ57" s="1109"/>
      <c r="BA57" s="1109"/>
      <c r="BB57" s="1109"/>
      <c r="BC57" s="1109"/>
      <c r="BD57" s="1109"/>
      <c r="BE57" s="1094"/>
      <c r="BF57" s="1094"/>
      <c r="BG57" s="1094"/>
      <c r="BH57" s="1094"/>
      <c r="BI57" s="1095"/>
      <c r="BJ57" s="401"/>
      <c r="BK57" s="401"/>
      <c r="BL57" s="401"/>
      <c r="BM57" s="401"/>
      <c r="BN57" s="401"/>
      <c r="BO57" s="229"/>
      <c r="BP57" s="229"/>
      <c r="BQ57" s="226">
        <v>
51</v>
      </c>
      <c r="BR57" s="227"/>
      <c r="BS57" s="1082"/>
      <c r="BT57" s="1083"/>
      <c r="BU57" s="1083"/>
      <c r="BV57" s="1083"/>
      <c r="BW57" s="1083"/>
      <c r="BX57" s="1083"/>
      <c r="BY57" s="1083"/>
      <c r="BZ57" s="1083"/>
      <c r="CA57" s="1083"/>
      <c r="CB57" s="1083"/>
      <c r="CC57" s="1083"/>
      <c r="CD57" s="1083"/>
      <c r="CE57" s="1083"/>
      <c r="CF57" s="1083"/>
      <c r="CG57" s="1084"/>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12"/>
    </row>
    <row r="58" spans="1:131" s="213" customFormat="1" ht="26.25" customHeight="1" x14ac:dyDescent="0.2">
      <c r="A58" s="225">
        <v>
31</v>
      </c>
      <c r="B58" s="1099"/>
      <c r="C58" s="1100"/>
      <c r="D58" s="1100"/>
      <c r="E58" s="1100"/>
      <c r="F58" s="1100"/>
      <c r="G58" s="1100"/>
      <c r="H58" s="1100"/>
      <c r="I58" s="1100"/>
      <c r="J58" s="1100"/>
      <c r="K58" s="1100"/>
      <c r="L58" s="1100"/>
      <c r="M58" s="1100"/>
      <c r="N58" s="1100"/>
      <c r="O58" s="1100"/>
      <c r="P58" s="1101"/>
      <c r="Q58" s="1102"/>
      <c r="R58" s="1103"/>
      <c r="S58" s="1103"/>
      <c r="T58" s="1103"/>
      <c r="U58" s="1103"/>
      <c r="V58" s="1103"/>
      <c r="W58" s="1103"/>
      <c r="X58" s="1103"/>
      <c r="Y58" s="1103"/>
      <c r="Z58" s="1103"/>
      <c r="AA58" s="1103"/>
      <c r="AB58" s="1103"/>
      <c r="AC58" s="1103"/>
      <c r="AD58" s="1103"/>
      <c r="AE58" s="1104"/>
      <c r="AF58" s="1105"/>
      <c r="AG58" s="1106"/>
      <c r="AH58" s="1106"/>
      <c r="AI58" s="1106"/>
      <c r="AJ58" s="1107"/>
      <c r="AK58" s="1108"/>
      <c r="AL58" s="1103"/>
      <c r="AM58" s="1103"/>
      <c r="AN58" s="1103"/>
      <c r="AO58" s="1103"/>
      <c r="AP58" s="1103"/>
      <c r="AQ58" s="1103"/>
      <c r="AR58" s="1103"/>
      <c r="AS58" s="1103"/>
      <c r="AT58" s="1103"/>
      <c r="AU58" s="1103"/>
      <c r="AV58" s="1103"/>
      <c r="AW58" s="1103"/>
      <c r="AX58" s="1103"/>
      <c r="AY58" s="1103"/>
      <c r="AZ58" s="1109"/>
      <c r="BA58" s="1109"/>
      <c r="BB58" s="1109"/>
      <c r="BC58" s="1109"/>
      <c r="BD58" s="1109"/>
      <c r="BE58" s="1094"/>
      <c r="BF58" s="1094"/>
      <c r="BG58" s="1094"/>
      <c r="BH58" s="1094"/>
      <c r="BI58" s="1095"/>
      <c r="BJ58" s="401"/>
      <c r="BK58" s="401"/>
      <c r="BL58" s="401"/>
      <c r="BM58" s="401"/>
      <c r="BN58" s="401"/>
      <c r="BO58" s="229"/>
      <c r="BP58" s="229"/>
      <c r="BQ58" s="226">
        <v>
52</v>
      </c>
      <c r="BR58" s="227"/>
      <c r="BS58" s="1082"/>
      <c r="BT58" s="1083"/>
      <c r="BU58" s="1083"/>
      <c r="BV58" s="1083"/>
      <c r="BW58" s="1083"/>
      <c r="BX58" s="1083"/>
      <c r="BY58" s="1083"/>
      <c r="BZ58" s="1083"/>
      <c r="CA58" s="1083"/>
      <c r="CB58" s="1083"/>
      <c r="CC58" s="1083"/>
      <c r="CD58" s="1083"/>
      <c r="CE58" s="1083"/>
      <c r="CF58" s="1083"/>
      <c r="CG58" s="1084"/>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12"/>
    </row>
    <row r="59" spans="1:131" s="213" customFormat="1" ht="26.25" customHeight="1" x14ac:dyDescent="0.2">
      <c r="A59" s="225">
        <v>
32</v>
      </c>
      <c r="B59" s="1099"/>
      <c r="C59" s="1100"/>
      <c r="D59" s="1100"/>
      <c r="E59" s="1100"/>
      <c r="F59" s="1100"/>
      <c r="G59" s="1100"/>
      <c r="H59" s="1100"/>
      <c r="I59" s="1100"/>
      <c r="J59" s="1100"/>
      <c r="K59" s="1100"/>
      <c r="L59" s="1100"/>
      <c r="M59" s="1100"/>
      <c r="N59" s="1100"/>
      <c r="O59" s="1100"/>
      <c r="P59" s="1101"/>
      <c r="Q59" s="1102"/>
      <c r="R59" s="1103"/>
      <c r="S59" s="1103"/>
      <c r="T59" s="1103"/>
      <c r="U59" s="1103"/>
      <c r="V59" s="1103"/>
      <c r="W59" s="1103"/>
      <c r="X59" s="1103"/>
      <c r="Y59" s="1103"/>
      <c r="Z59" s="1103"/>
      <c r="AA59" s="1103"/>
      <c r="AB59" s="1103"/>
      <c r="AC59" s="1103"/>
      <c r="AD59" s="1103"/>
      <c r="AE59" s="1104"/>
      <c r="AF59" s="1105"/>
      <c r="AG59" s="1106"/>
      <c r="AH59" s="1106"/>
      <c r="AI59" s="1106"/>
      <c r="AJ59" s="1107"/>
      <c r="AK59" s="1108"/>
      <c r="AL59" s="1103"/>
      <c r="AM59" s="1103"/>
      <c r="AN59" s="1103"/>
      <c r="AO59" s="1103"/>
      <c r="AP59" s="1103"/>
      <c r="AQ59" s="1103"/>
      <c r="AR59" s="1103"/>
      <c r="AS59" s="1103"/>
      <c r="AT59" s="1103"/>
      <c r="AU59" s="1103"/>
      <c r="AV59" s="1103"/>
      <c r="AW59" s="1103"/>
      <c r="AX59" s="1103"/>
      <c r="AY59" s="1103"/>
      <c r="AZ59" s="1109"/>
      <c r="BA59" s="1109"/>
      <c r="BB59" s="1109"/>
      <c r="BC59" s="1109"/>
      <c r="BD59" s="1109"/>
      <c r="BE59" s="1094"/>
      <c r="BF59" s="1094"/>
      <c r="BG59" s="1094"/>
      <c r="BH59" s="1094"/>
      <c r="BI59" s="1095"/>
      <c r="BJ59" s="401"/>
      <c r="BK59" s="401"/>
      <c r="BL59" s="401"/>
      <c r="BM59" s="401"/>
      <c r="BN59" s="401"/>
      <c r="BO59" s="229"/>
      <c r="BP59" s="229"/>
      <c r="BQ59" s="226">
        <v>
53</v>
      </c>
      <c r="BR59" s="227"/>
      <c r="BS59" s="1082"/>
      <c r="BT59" s="1083"/>
      <c r="BU59" s="1083"/>
      <c r="BV59" s="1083"/>
      <c r="BW59" s="1083"/>
      <c r="BX59" s="1083"/>
      <c r="BY59" s="1083"/>
      <c r="BZ59" s="1083"/>
      <c r="CA59" s="1083"/>
      <c r="CB59" s="1083"/>
      <c r="CC59" s="1083"/>
      <c r="CD59" s="1083"/>
      <c r="CE59" s="1083"/>
      <c r="CF59" s="1083"/>
      <c r="CG59" s="1084"/>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12"/>
    </row>
    <row r="60" spans="1:131" s="213" customFormat="1" ht="26.25" customHeight="1" x14ac:dyDescent="0.2">
      <c r="A60" s="225">
        <v>
33</v>
      </c>
      <c r="B60" s="1099"/>
      <c r="C60" s="1100"/>
      <c r="D60" s="1100"/>
      <c r="E60" s="1100"/>
      <c r="F60" s="1100"/>
      <c r="G60" s="1100"/>
      <c r="H60" s="1100"/>
      <c r="I60" s="1100"/>
      <c r="J60" s="1100"/>
      <c r="K60" s="1100"/>
      <c r="L60" s="1100"/>
      <c r="M60" s="1100"/>
      <c r="N60" s="1100"/>
      <c r="O60" s="1100"/>
      <c r="P60" s="1101"/>
      <c r="Q60" s="1102"/>
      <c r="R60" s="1103"/>
      <c r="S60" s="1103"/>
      <c r="T60" s="1103"/>
      <c r="U60" s="1103"/>
      <c r="V60" s="1103"/>
      <c r="W60" s="1103"/>
      <c r="X60" s="1103"/>
      <c r="Y60" s="1103"/>
      <c r="Z60" s="1103"/>
      <c r="AA60" s="1103"/>
      <c r="AB60" s="1103"/>
      <c r="AC60" s="1103"/>
      <c r="AD60" s="1103"/>
      <c r="AE60" s="1104"/>
      <c r="AF60" s="1105"/>
      <c r="AG60" s="1106"/>
      <c r="AH60" s="1106"/>
      <c r="AI60" s="1106"/>
      <c r="AJ60" s="1107"/>
      <c r="AK60" s="1108"/>
      <c r="AL60" s="1103"/>
      <c r="AM60" s="1103"/>
      <c r="AN60" s="1103"/>
      <c r="AO60" s="1103"/>
      <c r="AP60" s="1103"/>
      <c r="AQ60" s="1103"/>
      <c r="AR60" s="1103"/>
      <c r="AS60" s="1103"/>
      <c r="AT60" s="1103"/>
      <c r="AU60" s="1103"/>
      <c r="AV60" s="1103"/>
      <c r="AW60" s="1103"/>
      <c r="AX60" s="1103"/>
      <c r="AY60" s="1103"/>
      <c r="AZ60" s="1109"/>
      <c r="BA60" s="1109"/>
      <c r="BB60" s="1109"/>
      <c r="BC60" s="1109"/>
      <c r="BD60" s="1109"/>
      <c r="BE60" s="1094"/>
      <c r="BF60" s="1094"/>
      <c r="BG60" s="1094"/>
      <c r="BH60" s="1094"/>
      <c r="BI60" s="1095"/>
      <c r="BJ60" s="401"/>
      <c r="BK60" s="401"/>
      <c r="BL60" s="401"/>
      <c r="BM60" s="401"/>
      <c r="BN60" s="401"/>
      <c r="BO60" s="229"/>
      <c r="BP60" s="229"/>
      <c r="BQ60" s="226">
        <v>
54</v>
      </c>
      <c r="BR60" s="227"/>
      <c r="BS60" s="1082"/>
      <c r="BT60" s="1083"/>
      <c r="BU60" s="1083"/>
      <c r="BV60" s="1083"/>
      <c r="BW60" s="1083"/>
      <c r="BX60" s="1083"/>
      <c r="BY60" s="1083"/>
      <c r="BZ60" s="1083"/>
      <c r="CA60" s="1083"/>
      <c r="CB60" s="1083"/>
      <c r="CC60" s="1083"/>
      <c r="CD60" s="1083"/>
      <c r="CE60" s="1083"/>
      <c r="CF60" s="1083"/>
      <c r="CG60" s="1084"/>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12"/>
    </row>
    <row r="61" spans="1:131" s="213" customFormat="1" ht="26.25" customHeight="1" thickBot="1" x14ac:dyDescent="0.25">
      <c r="A61" s="225">
        <v>
34</v>
      </c>
      <c r="B61" s="1099"/>
      <c r="C61" s="1100"/>
      <c r="D61" s="1100"/>
      <c r="E61" s="1100"/>
      <c r="F61" s="1100"/>
      <c r="G61" s="1100"/>
      <c r="H61" s="1100"/>
      <c r="I61" s="1100"/>
      <c r="J61" s="1100"/>
      <c r="K61" s="1100"/>
      <c r="L61" s="1100"/>
      <c r="M61" s="1100"/>
      <c r="N61" s="1100"/>
      <c r="O61" s="1100"/>
      <c r="P61" s="1101"/>
      <c r="Q61" s="1102"/>
      <c r="R61" s="1103"/>
      <c r="S61" s="1103"/>
      <c r="T61" s="1103"/>
      <c r="U61" s="1103"/>
      <c r="V61" s="1103"/>
      <c r="W61" s="1103"/>
      <c r="X61" s="1103"/>
      <c r="Y61" s="1103"/>
      <c r="Z61" s="1103"/>
      <c r="AA61" s="1103"/>
      <c r="AB61" s="1103"/>
      <c r="AC61" s="1103"/>
      <c r="AD61" s="1103"/>
      <c r="AE61" s="1104"/>
      <c r="AF61" s="1105"/>
      <c r="AG61" s="1106"/>
      <c r="AH61" s="1106"/>
      <c r="AI61" s="1106"/>
      <c r="AJ61" s="1107"/>
      <c r="AK61" s="1108"/>
      <c r="AL61" s="1103"/>
      <c r="AM61" s="1103"/>
      <c r="AN61" s="1103"/>
      <c r="AO61" s="1103"/>
      <c r="AP61" s="1103"/>
      <c r="AQ61" s="1103"/>
      <c r="AR61" s="1103"/>
      <c r="AS61" s="1103"/>
      <c r="AT61" s="1103"/>
      <c r="AU61" s="1103"/>
      <c r="AV61" s="1103"/>
      <c r="AW61" s="1103"/>
      <c r="AX61" s="1103"/>
      <c r="AY61" s="1103"/>
      <c r="AZ61" s="1109"/>
      <c r="BA61" s="1109"/>
      <c r="BB61" s="1109"/>
      <c r="BC61" s="1109"/>
      <c r="BD61" s="1109"/>
      <c r="BE61" s="1094"/>
      <c r="BF61" s="1094"/>
      <c r="BG61" s="1094"/>
      <c r="BH61" s="1094"/>
      <c r="BI61" s="1095"/>
      <c r="BJ61" s="401"/>
      <c r="BK61" s="401"/>
      <c r="BL61" s="401"/>
      <c r="BM61" s="401"/>
      <c r="BN61" s="401"/>
      <c r="BO61" s="229"/>
      <c r="BP61" s="229"/>
      <c r="BQ61" s="226">
        <v>
55</v>
      </c>
      <c r="BR61" s="227"/>
      <c r="BS61" s="1082"/>
      <c r="BT61" s="1083"/>
      <c r="BU61" s="1083"/>
      <c r="BV61" s="1083"/>
      <c r="BW61" s="1083"/>
      <c r="BX61" s="1083"/>
      <c r="BY61" s="1083"/>
      <c r="BZ61" s="1083"/>
      <c r="CA61" s="1083"/>
      <c r="CB61" s="1083"/>
      <c r="CC61" s="1083"/>
      <c r="CD61" s="1083"/>
      <c r="CE61" s="1083"/>
      <c r="CF61" s="1083"/>
      <c r="CG61" s="1084"/>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12"/>
    </row>
    <row r="62" spans="1:131" s="213" customFormat="1" ht="26.25" customHeight="1" x14ac:dyDescent="0.2">
      <c r="A62" s="225">
        <v>
35</v>
      </c>
      <c r="B62" s="1099"/>
      <c r="C62" s="1100"/>
      <c r="D62" s="1100"/>
      <c r="E62" s="1100"/>
      <c r="F62" s="1100"/>
      <c r="G62" s="1100"/>
      <c r="H62" s="1100"/>
      <c r="I62" s="1100"/>
      <c r="J62" s="1100"/>
      <c r="K62" s="1100"/>
      <c r="L62" s="1100"/>
      <c r="M62" s="1100"/>
      <c r="N62" s="1100"/>
      <c r="O62" s="1100"/>
      <c r="P62" s="1101"/>
      <c r="Q62" s="1102"/>
      <c r="R62" s="1103"/>
      <c r="S62" s="1103"/>
      <c r="T62" s="1103"/>
      <c r="U62" s="1103"/>
      <c r="V62" s="1103"/>
      <c r="W62" s="1103"/>
      <c r="X62" s="1103"/>
      <c r="Y62" s="1103"/>
      <c r="Z62" s="1103"/>
      <c r="AA62" s="1103"/>
      <c r="AB62" s="1103"/>
      <c r="AC62" s="1103"/>
      <c r="AD62" s="1103"/>
      <c r="AE62" s="1104"/>
      <c r="AF62" s="1105"/>
      <c r="AG62" s="1106"/>
      <c r="AH62" s="1106"/>
      <c r="AI62" s="1106"/>
      <c r="AJ62" s="1107"/>
      <c r="AK62" s="1108"/>
      <c r="AL62" s="1103"/>
      <c r="AM62" s="1103"/>
      <c r="AN62" s="1103"/>
      <c r="AO62" s="1103"/>
      <c r="AP62" s="1103"/>
      <c r="AQ62" s="1103"/>
      <c r="AR62" s="1103"/>
      <c r="AS62" s="1103"/>
      <c r="AT62" s="1103"/>
      <c r="AU62" s="1103"/>
      <c r="AV62" s="1103"/>
      <c r="AW62" s="1103"/>
      <c r="AX62" s="1103"/>
      <c r="AY62" s="1103"/>
      <c r="AZ62" s="1109"/>
      <c r="BA62" s="1109"/>
      <c r="BB62" s="1109"/>
      <c r="BC62" s="1109"/>
      <c r="BD62" s="1109"/>
      <c r="BE62" s="1094"/>
      <c r="BF62" s="1094"/>
      <c r="BG62" s="1094"/>
      <c r="BH62" s="1094"/>
      <c r="BI62" s="1095"/>
      <c r="BJ62" s="1096" t="s">
        <v>
294</v>
      </c>
      <c r="BK62" s="1097"/>
      <c r="BL62" s="1097"/>
      <c r="BM62" s="1097"/>
      <c r="BN62" s="1098"/>
      <c r="BO62" s="229"/>
      <c r="BP62" s="229"/>
      <c r="BQ62" s="226">
        <v>
56</v>
      </c>
      <c r="BR62" s="227"/>
      <c r="BS62" s="1082"/>
      <c r="BT62" s="1083"/>
      <c r="BU62" s="1083"/>
      <c r="BV62" s="1083"/>
      <c r="BW62" s="1083"/>
      <c r="BX62" s="1083"/>
      <c r="BY62" s="1083"/>
      <c r="BZ62" s="1083"/>
      <c r="CA62" s="1083"/>
      <c r="CB62" s="1083"/>
      <c r="CC62" s="1083"/>
      <c r="CD62" s="1083"/>
      <c r="CE62" s="1083"/>
      <c r="CF62" s="1083"/>
      <c r="CG62" s="1084"/>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12"/>
    </row>
    <row r="63" spans="1:131" s="213" customFormat="1" ht="26.25" customHeight="1" thickBot="1" x14ac:dyDescent="0.25">
      <c r="A63" s="228" t="s">
        <v>
286</v>
      </c>
      <c r="B63" s="1013" t="s">
        <v>
295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0"/>
      <c r="AF63" s="1091">
        <v>
13</v>
      </c>
      <c r="AG63" s="1028"/>
      <c r="AH63" s="1028"/>
      <c r="AI63" s="1028"/>
      <c r="AJ63" s="1092"/>
      <c r="AK63" s="1093"/>
      <c r="AL63" s="1032"/>
      <c r="AM63" s="1032"/>
      <c r="AN63" s="1032"/>
      <c r="AO63" s="1032"/>
      <c r="AP63" s="1028">
        <v>
214</v>
      </c>
      <c r="AQ63" s="1028"/>
      <c r="AR63" s="1028"/>
      <c r="AS63" s="1028"/>
      <c r="AT63" s="1028"/>
      <c r="AU63" s="1028"/>
      <c r="AV63" s="1028"/>
      <c r="AW63" s="1028"/>
      <c r="AX63" s="1028"/>
      <c r="AY63" s="1028"/>
      <c r="AZ63" s="1087"/>
      <c r="BA63" s="1087"/>
      <c r="BB63" s="1087"/>
      <c r="BC63" s="1087"/>
      <c r="BD63" s="1087"/>
      <c r="BE63" s="1029"/>
      <c r="BF63" s="1029"/>
      <c r="BG63" s="1029"/>
      <c r="BH63" s="1029"/>
      <c r="BI63" s="1030"/>
      <c r="BJ63" s="1088" t="s">
        <v>
544</v>
      </c>
      <c r="BK63" s="1020"/>
      <c r="BL63" s="1020"/>
      <c r="BM63" s="1020"/>
      <c r="BN63" s="1089"/>
      <c r="BO63" s="229"/>
      <c r="BP63" s="229"/>
      <c r="BQ63" s="226">
        <v>
57</v>
      </c>
      <c r="BR63" s="227"/>
      <c r="BS63" s="1082"/>
      <c r="BT63" s="1083"/>
      <c r="BU63" s="1083"/>
      <c r="BV63" s="1083"/>
      <c r="BW63" s="1083"/>
      <c r="BX63" s="1083"/>
      <c r="BY63" s="1083"/>
      <c r="BZ63" s="1083"/>
      <c r="CA63" s="1083"/>
      <c r="CB63" s="1083"/>
      <c r="CC63" s="1083"/>
      <c r="CD63" s="1083"/>
      <c r="CE63" s="1083"/>
      <c r="CF63" s="1083"/>
      <c r="CG63" s="1084"/>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12"/>
    </row>
    <row r="64" spans="1:131" s="213" customFormat="1" ht="26.25" customHeight="1" x14ac:dyDescent="0.2">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
58</v>
      </c>
      <c r="BR64" s="227"/>
      <c r="BS64" s="1082"/>
      <c r="BT64" s="1083"/>
      <c r="BU64" s="1083"/>
      <c r="BV64" s="1083"/>
      <c r="BW64" s="1083"/>
      <c r="BX64" s="1083"/>
      <c r="BY64" s="1083"/>
      <c r="BZ64" s="1083"/>
      <c r="CA64" s="1083"/>
      <c r="CB64" s="1083"/>
      <c r="CC64" s="1083"/>
      <c r="CD64" s="1083"/>
      <c r="CE64" s="1083"/>
      <c r="CF64" s="1083"/>
      <c r="CG64" s="1084"/>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12"/>
    </row>
    <row r="65" spans="1:131" s="213" customFormat="1" ht="26.25" customHeight="1" thickBot="1" x14ac:dyDescent="0.25">
      <c r="A65" s="401" t="s">
        <v>
296</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229"/>
      <c r="BF65" s="229"/>
      <c r="BG65" s="229"/>
      <c r="BH65" s="229"/>
      <c r="BI65" s="229"/>
      <c r="BJ65" s="229"/>
      <c r="BK65" s="229"/>
      <c r="BL65" s="229"/>
      <c r="BM65" s="229"/>
      <c r="BN65" s="229"/>
      <c r="BO65" s="229"/>
      <c r="BP65" s="229"/>
      <c r="BQ65" s="226">
        <v>
59</v>
      </c>
      <c r="BR65" s="227"/>
      <c r="BS65" s="1082"/>
      <c r="BT65" s="1083"/>
      <c r="BU65" s="1083"/>
      <c r="BV65" s="1083"/>
      <c r="BW65" s="1083"/>
      <c r="BX65" s="1083"/>
      <c r="BY65" s="1083"/>
      <c r="BZ65" s="1083"/>
      <c r="CA65" s="1083"/>
      <c r="CB65" s="1083"/>
      <c r="CC65" s="1083"/>
      <c r="CD65" s="1083"/>
      <c r="CE65" s="1083"/>
      <c r="CF65" s="1083"/>
      <c r="CG65" s="1084"/>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12"/>
    </row>
    <row r="66" spans="1:131" s="213" customFormat="1" ht="26.25" customHeight="1" x14ac:dyDescent="0.2">
      <c r="A66" s="1063" t="s">
        <v>
297</v>
      </c>
      <c r="B66" s="1064"/>
      <c r="C66" s="1064"/>
      <c r="D66" s="1064"/>
      <c r="E66" s="1064"/>
      <c r="F66" s="1064"/>
      <c r="G66" s="1064"/>
      <c r="H66" s="1064"/>
      <c r="I66" s="1064"/>
      <c r="J66" s="1064"/>
      <c r="K66" s="1064"/>
      <c r="L66" s="1064"/>
      <c r="M66" s="1064"/>
      <c r="N66" s="1064"/>
      <c r="O66" s="1064"/>
      <c r="P66" s="1065"/>
      <c r="Q66" s="1069" t="s">
        <v>
533</v>
      </c>
      <c r="R66" s="1070"/>
      <c r="S66" s="1070"/>
      <c r="T66" s="1070"/>
      <c r="U66" s="1071"/>
      <c r="V66" s="1069" t="s">
        <v>
534</v>
      </c>
      <c r="W66" s="1070"/>
      <c r="X66" s="1070"/>
      <c r="Y66" s="1070"/>
      <c r="Z66" s="1071"/>
      <c r="AA66" s="1069" t="s">
        <v>
535</v>
      </c>
      <c r="AB66" s="1070"/>
      <c r="AC66" s="1070"/>
      <c r="AD66" s="1070"/>
      <c r="AE66" s="1071"/>
      <c r="AF66" s="1075" t="s">
        <v>
545</v>
      </c>
      <c r="AG66" s="1076"/>
      <c r="AH66" s="1076"/>
      <c r="AI66" s="1076"/>
      <c r="AJ66" s="1077"/>
      <c r="AK66" s="1069" t="s">
        <v>
536</v>
      </c>
      <c r="AL66" s="1064"/>
      <c r="AM66" s="1064"/>
      <c r="AN66" s="1064"/>
      <c r="AO66" s="1065"/>
      <c r="AP66" s="1069" t="s">
        <v>
537</v>
      </c>
      <c r="AQ66" s="1070"/>
      <c r="AR66" s="1070"/>
      <c r="AS66" s="1070"/>
      <c r="AT66" s="1071"/>
      <c r="AU66" s="1069" t="s">
        <v>
546</v>
      </c>
      <c r="AV66" s="1070"/>
      <c r="AW66" s="1070"/>
      <c r="AX66" s="1070"/>
      <c r="AY66" s="1071"/>
      <c r="AZ66" s="1069" t="s">
        <v>
278</v>
      </c>
      <c r="BA66" s="1070"/>
      <c r="BB66" s="1070"/>
      <c r="BC66" s="1070"/>
      <c r="BD66" s="1085"/>
      <c r="BE66" s="229"/>
      <c r="BF66" s="229"/>
      <c r="BG66" s="229"/>
      <c r="BH66" s="229"/>
      <c r="BI66" s="229"/>
      <c r="BJ66" s="229"/>
      <c r="BK66" s="229"/>
      <c r="BL66" s="229"/>
      <c r="BM66" s="229"/>
      <c r="BN66" s="229"/>
      <c r="BO66" s="229"/>
      <c r="BP66" s="229"/>
      <c r="BQ66" s="226">
        <v>
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x14ac:dyDescent="0.25">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6"/>
      <c r="BE67" s="229"/>
      <c r="BF67" s="229"/>
      <c r="BG67" s="229"/>
      <c r="BH67" s="229"/>
      <c r="BI67" s="229"/>
      <c r="BJ67" s="229"/>
      <c r="BK67" s="229"/>
      <c r="BL67" s="229"/>
      <c r="BM67" s="229"/>
      <c r="BN67" s="229"/>
      <c r="BO67" s="229"/>
      <c r="BP67" s="229"/>
      <c r="BQ67" s="226">
        <v>
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x14ac:dyDescent="0.2">
      <c r="A68" s="222">
        <v>
1</v>
      </c>
      <c r="B68" s="1054" t="s">
        <v>
421</v>
      </c>
      <c r="C68" s="1055"/>
      <c r="D68" s="1055"/>
      <c r="E68" s="1055"/>
      <c r="F68" s="1055"/>
      <c r="G68" s="1055"/>
      <c r="H68" s="1055"/>
      <c r="I68" s="1055"/>
      <c r="J68" s="1055"/>
      <c r="K68" s="1055"/>
      <c r="L68" s="1055"/>
      <c r="M68" s="1055"/>
      <c r="N68" s="1055"/>
      <c r="O68" s="1055"/>
      <c r="P68" s="1056"/>
      <c r="Q68" s="1296">
        <v>
5409</v>
      </c>
      <c r="R68" s="1297"/>
      <c r="S68" s="1297"/>
      <c r="T68" s="1297"/>
      <c r="U68" s="1297"/>
      <c r="V68" s="1297">
        <v>
5339</v>
      </c>
      <c r="W68" s="1297"/>
      <c r="X68" s="1297"/>
      <c r="Y68" s="1297"/>
      <c r="Z68" s="1297"/>
      <c r="AA68" s="1297">
        <v>
70</v>
      </c>
      <c r="AB68" s="1297"/>
      <c r="AC68" s="1297"/>
      <c r="AD68" s="1297"/>
      <c r="AE68" s="1297"/>
      <c r="AF68" s="1297">
        <v>
70</v>
      </c>
      <c r="AG68" s="1297"/>
      <c r="AH68" s="1297"/>
      <c r="AI68" s="1297"/>
      <c r="AJ68" s="1297"/>
      <c r="AK68" s="1297">
        <v>
1105</v>
      </c>
      <c r="AL68" s="1297"/>
      <c r="AM68" s="1297"/>
      <c r="AN68" s="1297"/>
      <c r="AO68" s="1297"/>
      <c r="AP68" s="1297" t="s">
        <v>
539</v>
      </c>
      <c r="AQ68" s="1297"/>
      <c r="AR68" s="1297"/>
      <c r="AS68" s="1297"/>
      <c r="AT68" s="1297"/>
      <c r="AU68" s="1297" t="s">
        <v>
539</v>
      </c>
      <c r="AV68" s="1297"/>
      <c r="AW68" s="1297"/>
      <c r="AX68" s="1297"/>
      <c r="AY68" s="1297"/>
      <c r="AZ68" s="1052"/>
      <c r="BA68" s="1052"/>
      <c r="BB68" s="1052"/>
      <c r="BC68" s="1052"/>
      <c r="BD68" s="1053"/>
      <c r="BE68" s="229"/>
      <c r="BF68" s="229"/>
      <c r="BG68" s="229"/>
      <c r="BH68" s="229"/>
      <c r="BI68" s="229"/>
      <c r="BJ68" s="229"/>
      <c r="BK68" s="229"/>
      <c r="BL68" s="229"/>
      <c r="BM68" s="229"/>
      <c r="BN68" s="229"/>
      <c r="BO68" s="229"/>
      <c r="BP68" s="229"/>
      <c r="BQ68" s="226">
        <v>
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x14ac:dyDescent="0.2">
      <c r="A69" s="225">
        <v>
2</v>
      </c>
      <c r="B69" s="1043" t="s">
        <v>
422</v>
      </c>
      <c r="C69" s="1044"/>
      <c r="D69" s="1044"/>
      <c r="E69" s="1044"/>
      <c r="F69" s="1044"/>
      <c r="G69" s="1044"/>
      <c r="H69" s="1044"/>
      <c r="I69" s="1044"/>
      <c r="J69" s="1044"/>
      <c r="K69" s="1044"/>
      <c r="L69" s="1044"/>
      <c r="M69" s="1044"/>
      <c r="N69" s="1044"/>
      <c r="O69" s="1044"/>
      <c r="P69" s="1045"/>
      <c r="Q69" s="1046">
        <v>
1349819</v>
      </c>
      <c r="R69" s="1040"/>
      <c r="S69" s="1040"/>
      <c r="T69" s="1040"/>
      <c r="U69" s="1040"/>
      <c r="V69" s="1040">
        <v>
1314493</v>
      </c>
      <c r="W69" s="1040"/>
      <c r="X69" s="1040"/>
      <c r="Y69" s="1040"/>
      <c r="Z69" s="1040"/>
      <c r="AA69" s="1040">
        <v>
35326</v>
      </c>
      <c r="AB69" s="1040"/>
      <c r="AC69" s="1040"/>
      <c r="AD69" s="1040"/>
      <c r="AE69" s="1040"/>
      <c r="AF69" s="1040">
        <v>
35326</v>
      </c>
      <c r="AG69" s="1040"/>
      <c r="AH69" s="1040"/>
      <c r="AI69" s="1040"/>
      <c r="AJ69" s="1040"/>
      <c r="AK69" s="1040">
        <v>
9983</v>
      </c>
      <c r="AL69" s="1040"/>
      <c r="AM69" s="1040"/>
      <c r="AN69" s="1040"/>
      <c r="AO69" s="1040"/>
      <c r="AP69" s="1040" t="s">
        <v>
539</v>
      </c>
      <c r="AQ69" s="1040"/>
      <c r="AR69" s="1040"/>
      <c r="AS69" s="1040"/>
      <c r="AT69" s="1040"/>
      <c r="AU69" s="1040" t="s">
        <v>
539</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
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x14ac:dyDescent="0.2">
      <c r="A70" s="225">
        <v>
3</v>
      </c>
      <c r="B70" s="1043" t="s">
        <v>
423</v>
      </c>
      <c r="C70" s="1044"/>
      <c r="D70" s="1044"/>
      <c r="E70" s="1044"/>
      <c r="F70" s="1044"/>
      <c r="G70" s="1044"/>
      <c r="H70" s="1044"/>
      <c r="I70" s="1044"/>
      <c r="J70" s="1044"/>
      <c r="K70" s="1044"/>
      <c r="L70" s="1044"/>
      <c r="M70" s="1044"/>
      <c r="N70" s="1044"/>
      <c r="O70" s="1044"/>
      <c r="P70" s="1045"/>
      <c r="Q70" s="1046">
        <v>
669</v>
      </c>
      <c r="R70" s="1040"/>
      <c r="S70" s="1040"/>
      <c r="T70" s="1040"/>
      <c r="U70" s="1040"/>
      <c r="V70" s="1040">
        <v>
653</v>
      </c>
      <c r="W70" s="1040"/>
      <c r="X70" s="1040"/>
      <c r="Y70" s="1040"/>
      <c r="Z70" s="1040"/>
      <c r="AA70" s="1040">
        <v>
16</v>
      </c>
      <c r="AB70" s="1040"/>
      <c r="AC70" s="1040"/>
      <c r="AD70" s="1040"/>
      <c r="AE70" s="1040"/>
      <c r="AF70" s="1040">
        <v>
16</v>
      </c>
      <c r="AG70" s="1040"/>
      <c r="AH70" s="1040"/>
      <c r="AI70" s="1040"/>
      <c r="AJ70" s="1040"/>
      <c r="AK70" s="1040" t="s">
        <v>
539</v>
      </c>
      <c r="AL70" s="1040"/>
      <c r="AM70" s="1040"/>
      <c r="AN70" s="1040"/>
      <c r="AO70" s="1040"/>
      <c r="AP70" s="1040">
        <v>
1198</v>
      </c>
      <c r="AQ70" s="1040"/>
      <c r="AR70" s="1040"/>
      <c r="AS70" s="1040"/>
      <c r="AT70" s="1040"/>
      <c r="AU70" s="1040" t="s">
        <v>
539</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
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x14ac:dyDescent="0.2">
      <c r="A71" s="225">
        <v>
4</v>
      </c>
      <c r="B71" s="1043" t="s">
        <v>
424</v>
      </c>
      <c r="C71" s="1044"/>
      <c r="D71" s="1044"/>
      <c r="E71" s="1044"/>
      <c r="F71" s="1044"/>
      <c r="G71" s="1044"/>
      <c r="H71" s="1044"/>
      <c r="I71" s="1044"/>
      <c r="J71" s="1044"/>
      <c r="K71" s="1044"/>
      <c r="L71" s="1044"/>
      <c r="M71" s="1044"/>
      <c r="N71" s="1044"/>
      <c r="O71" s="1044"/>
      <c r="P71" s="1045"/>
      <c r="Q71" s="1046">
        <v>
4832</v>
      </c>
      <c r="R71" s="1040"/>
      <c r="S71" s="1040"/>
      <c r="T71" s="1040"/>
      <c r="U71" s="1040"/>
      <c r="V71" s="1040">
        <v>
4566</v>
      </c>
      <c r="W71" s="1040"/>
      <c r="X71" s="1040"/>
      <c r="Y71" s="1040"/>
      <c r="Z71" s="1040"/>
      <c r="AA71" s="1040">
        <v>
266</v>
      </c>
      <c r="AB71" s="1040"/>
      <c r="AC71" s="1040"/>
      <c r="AD71" s="1040"/>
      <c r="AE71" s="1040"/>
      <c r="AF71" s="1040">
        <v>
266</v>
      </c>
      <c r="AG71" s="1040"/>
      <c r="AH71" s="1040"/>
      <c r="AI71" s="1040"/>
      <c r="AJ71" s="1040"/>
      <c r="AK71" s="1040" t="s">
        <v>
539</v>
      </c>
      <c r="AL71" s="1040"/>
      <c r="AM71" s="1040"/>
      <c r="AN71" s="1040"/>
      <c r="AO71" s="1040"/>
      <c r="AP71" s="1040" t="s">
        <v>
539</v>
      </c>
      <c r="AQ71" s="1040"/>
      <c r="AR71" s="1040"/>
      <c r="AS71" s="1040"/>
      <c r="AT71" s="1040"/>
      <c r="AU71" s="1040" t="s">
        <v>
539</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
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x14ac:dyDescent="0.2">
      <c r="A72" s="225">
        <v>
5</v>
      </c>
      <c r="B72" s="1043" t="s">
        <v>
425</v>
      </c>
      <c r="C72" s="1044"/>
      <c r="D72" s="1044"/>
      <c r="E72" s="1044"/>
      <c r="F72" s="1044"/>
      <c r="G72" s="1044"/>
      <c r="H72" s="1044"/>
      <c r="I72" s="1044"/>
      <c r="J72" s="1044"/>
      <c r="K72" s="1044"/>
      <c r="L72" s="1044"/>
      <c r="M72" s="1044"/>
      <c r="N72" s="1044"/>
      <c r="O72" s="1044"/>
      <c r="P72" s="1045"/>
      <c r="Q72" s="1046">
        <v>
903</v>
      </c>
      <c r="R72" s="1040"/>
      <c r="S72" s="1040"/>
      <c r="T72" s="1040"/>
      <c r="U72" s="1040"/>
      <c r="V72" s="1040">
        <v>
886</v>
      </c>
      <c r="W72" s="1040"/>
      <c r="X72" s="1040"/>
      <c r="Y72" s="1040"/>
      <c r="Z72" s="1040"/>
      <c r="AA72" s="1040">
        <v>
17</v>
      </c>
      <c r="AB72" s="1040"/>
      <c r="AC72" s="1040"/>
      <c r="AD72" s="1040"/>
      <c r="AE72" s="1040"/>
      <c r="AF72" s="1040">
        <v>
17</v>
      </c>
      <c r="AG72" s="1040"/>
      <c r="AH72" s="1040"/>
      <c r="AI72" s="1040"/>
      <c r="AJ72" s="1040"/>
      <c r="AK72" s="1040" t="s">
        <v>
539</v>
      </c>
      <c r="AL72" s="1040"/>
      <c r="AM72" s="1040"/>
      <c r="AN72" s="1040"/>
      <c r="AO72" s="1040"/>
      <c r="AP72" s="1040" t="s">
        <v>
539</v>
      </c>
      <c r="AQ72" s="1040"/>
      <c r="AR72" s="1040"/>
      <c r="AS72" s="1040"/>
      <c r="AT72" s="1040"/>
      <c r="AU72" s="1040" t="s">
        <v>
539</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
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x14ac:dyDescent="0.2">
      <c r="A73" s="225">
        <v>
6</v>
      </c>
      <c r="B73" s="1043" t="s">
        <v>
426</v>
      </c>
      <c r="C73" s="1044"/>
      <c r="D73" s="1044"/>
      <c r="E73" s="1044"/>
      <c r="F73" s="1044"/>
      <c r="G73" s="1044"/>
      <c r="H73" s="1044"/>
      <c r="I73" s="1044"/>
      <c r="J73" s="1044"/>
      <c r="K73" s="1044"/>
      <c r="L73" s="1044"/>
      <c r="M73" s="1044"/>
      <c r="N73" s="1044"/>
      <c r="O73" s="1044"/>
      <c r="P73" s="1045"/>
      <c r="Q73" s="1046">
        <v>
4</v>
      </c>
      <c r="R73" s="1040"/>
      <c r="S73" s="1040"/>
      <c r="T73" s="1040"/>
      <c r="U73" s="1040"/>
      <c r="V73" s="1040">
        <v>
3</v>
      </c>
      <c r="W73" s="1040"/>
      <c r="X73" s="1040"/>
      <c r="Y73" s="1040"/>
      <c r="Z73" s="1040"/>
      <c r="AA73" s="1040">
        <v>
1</v>
      </c>
      <c r="AB73" s="1040"/>
      <c r="AC73" s="1040"/>
      <c r="AD73" s="1040"/>
      <c r="AE73" s="1040"/>
      <c r="AF73" s="1040">
        <v>
1</v>
      </c>
      <c r="AG73" s="1040"/>
      <c r="AH73" s="1040"/>
      <c r="AI73" s="1040"/>
      <c r="AJ73" s="1040"/>
      <c r="AK73" s="1040" t="s">
        <v>
539</v>
      </c>
      <c r="AL73" s="1040"/>
      <c r="AM73" s="1040"/>
      <c r="AN73" s="1040"/>
      <c r="AO73" s="1040"/>
      <c r="AP73" s="1040" t="s">
        <v>
539</v>
      </c>
      <c r="AQ73" s="1040"/>
      <c r="AR73" s="1040"/>
      <c r="AS73" s="1040"/>
      <c r="AT73" s="1040"/>
      <c r="AU73" s="1040" t="s">
        <v>
539</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
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x14ac:dyDescent="0.2">
      <c r="A74" s="225">
        <v>
7</v>
      </c>
      <c r="B74" s="1043" t="s">
        <v>
427</v>
      </c>
      <c r="C74" s="1044"/>
      <c r="D74" s="1044"/>
      <c r="E74" s="1044"/>
      <c r="F74" s="1044"/>
      <c r="G74" s="1044"/>
      <c r="H74" s="1044"/>
      <c r="I74" s="1044"/>
      <c r="J74" s="1044"/>
      <c r="K74" s="1044"/>
      <c r="L74" s="1044"/>
      <c r="M74" s="1044"/>
      <c r="N74" s="1044"/>
      <c r="O74" s="1044"/>
      <c r="P74" s="1045"/>
      <c r="Q74" s="1046">
        <v>
352</v>
      </c>
      <c r="R74" s="1040"/>
      <c r="S74" s="1040"/>
      <c r="T74" s="1040"/>
      <c r="U74" s="1040"/>
      <c r="V74" s="1040">
        <v>
238</v>
      </c>
      <c r="W74" s="1040"/>
      <c r="X74" s="1040"/>
      <c r="Y74" s="1040"/>
      <c r="Z74" s="1040"/>
      <c r="AA74" s="1040">
        <v>
114</v>
      </c>
      <c r="AB74" s="1040"/>
      <c r="AC74" s="1040"/>
      <c r="AD74" s="1040"/>
      <c r="AE74" s="1040"/>
      <c r="AF74" s="1040">
        <v>
114</v>
      </c>
      <c r="AG74" s="1040"/>
      <c r="AH74" s="1040"/>
      <c r="AI74" s="1040"/>
      <c r="AJ74" s="1040"/>
      <c r="AK74" s="1040" t="s">
        <v>
539</v>
      </c>
      <c r="AL74" s="1040"/>
      <c r="AM74" s="1040"/>
      <c r="AN74" s="1040"/>
      <c r="AO74" s="1040"/>
      <c r="AP74" s="1040" t="s">
        <v>
539</v>
      </c>
      <c r="AQ74" s="1040"/>
      <c r="AR74" s="1040"/>
      <c r="AS74" s="1040"/>
      <c r="AT74" s="1040"/>
      <c r="AU74" s="1040" t="s">
        <v>
539</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
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x14ac:dyDescent="0.2">
      <c r="A75" s="225">
        <v>
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
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x14ac:dyDescent="0.2">
      <c r="A76" s="225">
        <v>
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
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x14ac:dyDescent="0.2">
      <c r="A77" s="225">
        <v>
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
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x14ac:dyDescent="0.2">
      <c r="A78" s="225">
        <v>
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
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x14ac:dyDescent="0.2">
      <c r="A79" s="225">
        <v>
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
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x14ac:dyDescent="0.2">
      <c r="A80" s="225">
        <v>
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
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x14ac:dyDescent="0.2">
      <c r="A81" s="225">
        <v>
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
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x14ac:dyDescent="0.2">
      <c r="A82" s="225">
        <v>
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
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x14ac:dyDescent="0.2">
      <c r="A83" s="225">
        <v>
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
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x14ac:dyDescent="0.2">
      <c r="A84" s="225">
        <v>
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
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x14ac:dyDescent="0.2">
      <c r="A85" s="225">
        <v>
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
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x14ac:dyDescent="0.2">
      <c r="A86" s="225">
        <v>
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
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x14ac:dyDescent="0.2">
      <c r="A87" s="233">
        <v>
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
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x14ac:dyDescent="0.25">
      <c r="A88" s="228" t="s">
        <v>
286</v>
      </c>
      <c r="B88" s="1013" t="s">
        <v>
298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
35810</v>
      </c>
      <c r="AG88" s="1028"/>
      <c r="AH88" s="1028"/>
      <c r="AI88" s="1028"/>
      <c r="AJ88" s="1028"/>
      <c r="AK88" s="1032"/>
      <c r="AL88" s="1032"/>
      <c r="AM88" s="1032"/>
      <c r="AN88" s="1032"/>
      <c r="AO88" s="1032"/>
      <c r="AP88" s="1028">
        <v>
1198</v>
      </c>
      <c r="AQ88" s="1028"/>
      <c r="AR88" s="1028"/>
      <c r="AS88" s="1028"/>
      <c r="AT88" s="1028"/>
      <c r="AU88" s="1028"/>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
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x14ac:dyDescent="0.2">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
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x14ac:dyDescent="0.2">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
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x14ac:dyDescent="0.2">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
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x14ac:dyDescent="0.2">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
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x14ac:dyDescent="0.2">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
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x14ac:dyDescent="0.2">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
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x14ac:dyDescent="0.2">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
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x14ac:dyDescent="0.2">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
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x14ac:dyDescent="0.2">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
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x14ac:dyDescent="0.2">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
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x14ac:dyDescent="0.2">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
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x14ac:dyDescent="0.2">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
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x14ac:dyDescent="0.2">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
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x14ac:dyDescent="0.25">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
286</v>
      </c>
      <c r="BR102" s="1013" t="s">
        <v>
299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12"/>
    </row>
    <row r="103" spans="1:131" s="213" customFormat="1" ht="26.25" customHeight="1" x14ac:dyDescent="0.2">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
547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x14ac:dyDescent="0.2">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
548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x14ac:dyDescent="0.2">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2">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5">
      <c r="A107" s="239" t="s">
        <v>
300</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239" t="s">
        <v>
549</v>
      </c>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row>
    <row r="108" spans="1:131" s="212" customFormat="1" ht="26.25" customHeight="1" x14ac:dyDescent="0.2">
      <c r="A108" s="1007" t="s">
        <v>
301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
302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x14ac:dyDescent="0.2">
      <c r="A109" s="962" t="s">
        <v>
303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
304</v>
      </c>
      <c r="AB109" s="963"/>
      <c r="AC109" s="963"/>
      <c r="AD109" s="963"/>
      <c r="AE109" s="964"/>
      <c r="AF109" s="965" t="s">
        <v>
231</v>
      </c>
      <c r="AG109" s="963"/>
      <c r="AH109" s="963"/>
      <c r="AI109" s="963"/>
      <c r="AJ109" s="964"/>
      <c r="AK109" s="965" t="s">
        <v>
230</v>
      </c>
      <c r="AL109" s="963"/>
      <c r="AM109" s="963"/>
      <c r="AN109" s="963"/>
      <c r="AO109" s="964"/>
      <c r="AP109" s="965" t="s">
        <v>
305</v>
      </c>
      <c r="AQ109" s="963"/>
      <c r="AR109" s="963"/>
      <c r="AS109" s="963"/>
      <c r="AT109" s="994"/>
      <c r="AU109" s="962" t="s">
        <v>
303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
304</v>
      </c>
      <c r="BR109" s="963"/>
      <c r="BS109" s="963"/>
      <c r="BT109" s="963"/>
      <c r="BU109" s="964"/>
      <c r="BV109" s="965" t="s">
        <v>
231</v>
      </c>
      <c r="BW109" s="963"/>
      <c r="BX109" s="963"/>
      <c r="BY109" s="963"/>
      <c r="BZ109" s="964"/>
      <c r="CA109" s="965" t="s">
        <v>
230</v>
      </c>
      <c r="CB109" s="963"/>
      <c r="CC109" s="963"/>
      <c r="CD109" s="963"/>
      <c r="CE109" s="964"/>
      <c r="CF109" s="1001" t="s">
        <v>
305</v>
      </c>
      <c r="CG109" s="1001"/>
      <c r="CH109" s="1001"/>
      <c r="CI109" s="1001"/>
      <c r="CJ109" s="1001"/>
      <c r="CK109" s="965" t="s">
        <v>
306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
304</v>
      </c>
      <c r="DH109" s="963"/>
      <c r="DI109" s="963"/>
      <c r="DJ109" s="963"/>
      <c r="DK109" s="964"/>
      <c r="DL109" s="965" t="s">
        <v>
231</v>
      </c>
      <c r="DM109" s="963"/>
      <c r="DN109" s="963"/>
      <c r="DO109" s="963"/>
      <c r="DP109" s="964"/>
      <c r="DQ109" s="965" t="s">
        <v>
230</v>
      </c>
      <c r="DR109" s="963"/>
      <c r="DS109" s="963"/>
      <c r="DT109" s="963"/>
      <c r="DU109" s="964"/>
      <c r="DV109" s="965" t="s">
        <v>
305</v>
      </c>
      <c r="DW109" s="963"/>
      <c r="DX109" s="963"/>
      <c r="DY109" s="963"/>
      <c r="DZ109" s="994"/>
    </row>
    <row r="110" spans="1:131" s="212" customFormat="1" ht="26.25" customHeight="1" x14ac:dyDescent="0.2">
      <c r="A110" s="865" t="s">
        <v>
307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
91930</v>
      </c>
      <c r="AB110" s="956"/>
      <c r="AC110" s="956"/>
      <c r="AD110" s="956"/>
      <c r="AE110" s="957"/>
      <c r="AF110" s="958">
        <v>
93941</v>
      </c>
      <c r="AG110" s="956"/>
      <c r="AH110" s="956"/>
      <c r="AI110" s="956"/>
      <c r="AJ110" s="957"/>
      <c r="AK110" s="958">
        <v>
95913</v>
      </c>
      <c r="AL110" s="956"/>
      <c r="AM110" s="956"/>
      <c r="AN110" s="956"/>
      <c r="AO110" s="957"/>
      <c r="AP110" s="959">
        <v>
9.9</v>
      </c>
      <c r="AQ110" s="960"/>
      <c r="AR110" s="960"/>
      <c r="AS110" s="960"/>
      <c r="AT110" s="961"/>
      <c r="AU110" s="995" t="s">
        <v>
61</v>
      </c>
      <c r="AV110" s="996"/>
      <c r="AW110" s="996"/>
      <c r="AX110" s="996"/>
      <c r="AY110" s="996"/>
      <c r="AZ110" s="921" t="s">
        <v>
308</v>
      </c>
      <c r="BA110" s="866"/>
      <c r="BB110" s="866"/>
      <c r="BC110" s="866"/>
      <c r="BD110" s="866"/>
      <c r="BE110" s="866"/>
      <c r="BF110" s="866"/>
      <c r="BG110" s="866"/>
      <c r="BH110" s="866"/>
      <c r="BI110" s="866"/>
      <c r="BJ110" s="866"/>
      <c r="BK110" s="866"/>
      <c r="BL110" s="866"/>
      <c r="BM110" s="866"/>
      <c r="BN110" s="866"/>
      <c r="BO110" s="866"/>
      <c r="BP110" s="867"/>
      <c r="BQ110" s="922">
        <v>
941197</v>
      </c>
      <c r="BR110" s="903"/>
      <c r="BS110" s="903"/>
      <c r="BT110" s="903"/>
      <c r="BU110" s="903"/>
      <c r="BV110" s="903">
        <v>
1117015</v>
      </c>
      <c r="BW110" s="903"/>
      <c r="BX110" s="903"/>
      <c r="BY110" s="903"/>
      <c r="BZ110" s="903"/>
      <c r="CA110" s="903">
        <v>
1255643</v>
      </c>
      <c r="CB110" s="903"/>
      <c r="CC110" s="903"/>
      <c r="CD110" s="903"/>
      <c r="CE110" s="903"/>
      <c r="CF110" s="927">
        <v>
129.6</v>
      </c>
      <c r="CG110" s="928"/>
      <c r="CH110" s="928"/>
      <c r="CI110" s="928"/>
      <c r="CJ110" s="928"/>
      <c r="CK110" s="991" t="s">
        <v>
309</v>
      </c>
      <c r="CL110" s="877"/>
      <c r="CM110" s="952" t="s">
        <v>
310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
544</v>
      </c>
      <c r="DH110" s="903"/>
      <c r="DI110" s="903"/>
      <c r="DJ110" s="903"/>
      <c r="DK110" s="903"/>
      <c r="DL110" s="903" t="s">
        <v>
544</v>
      </c>
      <c r="DM110" s="903"/>
      <c r="DN110" s="903"/>
      <c r="DO110" s="903"/>
      <c r="DP110" s="903"/>
      <c r="DQ110" s="903" t="s">
        <v>
544</v>
      </c>
      <c r="DR110" s="903"/>
      <c r="DS110" s="903"/>
      <c r="DT110" s="903"/>
      <c r="DU110" s="903"/>
      <c r="DV110" s="904" t="s">
        <v>
544</v>
      </c>
      <c r="DW110" s="904"/>
      <c r="DX110" s="904"/>
      <c r="DY110" s="904"/>
      <c r="DZ110" s="905"/>
    </row>
    <row r="111" spans="1:131" s="212" customFormat="1" ht="26.25" customHeight="1" x14ac:dyDescent="0.2">
      <c r="A111" s="832" t="s">
        <v>
311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
544</v>
      </c>
      <c r="AB111" s="984"/>
      <c r="AC111" s="984"/>
      <c r="AD111" s="984"/>
      <c r="AE111" s="985"/>
      <c r="AF111" s="986" t="s">
        <v>
544</v>
      </c>
      <c r="AG111" s="984"/>
      <c r="AH111" s="984"/>
      <c r="AI111" s="984"/>
      <c r="AJ111" s="985"/>
      <c r="AK111" s="986" t="s">
        <v>
544</v>
      </c>
      <c r="AL111" s="984"/>
      <c r="AM111" s="984"/>
      <c r="AN111" s="984"/>
      <c r="AO111" s="985"/>
      <c r="AP111" s="987" t="s">
        <v>
544</v>
      </c>
      <c r="AQ111" s="988"/>
      <c r="AR111" s="988"/>
      <c r="AS111" s="988"/>
      <c r="AT111" s="989"/>
      <c r="AU111" s="997"/>
      <c r="AV111" s="998"/>
      <c r="AW111" s="998"/>
      <c r="AX111" s="998"/>
      <c r="AY111" s="998"/>
      <c r="AZ111" s="873" t="s">
        <v>
312</v>
      </c>
      <c r="BA111" s="808"/>
      <c r="BB111" s="808"/>
      <c r="BC111" s="808"/>
      <c r="BD111" s="808"/>
      <c r="BE111" s="808"/>
      <c r="BF111" s="808"/>
      <c r="BG111" s="808"/>
      <c r="BH111" s="808"/>
      <c r="BI111" s="808"/>
      <c r="BJ111" s="808"/>
      <c r="BK111" s="808"/>
      <c r="BL111" s="808"/>
      <c r="BM111" s="808"/>
      <c r="BN111" s="808"/>
      <c r="BO111" s="808"/>
      <c r="BP111" s="809"/>
      <c r="BQ111" s="874" t="s">
        <v>
544</v>
      </c>
      <c r="BR111" s="875"/>
      <c r="BS111" s="875"/>
      <c r="BT111" s="875"/>
      <c r="BU111" s="875"/>
      <c r="BV111" s="875" t="s">
        <v>
544</v>
      </c>
      <c r="BW111" s="875"/>
      <c r="BX111" s="875"/>
      <c r="BY111" s="875"/>
      <c r="BZ111" s="875"/>
      <c r="CA111" s="875" t="s">
        <v>
544</v>
      </c>
      <c r="CB111" s="875"/>
      <c r="CC111" s="875"/>
      <c r="CD111" s="875"/>
      <c r="CE111" s="875"/>
      <c r="CF111" s="936" t="s">
        <v>
544</v>
      </c>
      <c r="CG111" s="937"/>
      <c r="CH111" s="937"/>
      <c r="CI111" s="937"/>
      <c r="CJ111" s="937"/>
      <c r="CK111" s="992"/>
      <c r="CL111" s="879"/>
      <c r="CM111" s="882" t="s">
        <v>
313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
544</v>
      </c>
      <c r="DH111" s="875"/>
      <c r="DI111" s="875"/>
      <c r="DJ111" s="875"/>
      <c r="DK111" s="875"/>
      <c r="DL111" s="875" t="s">
        <v>
544</v>
      </c>
      <c r="DM111" s="875"/>
      <c r="DN111" s="875"/>
      <c r="DO111" s="875"/>
      <c r="DP111" s="875"/>
      <c r="DQ111" s="875" t="s">
        <v>
544</v>
      </c>
      <c r="DR111" s="875"/>
      <c r="DS111" s="875"/>
      <c r="DT111" s="875"/>
      <c r="DU111" s="875"/>
      <c r="DV111" s="852" t="s">
        <v>
544</v>
      </c>
      <c r="DW111" s="852"/>
      <c r="DX111" s="852"/>
      <c r="DY111" s="852"/>
      <c r="DZ111" s="853"/>
    </row>
    <row r="112" spans="1:131" s="212" customFormat="1" ht="26.25" customHeight="1" x14ac:dyDescent="0.2">
      <c r="A112" s="977" t="s">
        <v>
314</v>
      </c>
      <c r="B112" s="978"/>
      <c r="C112" s="808" t="s">
        <v>
315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
544</v>
      </c>
      <c r="AB112" s="838"/>
      <c r="AC112" s="838"/>
      <c r="AD112" s="838"/>
      <c r="AE112" s="839"/>
      <c r="AF112" s="840" t="s">
        <v>
544</v>
      </c>
      <c r="AG112" s="838"/>
      <c r="AH112" s="838"/>
      <c r="AI112" s="838"/>
      <c r="AJ112" s="839"/>
      <c r="AK112" s="840" t="s">
        <v>
544</v>
      </c>
      <c r="AL112" s="838"/>
      <c r="AM112" s="838"/>
      <c r="AN112" s="838"/>
      <c r="AO112" s="839"/>
      <c r="AP112" s="885" t="s">
        <v>
544</v>
      </c>
      <c r="AQ112" s="886"/>
      <c r="AR112" s="886"/>
      <c r="AS112" s="886"/>
      <c r="AT112" s="887"/>
      <c r="AU112" s="997"/>
      <c r="AV112" s="998"/>
      <c r="AW112" s="998"/>
      <c r="AX112" s="998"/>
      <c r="AY112" s="998"/>
      <c r="AZ112" s="873" t="s">
        <v>
316</v>
      </c>
      <c r="BA112" s="808"/>
      <c r="BB112" s="808"/>
      <c r="BC112" s="808"/>
      <c r="BD112" s="808"/>
      <c r="BE112" s="808"/>
      <c r="BF112" s="808"/>
      <c r="BG112" s="808"/>
      <c r="BH112" s="808"/>
      <c r="BI112" s="808"/>
      <c r="BJ112" s="808"/>
      <c r="BK112" s="808"/>
      <c r="BL112" s="808"/>
      <c r="BM112" s="808"/>
      <c r="BN112" s="808"/>
      <c r="BO112" s="808"/>
      <c r="BP112" s="809"/>
      <c r="BQ112" s="874">
        <v>
190285</v>
      </c>
      <c r="BR112" s="875"/>
      <c r="BS112" s="875"/>
      <c r="BT112" s="875"/>
      <c r="BU112" s="875"/>
      <c r="BV112" s="875">
        <v>
161721</v>
      </c>
      <c r="BW112" s="875"/>
      <c r="BX112" s="875"/>
      <c r="BY112" s="875"/>
      <c r="BZ112" s="875"/>
      <c r="CA112" s="875">
        <v>
123790</v>
      </c>
      <c r="CB112" s="875"/>
      <c r="CC112" s="875"/>
      <c r="CD112" s="875"/>
      <c r="CE112" s="875"/>
      <c r="CF112" s="936">
        <v>
12.8</v>
      </c>
      <c r="CG112" s="937"/>
      <c r="CH112" s="937"/>
      <c r="CI112" s="937"/>
      <c r="CJ112" s="937"/>
      <c r="CK112" s="992"/>
      <c r="CL112" s="879"/>
      <c r="CM112" s="882" t="s">
        <v>
317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
544</v>
      </c>
      <c r="DH112" s="875"/>
      <c r="DI112" s="875"/>
      <c r="DJ112" s="875"/>
      <c r="DK112" s="875"/>
      <c r="DL112" s="875" t="s">
        <v>
544</v>
      </c>
      <c r="DM112" s="875"/>
      <c r="DN112" s="875"/>
      <c r="DO112" s="875"/>
      <c r="DP112" s="875"/>
      <c r="DQ112" s="875" t="s">
        <v>
544</v>
      </c>
      <c r="DR112" s="875"/>
      <c r="DS112" s="875"/>
      <c r="DT112" s="875"/>
      <c r="DU112" s="875"/>
      <c r="DV112" s="852" t="s">
        <v>
544</v>
      </c>
      <c r="DW112" s="852"/>
      <c r="DX112" s="852"/>
      <c r="DY112" s="852"/>
      <c r="DZ112" s="853"/>
    </row>
    <row r="113" spans="1:130" s="212" customFormat="1" ht="26.25" customHeight="1" x14ac:dyDescent="0.2">
      <c r="A113" s="979"/>
      <c r="B113" s="980"/>
      <c r="C113" s="808" t="s">
        <v>
318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
15074</v>
      </c>
      <c r="AB113" s="984"/>
      <c r="AC113" s="984"/>
      <c r="AD113" s="984"/>
      <c r="AE113" s="985"/>
      <c r="AF113" s="986">
        <v>
13766</v>
      </c>
      <c r="AG113" s="984"/>
      <c r="AH113" s="984"/>
      <c r="AI113" s="984"/>
      <c r="AJ113" s="985"/>
      <c r="AK113" s="986">
        <v>
11259</v>
      </c>
      <c r="AL113" s="984"/>
      <c r="AM113" s="984"/>
      <c r="AN113" s="984"/>
      <c r="AO113" s="985"/>
      <c r="AP113" s="987">
        <v>
1.2</v>
      </c>
      <c r="AQ113" s="988"/>
      <c r="AR113" s="988"/>
      <c r="AS113" s="988"/>
      <c r="AT113" s="989"/>
      <c r="AU113" s="997"/>
      <c r="AV113" s="998"/>
      <c r="AW113" s="998"/>
      <c r="AX113" s="998"/>
      <c r="AY113" s="998"/>
      <c r="AZ113" s="873" t="s">
        <v>
319</v>
      </c>
      <c r="BA113" s="808"/>
      <c r="BB113" s="808"/>
      <c r="BC113" s="808"/>
      <c r="BD113" s="808"/>
      <c r="BE113" s="808"/>
      <c r="BF113" s="808"/>
      <c r="BG113" s="808"/>
      <c r="BH113" s="808"/>
      <c r="BI113" s="808"/>
      <c r="BJ113" s="808"/>
      <c r="BK113" s="808"/>
      <c r="BL113" s="808"/>
      <c r="BM113" s="808"/>
      <c r="BN113" s="808"/>
      <c r="BO113" s="808"/>
      <c r="BP113" s="809"/>
      <c r="BQ113" s="874">
        <v>
132496</v>
      </c>
      <c r="BR113" s="875"/>
      <c r="BS113" s="875"/>
      <c r="BT113" s="875"/>
      <c r="BU113" s="875"/>
      <c r="BV113" s="875">
        <v>
118652</v>
      </c>
      <c r="BW113" s="875"/>
      <c r="BX113" s="875"/>
      <c r="BY113" s="875"/>
      <c r="BZ113" s="875"/>
      <c r="CA113" s="875">
        <v>
105450</v>
      </c>
      <c r="CB113" s="875"/>
      <c r="CC113" s="875"/>
      <c r="CD113" s="875"/>
      <c r="CE113" s="875"/>
      <c r="CF113" s="936">
        <v>
10.9</v>
      </c>
      <c r="CG113" s="937"/>
      <c r="CH113" s="937"/>
      <c r="CI113" s="937"/>
      <c r="CJ113" s="937"/>
      <c r="CK113" s="992"/>
      <c r="CL113" s="879"/>
      <c r="CM113" s="882" t="s">
        <v>
550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
544</v>
      </c>
      <c r="DH113" s="838"/>
      <c r="DI113" s="838"/>
      <c r="DJ113" s="838"/>
      <c r="DK113" s="839"/>
      <c r="DL113" s="840" t="s">
        <v>
544</v>
      </c>
      <c r="DM113" s="838"/>
      <c r="DN113" s="838"/>
      <c r="DO113" s="838"/>
      <c r="DP113" s="839"/>
      <c r="DQ113" s="840" t="s">
        <v>
544</v>
      </c>
      <c r="DR113" s="838"/>
      <c r="DS113" s="838"/>
      <c r="DT113" s="838"/>
      <c r="DU113" s="839"/>
      <c r="DV113" s="885" t="s">
        <v>
544</v>
      </c>
      <c r="DW113" s="886"/>
      <c r="DX113" s="886"/>
      <c r="DY113" s="886"/>
      <c r="DZ113" s="887"/>
    </row>
    <row r="114" spans="1:130" s="212" customFormat="1" ht="26.25" customHeight="1" x14ac:dyDescent="0.2">
      <c r="A114" s="979"/>
      <c r="B114" s="980"/>
      <c r="C114" s="808" t="s">
        <v>
320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
14104</v>
      </c>
      <c r="AB114" s="838"/>
      <c r="AC114" s="838"/>
      <c r="AD114" s="838"/>
      <c r="AE114" s="839"/>
      <c r="AF114" s="840">
        <v>
16665</v>
      </c>
      <c r="AG114" s="838"/>
      <c r="AH114" s="838"/>
      <c r="AI114" s="838"/>
      <c r="AJ114" s="839"/>
      <c r="AK114" s="840">
        <v>
17442</v>
      </c>
      <c r="AL114" s="838"/>
      <c r="AM114" s="838"/>
      <c r="AN114" s="838"/>
      <c r="AO114" s="839"/>
      <c r="AP114" s="885">
        <v>
1.8</v>
      </c>
      <c r="AQ114" s="886"/>
      <c r="AR114" s="886"/>
      <c r="AS114" s="886"/>
      <c r="AT114" s="887"/>
      <c r="AU114" s="997"/>
      <c r="AV114" s="998"/>
      <c r="AW114" s="998"/>
      <c r="AX114" s="998"/>
      <c r="AY114" s="998"/>
      <c r="AZ114" s="873" t="s">
        <v>
321</v>
      </c>
      <c r="BA114" s="808"/>
      <c r="BB114" s="808"/>
      <c r="BC114" s="808"/>
      <c r="BD114" s="808"/>
      <c r="BE114" s="808"/>
      <c r="BF114" s="808"/>
      <c r="BG114" s="808"/>
      <c r="BH114" s="808"/>
      <c r="BI114" s="808"/>
      <c r="BJ114" s="808"/>
      <c r="BK114" s="808"/>
      <c r="BL114" s="808"/>
      <c r="BM114" s="808"/>
      <c r="BN114" s="808"/>
      <c r="BO114" s="808"/>
      <c r="BP114" s="809"/>
      <c r="BQ114" s="874">
        <v>
238800</v>
      </c>
      <c r="BR114" s="875"/>
      <c r="BS114" s="875"/>
      <c r="BT114" s="875"/>
      <c r="BU114" s="875"/>
      <c r="BV114" s="875">
        <v>
232065</v>
      </c>
      <c r="BW114" s="875"/>
      <c r="BX114" s="875"/>
      <c r="BY114" s="875"/>
      <c r="BZ114" s="875"/>
      <c r="CA114" s="875">
        <v>
283433</v>
      </c>
      <c r="CB114" s="875"/>
      <c r="CC114" s="875"/>
      <c r="CD114" s="875"/>
      <c r="CE114" s="875"/>
      <c r="CF114" s="936">
        <v>
29.3</v>
      </c>
      <c r="CG114" s="937"/>
      <c r="CH114" s="937"/>
      <c r="CI114" s="937"/>
      <c r="CJ114" s="937"/>
      <c r="CK114" s="992"/>
      <c r="CL114" s="879"/>
      <c r="CM114" s="882" t="s">
        <v>
322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
544</v>
      </c>
      <c r="DH114" s="838"/>
      <c r="DI114" s="838"/>
      <c r="DJ114" s="838"/>
      <c r="DK114" s="839"/>
      <c r="DL114" s="840" t="s">
        <v>
544</v>
      </c>
      <c r="DM114" s="838"/>
      <c r="DN114" s="838"/>
      <c r="DO114" s="838"/>
      <c r="DP114" s="839"/>
      <c r="DQ114" s="840" t="s">
        <v>
544</v>
      </c>
      <c r="DR114" s="838"/>
      <c r="DS114" s="838"/>
      <c r="DT114" s="838"/>
      <c r="DU114" s="839"/>
      <c r="DV114" s="885" t="s">
        <v>
544</v>
      </c>
      <c r="DW114" s="886"/>
      <c r="DX114" s="886"/>
      <c r="DY114" s="886"/>
      <c r="DZ114" s="887"/>
    </row>
    <row r="115" spans="1:130" s="212" customFormat="1" ht="26.25" customHeight="1" x14ac:dyDescent="0.2">
      <c r="A115" s="979"/>
      <c r="B115" s="980"/>
      <c r="C115" s="808" t="s">
        <v>
323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
544</v>
      </c>
      <c r="AB115" s="984"/>
      <c r="AC115" s="984"/>
      <c r="AD115" s="984"/>
      <c r="AE115" s="985"/>
      <c r="AF115" s="986" t="s">
        <v>
544</v>
      </c>
      <c r="AG115" s="984"/>
      <c r="AH115" s="984"/>
      <c r="AI115" s="984"/>
      <c r="AJ115" s="985"/>
      <c r="AK115" s="986" t="s">
        <v>
544</v>
      </c>
      <c r="AL115" s="984"/>
      <c r="AM115" s="984"/>
      <c r="AN115" s="984"/>
      <c r="AO115" s="985"/>
      <c r="AP115" s="987" t="s">
        <v>
544</v>
      </c>
      <c r="AQ115" s="988"/>
      <c r="AR115" s="988"/>
      <c r="AS115" s="988"/>
      <c r="AT115" s="989"/>
      <c r="AU115" s="997"/>
      <c r="AV115" s="998"/>
      <c r="AW115" s="998"/>
      <c r="AX115" s="998"/>
      <c r="AY115" s="998"/>
      <c r="AZ115" s="873" t="s">
        <v>
324</v>
      </c>
      <c r="BA115" s="808"/>
      <c r="BB115" s="808"/>
      <c r="BC115" s="808"/>
      <c r="BD115" s="808"/>
      <c r="BE115" s="808"/>
      <c r="BF115" s="808"/>
      <c r="BG115" s="808"/>
      <c r="BH115" s="808"/>
      <c r="BI115" s="808"/>
      <c r="BJ115" s="808"/>
      <c r="BK115" s="808"/>
      <c r="BL115" s="808"/>
      <c r="BM115" s="808"/>
      <c r="BN115" s="808"/>
      <c r="BO115" s="808"/>
      <c r="BP115" s="809"/>
      <c r="BQ115" s="874" t="s">
        <v>
544</v>
      </c>
      <c r="BR115" s="875"/>
      <c r="BS115" s="875"/>
      <c r="BT115" s="875"/>
      <c r="BU115" s="875"/>
      <c r="BV115" s="875" t="s">
        <v>
544</v>
      </c>
      <c r="BW115" s="875"/>
      <c r="BX115" s="875"/>
      <c r="BY115" s="875"/>
      <c r="BZ115" s="875"/>
      <c r="CA115" s="875" t="s">
        <v>
544</v>
      </c>
      <c r="CB115" s="875"/>
      <c r="CC115" s="875"/>
      <c r="CD115" s="875"/>
      <c r="CE115" s="875"/>
      <c r="CF115" s="936" t="s">
        <v>
544</v>
      </c>
      <c r="CG115" s="937"/>
      <c r="CH115" s="937"/>
      <c r="CI115" s="937"/>
      <c r="CJ115" s="937"/>
      <c r="CK115" s="992"/>
      <c r="CL115" s="879"/>
      <c r="CM115" s="873" t="s">
        <v>
325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
544</v>
      </c>
      <c r="DH115" s="838"/>
      <c r="DI115" s="838"/>
      <c r="DJ115" s="838"/>
      <c r="DK115" s="839"/>
      <c r="DL115" s="840" t="s">
        <v>
544</v>
      </c>
      <c r="DM115" s="838"/>
      <c r="DN115" s="838"/>
      <c r="DO115" s="838"/>
      <c r="DP115" s="839"/>
      <c r="DQ115" s="840" t="s">
        <v>
544</v>
      </c>
      <c r="DR115" s="838"/>
      <c r="DS115" s="838"/>
      <c r="DT115" s="838"/>
      <c r="DU115" s="839"/>
      <c r="DV115" s="885" t="s">
        <v>
544</v>
      </c>
      <c r="DW115" s="886"/>
      <c r="DX115" s="886"/>
      <c r="DY115" s="886"/>
      <c r="DZ115" s="887"/>
    </row>
    <row r="116" spans="1:130" s="212" customFormat="1" ht="26.25" customHeight="1" x14ac:dyDescent="0.2">
      <c r="A116" s="981"/>
      <c r="B116" s="982"/>
      <c r="C116" s="941" t="s">
        <v>
326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
544</v>
      </c>
      <c r="AB116" s="838"/>
      <c r="AC116" s="838"/>
      <c r="AD116" s="838"/>
      <c r="AE116" s="839"/>
      <c r="AF116" s="840" t="s">
        <v>
544</v>
      </c>
      <c r="AG116" s="838"/>
      <c r="AH116" s="838"/>
      <c r="AI116" s="838"/>
      <c r="AJ116" s="839"/>
      <c r="AK116" s="840" t="s">
        <v>
544</v>
      </c>
      <c r="AL116" s="838"/>
      <c r="AM116" s="838"/>
      <c r="AN116" s="838"/>
      <c r="AO116" s="839"/>
      <c r="AP116" s="885" t="s">
        <v>
544</v>
      </c>
      <c r="AQ116" s="886"/>
      <c r="AR116" s="886"/>
      <c r="AS116" s="886"/>
      <c r="AT116" s="887"/>
      <c r="AU116" s="997"/>
      <c r="AV116" s="998"/>
      <c r="AW116" s="998"/>
      <c r="AX116" s="998"/>
      <c r="AY116" s="998"/>
      <c r="AZ116" s="924" t="s">
        <v>
551</v>
      </c>
      <c r="BA116" s="925"/>
      <c r="BB116" s="925"/>
      <c r="BC116" s="925"/>
      <c r="BD116" s="925"/>
      <c r="BE116" s="925"/>
      <c r="BF116" s="925"/>
      <c r="BG116" s="925"/>
      <c r="BH116" s="925"/>
      <c r="BI116" s="925"/>
      <c r="BJ116" s="925"/>
      <c r="BK116" s="925"/>
      <c r="BL116" s="925"/>
      <c r="BM116" s="925"/>
      <c r="BN116" s="925"/>
      <c r="BO116" s="925"/>
      <c r="BP116" s="926"/>
      <c r="BQ116" s="874" t="s">
        <v>
544</v>
      </c>
      <c r="BR116" s="875"/>
      <c r="BS116" s="875"/>
      <c r="BT116" s="875"/>
      <c r="BU116" s="875"/>
      <c r="BV116" s="875" t="s">
        <v>
544</v>
      </c>
      <c r="BW116" s="875"/>
      <c r="BX116" s="875"/>
      <c r="BY116" s="875"/>
      <c r="BZ116" s="875"/>
      <c r="CA116" s="875" t="s">
        <v>
544</v>
      </c>
      <c r="CB116" s="875"/>
      <c r="CC116" s="875"/>
      <c r="CD116" s="875"/>
      <c r="CE116" s="875"/>
      <c r="CF116" s="936" t="s">
        <v>
544</v>
      </c>
      <c r="CG116" s="937"/>
      <c r="CH116" s="937"/>
      <c r="CI116" s="937"/>
      <c r="CJ116" s="937"/>
      <c r="CK116" s="992"/>
      <c r="CL116" s="879"/>
      <c r="CM116" s="882" t="s">
        <v>
327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
544</v>
      </c>
      <c r="DH116" s="838"/>
      <c r="DI116" s="838"/>
      <c r="DJ116" s="838"/>
      <c r="DK116" s="839"/>
      <c r="DL116" s="840" t="s">
        <v>
544</v>
      </c>
      <c r="DM116" s="838"/>
      <c r="DN116" s="838"/>
      <c r="DO116" s="838"/>
      <c r="DP116" s="839"/>
      <c r="DQ116" s="840" t="s">
        <v>
544</v>
      </c>
      <c r="DR116" s="838"/>
      <c r="DS116" s="838"/>
      <c r="DT116" s="838"/>
      <c r="DU116" s="839"/>
      <c r="DV116" s="885" t="s">
        <v>
544</v>
      </c>
      <c r="DW116" s="886"/>
      <c r="DX116" s="886"/>
      <c r="DY116" s="886"/>
      <c r="DZ116" s="887"/>
    </row>
    <row r="117" spans="1:130" s="212" customFormat="1" ht="26.25" customHeight="1" x14ac:dyDescent="0.2">
      <c r="A117" s="962" t="s">
        <v>
135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
552</v>
      </c>
      <c r="Z117" s="964"/>
      <c r="AA117" s="969">
        <v>
121108</v>
      </c>
      <c r="AB117" s="970"/>
      <c r="AC117" s="970"/>
      <c r="AD117" s="970"/>
      <c r="AE117" s="971"/>
      <c r="AF117" s="972">
        <v>
124372</v>
      </c>
      <c r="AG117" s="970"/>
      <c r="AH117" s="970"/>
      <c r="AI117" s="970"/>
      <c r="AJ117" s="971"/>
      <c r="AK117" s="972">
        <v>
124614</v>
      </c>
      <c r="AL117" s="970"/>
      <c r="AM117" s="970"/>
      <c r="AN117" s="970"/>
      <c r="AO117" s="971"/>
      <c r="AP117" s="973"/>
      <c r="AQ117" s="974"/>
      <c r="AR117" s="974"/>
      <c r="AS117" s="974"/>
      <c r="AT117" s="975"/>
      <c r="AU117" s="997"/>
      <c r="AV117" s="998"/>
      <c r="AW117" s="998"/>
      <c r="AX117" s="998"/>
      <c r="AY117" s="998"/>
      <c r="AZ117" s="924" t="s">
        <v>
553</v>
      </c>
      <c r="BA117" s="925"/>
      <c r="BB117" s="925"/>
      <c r="BC117" s="925"/>
      <c r="BD117" s="925"/>
      <c r="BE117" s="925"/>
      <c r="BF117" s="925"/>
      <c r="BG117" s="925"/>
      <c r="BH117" s="925"/>
      <c r="BI117" s="925"/>
      <c r="BJ117" s="925"/>
      <c r="BK117" s="925"/>
      <c r="BL117" s="925"/>
      <c r="BM117" s="925"/>
      <c r="BN117" s="925"/>
      <c r="BO117" s="925"/>
      <c r="BP117" s="926"/>
      <c r="BQ117" s="874" t="s">
        <v>
544</v>
      </c>
      <c r="BR117" s="875"/>
      <c r="BS117" s="875"/>
      <c r="BT117" s="875"/>
      <c r="BU117" s="875"/>
      <c r="BV117" s="875" t="s">
        <v>
544</v>
      </c>
      <c r="BW117" s="875"/>
      <c r="BX117" s="875"/>
      <c r="BY117" s="875"/>
      <c r="BZ117" s="875"/>
      <c r="CA117" s="875" t="s">
        <v>
544</v>
      </c>
      <c r="CB117" s="875"/>
      <c r="CC117" s="875"/>
      <c r="CD117" s="875"/>
      <c r="CE117" s="875"/>
      <c r="CF117" s="936" t="s">
        <v>
544</v>
      </c>
      <c r="CG117" s="937"/>
      <c r="CH117" s="937"/>
      <c r="CI117" s="937"/>
      <c r="CJ117" s="937"/>
      <c r="CK117" s="992"/>
      <c r="CL117" s="879"/>
      <c r="CM117" s="882" t="s">
        <v>
328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
544</v>
      </c>
      <c r="DH117" s="838"/>
      <c r="DI117" s="838"/>
      <c r="DJ117" s="838"/>
      <c r="DK117" s="839"/>
      <c r="DL117" s="840" t="s">
        <v>
544</v>
      </c>
      <c r="DM117" s="838"/>
      <c r="DN117" s="838"/>
      <c r="DO117" s="838"/>
      <c r="DP117" s="839"/>
      <c r="DQ117" s="840" t="s">
        <v>
544</v>
      </c>
      <c r="DR117" s="838"/>
      <c r="DS117" s="838"/>
      <c r="DT117" s="838"/>
      <c r="DU117" s="839"/>
      <c r="DV117" s="885" t="s">
        <v>
544</v>
      </c>
      <c r="DW117" s="886"/>
      <c r="DX117" s="886"/>
      <c r="DY117" s="886"/>
      <c r="DZ117" s="887"/>
    </row>
    <row r="118" spans="1:130" s="212" customFormat="1" ht="26.25" customHeight="1" x14ac:dyDescent="0.2">
      <c r="A118" s="962" t="s">
        <v>
306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
304</v>
      </c>
      <c r="AB118" s="963"/>
      <c r="AC118" s="963"/>
      <c r="AD118" s="963"/>
      <c r="AE118" s="964"/>
      <c r="AF118" s="965" t="s">
        <v>
231</v>
      </c>
      <c r="AG118" s="963"/>
      <c r="AH118" s="963"/>
      <c r="AI118" s="963"/>
      <c r="AJ118" s="964"/>
      <c r="AK118" s="965" t="s">
        <v>
230</v>
      </c>
      <c r="AL118" s="963"/>
      <c r="AM118" s="963"/>
      <c r="AN118" s="963"/>
      <c r="AO118" s="964"/>
      <c r="AP118" s="966" t="s">
        <v>
305</v>
      </c>
      <c r="AQ118" s="967"/>
      <c r="AR118" s="967"/>
      <c r="AS118" s="967"/>
      <c r="AT118" s="968"/>
      <c r="AU118" s="997"/>
      <c r="AV118" s="998"/>
      <c r="AW118" s="998"/>
      <c r="AX118" s="998"/>
      <c r="AY118" s="998"/>
      <c r="AZ118" s="940" t="s">
        <v>
329</v>
      </c>
      <c r="BA118" s="941"/>
      <c r="BB118" s="941"/>
      <c r="BC118" s="941"/>
      <c r="BD118" s="941"/>
      <c r="BE118" s="941"/>
      <c r="BF118" s="941"/>
      <c r="BG118" s="941"/>
      <c r="BH118" s="941"/>
      <c r="BI118" s="941"/>
      <c r="BJ118" s="941"/>
      <c r="BK118" s="941"/>
      <c r="BL118" s="941"/>
      <c r="BM118" s="941"/>
      <c r="BN118" s="941"/>
      <c r="BO118" s="941"/>
      <c r="BP118" s="942"/>
      <c r="BQ118" s="943" t="s">
        <v>
544</v>
      </c>
      <c r="BR118" s="906"/>
      <c r="BS118" s="906"/>
      <c r="BT118" s="906"/>
      <c r="BU118" s="906"/>
      <c r="BV118" s="906" t="s">
        <v>
544</v>
      </c>
      <c r="BW118" s="906"/>
      <c r="BX118" s="906"/>
      <c r="BY118" s="906"/>
      <c r="BZ118" s="906"/>
      <c r="CA118" s="906" t="s">
        <v>
544</v>
      </c>
      <c r="CB118" s="906"/>
      <c r="CC118" s="906"/>
      <c r="CD118" s="906"/>
      <c r="CE118" s="906"/>
      <c r="CF118" s="936" t="s">
        <v>
544</v>
      </c>
      <c r="CG118" s="937"/>
      <c r="CH118" s="937"/>
      <c r="CI118" s="937"/>
      <c r="CJ118" s="937"/>
      <c r="CK118" s="992"/>
      <c r="CL118" s="879"/>
      <c r="CM118" s="882" t="s">
        <v>
330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
544</v>
      </c>
      <c r="DH118" s="838"/>
      <c r="DI118" s="838"/>
      <c r="DJ118" s="838"/>
      <c r="DK118" s="839"/>
      <c r="DL118" s="840" t="s">
        <v>
544</v>
      </c>
      <c r="DM118" s="838"/>
      <c r="DN118" s="838"/>
      <c r="DO118" s="838"/>
      <c r="DP118" s="839"/>
      <c r="DQ118" s="840" t="s">
        <v>
544</v>
      </c>
      <c r="DR118" s="838"/>
      <c r="DS118" s="838"/>
      <c r="DT118" s="838"/>
      <c r="DU118" s="839"/>
      <c r="DV118" s="885" t="s">
        <v>
544</v>
      </c>
      <c r="DW118" s="886"/>
      <c r="DX118" s="886"/>
      <c r="DY118" s="886"/>
      <c r="DZ118" s="887"/>
    </row>
    <row r="119" spans="1:130" s="212" customFormat="1" ht="26.25" customHeight="1" x14ac:dyDescent="0.2">
      <c r="A119" s="876" t="s">
        <v>
309</v>
      </c>
      <c r="B119" s="877"/>
      <c r="C119" s="952" t="s">
        <v>
310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
544</v>
      </c>
      <c r="AB119" s="956"/>
      <c r="AC119" s="956"/>
      <c r="AD119" s="956"/>
      <c r="AE119" s="957"/>
      <c r="AF119" s="958" t="s">
        <v>
544</v>
      </c>
      <c r="AG119" s="956"/>
      <c r="AH119" s="956"/>
      <c r="AI119" s="956"/>
      <c r="AJ119" s="957"/>
      <c r="AK119" s="958" t="s">
        <v>
544</v>
      </c>
      <c r="AL119" s="956"/>
      <c r="AM119" s="956"/>
      <c r="AN119" s="956"/>
      <c r="AO119" s="957"/>
      <c r="AP119" s="959" t="s">
        <v>
544</v>
      </c>
      <c r="AQ119" s="960"/>
      <c r="AR119" s="960"/>
      <c r="AS119" s="960"/>
      <c r="AT119" s="961"/>
      <c r="AU119" s="999"/>
      <c r="AV119" s="1000"/>
      <c r="AW119" s="1000"/>
      <c r="AX119" s="1000"/>
      <c r="AY119" s="1000"/>
      <c r="AZ119" s="240" t="s">
        <v>
135</v>
      </c>
      <c r="BA119" s="240"/>
      <c r="BB119" s="240"/>
      <c r="BC119" s="240"/>
      <c r="BD119" s="240"/>
      <c r="BE119" s="240"/>
      <c r="BF119" s="240"/>
      <c r="BG119" s="240"/>
      <c r="BH119" s="240"/>
      <c r="BI119" s="240"/>
      <c r="BJ119" s="240"/>
      <c r="BK119" s="240"/>
      <c r="BL119" s="240"/>
      <c r="BM119" s="240"/>
      <c r="BN119" s="240"/>
      <c r="BO119" s="938" t="s">
        <v>
554</v>
      </c>
      <c r="BP119" s="939"/>
      <c r="BQ119" s="943">
        <v>
1502778</v>
      </c>
      <c r="BR119" s="906"/>
      <c r="BS119" s="906"/>
      <c r="BT119" s="906"/>
      <c r="BU119" s="906"/>
      <c r="BV119" s="906">
        <v>
1629453</v>
      </c>
      <c r="BW119" s="906"/>
      <c r="BX119" s="906"/>
      <c r="BY119" s="906"/>
      <c r="BZ119" s="906"/>
      <c r="CA119" s="906">
        <v>
1768316</v>
      </c>
      <c r="CB119" s="906"/>
      <c r="CC119" s="906"/>
      <c r="CD119" s="906"/>
      <c r="CE119" s="906"/>
      <c r="CF119" s="804"/>
      <c r="CG119" s="805"/>
      <c r="CH119" s="805"/>
      <c r="CI119" s="805"/>
      <c r="CJ119" s="895"/>
      <c r="CK119" s="993"/>
      <c r="CL119" s="881"/>
      <c r="CM119" s="899" t="s">
        <v>
331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
544</v>
      </c>
      <c r="DH119" s="821"/>
      <c r="DI119" s="821"/>
      <c r="DJ119" s="821"/>
      <c r="DK119" s="822"/>
      <c r="DL119" s="823" t="s">
        <v>
544</v>
      </c>
      <c r="DM119" s="821"/>
      <c r="DN119" s="821"/>
      <c r="DO119" s="821"/>
      <c r="DP119" s="822"/>
      <c r="DQ119" s="823" t="s">
        <v>
544</v>
      </c>
      <c r="DR119" s="821"/>
      <c r="DS119" s="821"/>
      <c r="DT119" s="821"/>
      <c r="DU119" s="822"/>
      <c r="DV119" s="909" t="s">
        <v>
544</v>
      </c>
      <c r="DW119" s="910"/>
      <c r="DX119" s="910"/>
      <c r="DY119" s="910"/>
      <c r="DZ119" s="911"/>
    </row>
    <row r="120" spans="1:130" s="212" customFormat="1" ht="26.25" customHeight="1" x14ac:dyDescent="0.2">
      <c r="A120" s="878"/>
      <c r="B120" s="879"/>
      <c r="C120" s="882" t="s">
        <v>
313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
544</v>
      </c>
      <c r="AB120" s="838"/>
      <c r="AC120" s="838"/>
      <c r="AD120" s="838"/>
      <c r="AE120" s="839"/>
      <c r="AF120" s="840" t="s">
        <v>
544</v>
      </c>
      <c r="AG120" s="838"/>
      <c r="AH120" s="838"/>
      <c r="AI120" s="838"/>
      <c r="AJ120" s="839"/>
      <c r="AK120" s="840" t="s">
        <v>
544</v>
      </c>
      <c r="AL120" s="838"/>
      <c r="AM120" s="838"/>
      <c r="AN120" s="838"/>
      <c r="AO120" s="839"/>
      <c r="AP120" s="885" t="s">
        <v>
544</v>
      </c>
      <c r="AQ120" s="886"/>
      <c r="AR120" s="886"/>
      <c r="AS120" s="886"/>
      <c r="AT120" s="887"/>
      <c r="AU120" s="944" t="s">
        <v>
332</v>
      </c>
      <c r="AV120" s="945"/>
      <c r="AW120" s="945"/>
      <c r="AX120" s="945"/>
      <c r="AY120" s="946"/>
      <c r="AZ120" s="921" t="s">
        <v>
333</v>
      </c>
      <c r="BA120" s="866"/>
      <c r="BB120" s="866"/>
      <c r="BC120" s="866"/>
      <c r="BD120" s="866"/>
      <c r="BE120" s="866"/>
      <c r="BF120" s="866"/>
      <c r="BG120" s="866"/>
      <c r="BH120" s="866"/>
      <c r="BI120" s="866"/>
      <c r="BJ120" s="866"/>
      <c r="BK120" s="866"/>
      <c r="BL120" s="866"/>
      <c r="BM120" s="866"/>
      <c r="BN120" s="866"/>
      <c r="BO120" s="866"/>
      <c r="BP120" s="867"/>
      <c r="BQ120" s="922">
        <v>
1087716</v>
      </c>
      <c r="BR120" s="903"/>
      <c r="BS120" s="903"/>
      <c r="BT120" s="903"/>
      <c r="BU120" s="903"/>
      <c r="BV120" s="903">
        <v>
1140176</v>
      </c>
      <c r="BW120" s="903"/>
      <c r="BX120" s="903"/>
      <c r="BY120" s="903"/>
      <c r="BZ120" s="903"/>
      <c r="CA120" s="903">
        <v>
1186333</v>
      </c>
      <c r="CB120" s="903"/>
      <c r="CC120" s="903"/>
      <c r="CD120" s="903"/>
      <c r="CE120" s="903"/>
      <c r="CF120" s="927">
        <v>
122.5</v>
      </c>
      <c r="CG120" s="928"/>
      <c r="CH120" s="928"/>
      <c r="CI120" s="928"/>
      <c r="CJ120" s="928"/>
      <c r="CK120" s="929" t="s">
        <v>
334</v>
      </c>
      <c r="CL120" s="913"/>
      <c r="CM120" s="913"/>
      <c r="CN120" s="913"/>
      <c r="CO120" s="914"/>
      <c r="CP120" s="933" t="s">
        <v>
555</v>
      </c>
      <c r="CQ120" s="934"/>
      <c r="CR120" s="934"/>
      <c r="CS120" s="934"/>
      <c r="CT120" s="934"/>
      <c r="CU120" s="934"/>
      <c r="CV120" s="934"/>
      <c r="CW120" s="934"/>
      <c r="CX120" s="934"/>
      <c r="CY120" s="934"/>
      <c r="CZ120" s="934"/>
      <c r="DA120" s="934"/>
      <c r="DB120" s="934"/>
      <c r="DC120" s="934"/>
      <c r="DD120" s="934"/>
      <c r="DE120" s="934"/>
      <c r="DF120" s="935"/>
      <c r="DG120" s="922">
        <v>
158791</v>
      </c>
      <c r="DH120" s="903"/>
      <c r="DI120" s="903"/>
      <c r="DJ120" s="903"/>
      <c r="DK120" s="903"/>
      <c r="DL120" s="903">
        <v>
127120</v>
      </c>
      <c r="DM120" s="903"/>
      <c r="DN120" s="903"/>
      <c r="DO120" s="903"/>
      <c r="DP120" s="903"/>
      <c r="DQ120" s="903">
        <v>
93680</v>
      </c>
      <c r="DR120" s="903"/>
      <c r="DS120" s="903"/>
      <c r="DT120" s="903"/>
      <c r="DU120" s="903"/>
      <c r="DV120" s="904">
        <v>
9.6999999999999993</v>
      </c>
      <c r="DW120" s="904"/>
      <c r="DX120" s="904"/>
      <c r="DY120" s="904"/>
      <c r="DZ120" s="905"/>
    </row>
    <row r="121" spans="1:130" s="212" customFormat="1" ht="26.25" customHeight="1" x14ac:dyDescent="0.2">
      <c r="A121" s="878"/>
      <c r="B121" s="879"/>
      <c r="C121" s="924" t="s">
        <v>
335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
544</v>
      </c>
      <c r="AB121" s="838"/>
      <c r="AC121" s="838"/>
      <c r="AD121" s="838"/>
      <c r="AE121" s="839"/>
      <c r="AF121" s="840" t="s">
        <v>
544</v>
      </c>
      <c r="AG121" s="838"/>
      <c r="AH121" s="838"/>
      <c r="AI121" s="838"/>
      <c r="AJ121" s="839"/>
      <c r="AK121" s="840" t="s">
        <v>
544</v>
      </c>
      <c r="AL121" s="838"/>
      <c r="AM121" s="838"/>
      <c r="AN121" s="838"/>
      <c r="AO121" s="839"/>
      <c r="AP121" s="885" t="s">
        <v>
544</v>
      </c>
      <c r="AQ121" s="886"/>
      <c r="AR121" s="886"/>
      <c r="AS121" s="886"/>
      <c r="AT121" s="887"/>
      <c r="AU121" s="947"/>
      <c r="AV121" s="948"/>
      <c r="AW121" s="948"/>
      <c r="AX121" s="948"/>
      <c r="AY121" s="949"/>
      <c r="AZ121" s="873" t="s">
        <v>
336</v>
      </c>
      <c r="BA121" s="808"/>
      <c r="BB121" s="808"/>
      <c r="BC121" s="808"/>
      <c r="BD121" s="808"/>
      <c r="BE121" s="808"/>
      <c r="BF121" s="808"/>
      <c r="BG121" s="808"/>
      <c r="BH121" s="808"/>
      <c r="BI121" s="808"/>
      <c r="BJ121" s="808"/>
      <c r="BK121" s="808"/>
      <c r="BL121" s="808"/>
      <c r="BM121" s="808"/>
      <c r="BN121" s="808"/>
      <c r="BO121" s="808"/>
      <c r="BP121" s="809"/>
      <c r="BQ121" s="874" t="s">
        <v>
544</v>
      </c>
      <c r="BR121" s="875"/>
      <c r="BS121" s="875"/>
      <c r="BT121" s="875"/>
      <c r="BU121" s="875"/>
      <c r="BV121" s="875" t="s">
        <v>
544</v>
      </c>
      <c r="BW121" s="875"/>
      <c r="BX121" s="875"/>
      <c r="BY121" s="875"/>
      <c r="BZ121" s="875"/>
      <c r="CA121" s="875" t="s">
        <v>
544</v>
      </c>
      <c r="CB121" s="875"/>
      <c r="CC121" s="875"/>
      <c r="CD121" s="875"/>
      <c r="CE121" s="875"/>
      <c r="CF121" s="936" t="s">
        <v>
544</v>
      </c>
      <c r="CG121" s="937"/>
      <c r="CH121" s="937"/>
      <c r="CI121" s="937"/>
      <c r="CJ121" s="937"/>
      <c r="CK121" s="930"/>
      <c r="CL121" s="916"/>
      <c r="CM121" s="916"/>
      <c r="CN121" s="916"/>
      <c r="CO121" s="917"/>
      <c r="CP121" s="896" t="s">
        <v>
556</v>
      </c>
      <c r="CQ121" s="897"/>
      <c r="CR121" s="897"/>
      <c r="CS121" s="897"/>
      <c r="CT121" s="897"/>
      <c r="CU121" s="897"/>
      <c r="CV121" s="897"/>
      <c r="CW121" s="897"/>
      <c r="CX121" s="897"/>
      <c r="CY121" s="897"/>
      <c r="CZ121" s="897"/>
      <c r="DA121" s="897"/>
      <c r="DB121" s="897"/>
      <c r="DC121" s="897"/>
      <c r="DD121" s="897"/>
      <c r="DE121" s="897"/>
      <c r="DF121" s="898"/>
      <c r="DG121" s="874">
        <v>
31310</v>
      </c>
      <c r="DH121" s="875"/>
      <c r="DI121" s="875"/>
      <c r="DJ121" s="875"/>
      <c r="DK121" s="875"/>
      <c r="DL121" s="875">
        <v>
29998</v>
      </c>
      <c r="DM121" s="875"/>
      <c r="DN121" s="875"/>
      <c r="DO121" s="875"/>
      <c r="DP121" s="875"/>
      <c r="DQ121" s="875">
        <v>
26707</v>
      </c>
      <c r="DR121" s="875"/>
      <c r="DS121" s="875"/>
      <c r="DT121" s="875"/>
      <c r="DU121" s="875"/>
      <c r="DV121" s="852">
        <v>
2.8</v>
      </c>
      <c r="DW121" s="852"/>
      <c r="DX121" s="852"/>
      <c r="DY121" s="852"/>
      <c r="DZ121" s="853"/>
    </row>
    <row r="122" spans="1:130" s="212" customFormat="1" ht="26.25" customHeight="1" x14ac:dyDescent="0.2">
      <c r="A122" s="878"/>
      <c r="B122" s="879"/>
      <c r="C122" s="882" t="s">
        <v>
322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
544</v>
      </c>
      <c r="AB122" s="838"/>
      <c r="AC122" s="838"/>
      <c r="AD122" s="838"/>
      <c r="AE122" s="839"/>
      <c r="AF122" s="840" t="s">
        <v>
544</v>
      </c>
      <c r="AG122" s="838"/>
      <c r="AH122" s="838"/>
      <c r="AI122" s="838"/>
      <c r="AJ122" s="839"/>
      <c r="AK122" s="840" t="s">
        <v>
544</v>
      </c>
      <c r="AL122" s="838"/>
      <c r="AM122" s="838"/>
      <c r="AN122" s="838"/>
      <c r="AO122" s="839"/>
      <c r="AP122" s="885" t="s">
        <v>
544</v>
      </c>
      <c r="AQ122" s="886"/>
      <c r="AR122" s="886"/>
      <c r="AS122" s="886"/>
      <c r="AT122" s="887"/>
      <c r="AU122" s="947"/>
      <c r="AV122" s="948"/>
      <c r="AW122" s="948"/>
      <c r="AX122" s="948"/>
      <c r="AY122" s="949"/>
      <c r="AZ122" s="940" t="s">
        <v>
337</v>
      </c>
      <c r="BA122" s="941"/>
      <c r="BB122" s="941"/>
      <c r="BC122" s="941"/>
      <c r="BD122" s="941"/>
      <c r="BE122" s="941"/>
      <c r="BF122" s="941"/>
      <c r="BG122" s="941"/>
      <c r="BH122" s="941"/>
      <c r="BI122" s="941"/>
      <c r="BJ122" s="941"/>
      <c r="BK122" s="941"/>
      <c r="BL122" s="941"/>
      <c r="BM122" s="941"/>
      <c r="BN122" s="941"/>
      <c r="BO122" s="941"/>
      <c r="BP122" s="942"/>
      <c r="BQ122" s="943">
        <v>
1078692</v>
      </c>
      <c r="BR122" s="906"/>
      <c r="BS122" s="906"/>
      <c r="BT122" s="906"/>
      <c r="BU122" s="906"/>
      <c r="BV122" s="906">
        <v>
1180758</v>
      </c>
      <c r="BW122" s="906"/>
      <c r="BX122" s="906"/>
      <c r="BY122" s="906"/>
      <c r="BZ122" s="906"/>
      <c r="CA122" s="906">
        <v>
1283884</v>
      </c>
      <c r="CB122" s="906"/>
      <c r="CC122" s="906"/>
      <c r="CD122" s="906"/>
      <c r="CE122" s="906"/>
      <c r="CF122" s="907">
        <v>
132.5</v>
      </c>
      <c r="CG122" s="908"/>
      <c r="CH122" s="908"/>
      <c r="CI122" s="908"/>
      <c r="CJ122" s="908"/>
      <c r="CK122" s="930"/>
      <c r="CL122" s="916"/>
      <c r="CM122" s="916"/>
      <c r="CN122" s="916"/>
      <c r="CO122" s="917"/>
      <c r="CP122" s="896" t="s">
        <v>
557</v>
      </c>
      <c r="CQ122" s="897"/>
      <c r="CR122" s="897"/>
      <c r="CS122" s="897"/>
      <c r="CT122" s="897"/>
      <c r="CU122" s="897"/>
      <c r="CV122" s="897"/>
      <c r="CW122" s="897"/>
      <c r="CX122" s="897"/>
      <c r="CY122" s="897"/>
      <c r="CZ122" s="897"/>
      <c r="DA122" s="897"/>
      <c r="DB122" s="897"/>
      <c r="DC122" s="897"/>
      <c r="DD122" s="897"/>
      <c r="DE122" s="897"/>
      <c r="DF122" s="898"/>
      <c r="DG122" s="874" t="s">
        <v>
558</v>
      </c>
      <c r="DH122" s="875"/>
      <c r="DI122" s="875"/>
      <c r="DJ122" s="875"/>
      <c r="DK122" s="875"/>
      <c r="DL122" s="875">
        <v>
4603</v>
      </c>
      <c r="DM122" s="875"/>
      <c r="DN122" s="875"/>
      <c r="DO122" s="875"/>
      <c r="DP122" s="875"/>
      <c r="DQ122" s="875">
        <v>
3403</v>
      </c>
      <c r="DR122" s="875"/>
      <c r="DS122" s="875"/>
      <c r="DT122" s="875"/>
      <c r="DU122" s="875"/>
      <c r="DV122" s="852">
        <v>
0.4</v>
      </c>
      <c r="DW122" s="852"/>
      <c r="DX122" s="852"/>
      <c r="DY122" s="852"/>
      <c r="DZ122" s="853"/>
    </row>
    <row r="123" spans="1:130" s="212" customFormat="1" ht="26.25" customHeight="1" x14ac:dyDescent="0.2">
      <c r="A123" s="878"/>
      <c r="B123" s="879"/>
      <c r="C123" s="882" t="s">
        <v>
327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
544</v>
      </c>
      <c r="AB123" s="838"/>
      <c r="AC123" s="838"/>
      <c r="AD123" s="838"/>
      <c r="AE123" s="839"/>
      <c r="AF123" s="840" t="s">
        <v>
544</v>
      </c>
      <c r="AG123" s="838"/>
      <c r="AH123" s="838"/>
      <c r="AI123" s="838"/>
      <c r="AJ123" s="839"/>
      <c r="AK123" s="840" t="s">
        <v>
544</v>
      </c>
      <c r="AL123" s="838"/>
      <c r="AM123" s="838"/>
      <c r="AN123" s="838"/>
      <c r="AO123" s="839"/>
      <c r="AP123" s="885" t="s">
        <v>
544</v>
      </c>
      <c r="AQ123" s="886"/>
      <c r="AR123" s="886"/>
      <c r="AS123" s="886"/>
      <c r="AT123" s="887"/>
      <c r="AU123" s="950"/>
      <c r="AV123" s="951"/>
      <c r="AW123" s="951"/>
      <c r="AX123" s="951"/>
      <c r="AY123" s="951"/>
      <c r="AZ123" s="240" t="s">
        <v>
135</v>
      </c>
      <c r="BA123" s="240"/>
      <c r="BB123" s="240"/>
      <c r="BC123" s="240"/>
      <c r="BD123" s="240"/>
      <c r="BE123" s="240"/>
      <c r="BF123" s="240"/>
      <c r="BG123" s="240"/>
      <c r="BH123" s="240"/>
      <c r="BI123" s="240"/>
      <c r="BJ123" s="240"/>
      <c r="BK123" s="240"/>
      <c r="BL123" s="240"/>
      <c r="BM123" s="240"/>
      <c r="BN123" s="240"/>
      <c r="BO123" s="938" t="s">
        <v>
559</v>
      </c>
      <c r="BP123" s="939"/>
      <c r="BQ123" s="893">
        <v>
2166408</v>
      </c>
      <c r="BR123" s="894"/>
      <c r="BS123" s="894"/>
      <c r="BT123" s="894"/>
      <c r="BU123" s="894"/>
      <c r="BV123" s="894">
        <v>
2320934</v>
      </c>
      <c r="BW123" s="894"/>
      <c r="BX123" s="894"/>
      <c r="BY123" s="894"/>
      <c r="BZ123" s="894"/>
      <c r="CA123" s="894">
        <v>
2470217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12" customFormat="1" ht="26.25" customHeight="1" thickBot="1" x14ac:dyDescent="0.25">
      <c r="A124" s="878"/>
      <c r="B124" s="879"/>
      <c r="C124" s="882" t="s">
        <v>
328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
544</v>
      </c>
      <c r="AB124" s="838"/>
      <c r="AC124" s="838"/>
      <c r="AD124" s="838"/>
      <c r="AE124" s="839"/>
      <c r="AF124" s="840" t="s">
        <v>
544</v>
      </c>
      <c r="AG124" s="838"/>
      <c r="AH124" s="838"/>
      <c r="AI124" s="838"/>
      <c r="AJ124" s="839"/>
      <c r="AK124" s="840" t="s">
        <v>
544</v>
      </c>
      <c r="AL124" s="838"/>
      <c r="AM124" s="838"/>
      <c r="AN124" s="838"/>
      <c r="AO124" s="839"/>
      <c r="AP124" s="885" t="s">
        <v>
544</v>
      </c>
      <c r="AQ124" s="886"/>
      <c r="AR124" s="886"/>
      <c r="AS124" s="886"/>
      <c r="AT124" s="887"/>
      <c r="AU124" s="888" t="s">
        <v>
338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
544</v>
      </c>
      <c r="BR124" s="892"/>
      <c r="BS124" s="892"/>
      <c r="BT124" s="892"/>
      <c r="BU124" s="892"/>
      <c r="BV124" s="892" t="s">
        <v>
544</v>
      </c>
      <c r="BW124" s="892"/>
      <c r="BX124" s="892"/>
      <c r="BY124" s="892"/>
      <c r="BZ124" s="892"/>
      <c r="CA124" s="892" t="s">
        <v>
544</v>
      </c>
      <c r="CB124" s="892"/>
      <c r="CC124" s="892"/>
      <c r="CD124" s="892"/>
      <c r="CE124" s="892"/>
      <c r="CF124" s="782"/>
      <c r="CG124" s="783"/>
      <c r="CH124" s="783"/>
      <c r="CI124" s="783"/>
      <c r="CJ124" s="923"/>
      <c r="CK124" s="931"/>
      <c r="CL124" s="931"/>
      <c r="CM124" s="931"/>
      <c r="CN124" s="931"/>
      <c r="CO124" s="932"/>
      <c r="CP124" s="896" t="s">
        <v>
560</v>
      </c>
      <c r="CQ124" s="897"/>
      <c r="CR124" s="897"/>
      <c r="CS124" s="897"/>
      <c r="CT124" s="897"/>
      <c r="CU124" s="897"/>
      <c r="CV124" s="897"/>
      <c r="CW124" s="897"/>
      <c r="CX124" s="897"/>
      <c r="CY124" s="897"/>
      <c r="CZ124" s="897"/>
      <c r="DA124" s="897"/>
      <c r="DB124" s="897"/>
      <c r="DC124" s="897"/>
      <c r="DD124" s="897"/>
      <c r="DE124" s="897"/>
      <c r="DF124" s="898"/>
      <c r="DG124" s="820" t="s">
        <v>
544</v>
      </c>
      <c r="DH124" s="821"/>
      <c r="DI124" s="821"/>
      <c r="DJ124" s="821"/>
      <c r="DK124" s="822"/>
      <c r="DL124" s="823" t="s">
        <v>
558</v>
      </c>
      <c r="DM124" s="821"/>
      <c r="DN124" s="821"/>
      <c r="DO124" s="821"/>
      <c r="DP124" s="822"/>
      <c r="DQ124" s="823" t="s">
        <v>
544</v>
      </c>
      <c r="DR124" s="821"/>
      <c r="DS124" s="821"/>
      <c r="DT124" s="821"/>
      <c r="DU124" s="822"/>
      <c r="DV124" s="909" t="s">
        <v>
544</v>
      </c>
      <c r="DW124" s="910"/>
      <c r="DX124" s="910"/>
      <c r="DY124" s="910"/>
      <c r="DZ124" s="911"/>
    </row>
    <row r="125" spans="1:130" s="212" customFormat="1" ht="26.25" customHeight="1" x14ac:dyDescent="0.2">
      <c r="A125" s="878"/>
      <c r="B125" s="879"/>
      <c r="C125" s="882" t="s">
        <v>
330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
544</v>
      </c>
      <c r="AB125" s="838"/>
      <c r="AC125" s="838"/>
      <c r="AD125" s="838"/>
      <c r="AE125" s="839"/>
      <c r="AF125" s="840" t="s">
        <v>
544</v>
      </c>
      <c r="AG125" s="838"/>
      <c r="AH125" s="838"/>
      <c r="AI125" s="838"/>
      <c r="AJ125" s="839"/>
      <c r="AK125" s="840" t="s">
        <v>
544</v>
      </c>
      <c r="AL125" s="838"/>
      <c r="AM125" s="838"/>
      <c r="AN125" s="838"/>
      <c r="AO125" s="839"/>
      <c r="AP125" s="885" t="s">
        <v>
544</v>
      </c>
      <c r="AQ125" s="886"/>
      <c r="AR125" s="886"/>
      <c r="AS125" s="886"/>
      <c r="AT125" s="887"/>
      <c r="AU125" s="241"/>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8"/>
      <c r="BR125" s="398"/>
      <c r="BS125" s="398"/>
      <c r="BT125" s="398"/>
      <c r="BU125" s="398"/>
      <c r="BV125" s="398"/>
      <c r="BW125" s="398"/>
      <c r="BX125" s="398"/>
      <c r="BY125" s="398"/>
      <c r="BZ125" s="398"/>
      <c r="CA125" s="398"/>
      <c r="CB125" s="398"/>
      <c r="CC125" s="398"/>
      <c r="CD125" s="398"/>
      <c r="CE125" s="398"/>
      <c r="CF125" s="398"/>
      <c r="CG125" s="398"/>
      <c r="CH125" s="398"/>
      <c r="CI125" s="398"/>
      <c r="CJ125" s="242"/>
      <c r="CK125" s="912" t="s">
        <v>
339</v>
      </c>
      <c r="CL125" s="913"/>
      <c r="CM125" s="913"/>
      <c r="CN125" s="913"/>
      <c r="CO125" s="914"/>
      <c r="CP125" s="921" t="s">
        <v>
340</v>
      </c>
      <c r="CQ125" s="866"/>
      <c r="CR125" s="866"/>
      <c r="CS125" s="866"/>
      <c r="CT125" s="866"/>
      <c r="CU125" s="866"/>
      <c r="CV125" s="866"/>
      <c r="CW125" s="866"/>
      <c r="CX125" s="866"/>
      <c r="CY125" s="866"/>
      <c r="CZ125" s="866"/>
      <c r="DA125" s="866"/>
      <c r="DB125" s="866"/>
      <c r="DC125" s="866"/>
      <c r="DD125" s="866"/>
      <c r="DE125" s="866"/>
      <c r="DF125" s="867"/>
      <c r="DG125" s="922" t="s">
        <v>
544</v>
      </c>
      <c r="DH125" s="903"/>
      <c r="DI125" s="903"/>
      <c r="DJ125" s="903"/>
      <c r="DK125" s="903"/>
      <c r="DL125" s="903" t="s">
        <v>
544</v>
      </c>
      <c r="DM125" s="903"/>
      <c r="DN125" s="903"/>
      <c r="DO125" s="903"/>
      <c r="DP125" s="903"/>
      <c r="DQ125" s="903" t="s">
        <v>
544</v>
      </c>
      <c r="DR125" s="903"/>
      <c r="DS125" s="903"/>
      <c r="DT125" s="903"/>
      <c r="DU125" s="903"/>
      <c r="DV125" s="904" t="s">
        <v>
544</v>
      </c>
      <c r="DW125" s="904"/>
      <c r="DX125" s="904"/>
      <c r="DY125" s="904"/>
      <c r="DZ125" s="905"/>
    </row>
    <row r="126" spans="1:130" s="212" customFormat="1" ht="26.25" customHeight="1" thickBot="1" x14ac:dyDescent="0.25">
      <c r="A126" s="878"/>
      <c r="B126" s="879"/>
      <c r="C126" s="882" t="s">
        <v>
331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
544</v>
      </c>
      <c r="AB126" s="838"/>
      <c r="AC126" s="838"/>
      <c r="AD126" s="838"/>
      <c r="AE126" s="839"/>
      <c r="AF126" s="840" t="s">
        <v>
544</v>
      </c>
      <c r="AG126" s="838"/>
      <c r="AH126" s="838"/>
      <c r="AI126" s="838"/>
      <c r="AJ126" s="839"/>
      <c r="AK126" s="840" t="s">
        <v>
544</v>
      </c>
      <c r="AL126" s="838"/>
      <c r="AM126" s="838"/>
      <c r="AN126" s="838"/>
      <c r="AO126" s="839"/>
      <c r="AP126" s="885" t="s">
        <v>
544</v>
      </c>
      <c r="AQ126" s="886"/>
      <c r="AR126" s="886"/>
      <c r="AS126" s="886"/>
      <c r="AT126" s="887"/>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98"/>
      <c r="CH126" s="398"/>
      <c r="CI126" s="398"/>
      <c r="CJ126" s="242"/>
      <c r="CK126" s="915"/>
      <c r="CL126" s="916"/>
      <c r="CM126" s="916"/>
      <c r="CN126" s="916"/>
      <c r="CO126" s="917"/>
      <c r="CP126" s="873" t="s">
        <v>
341</v>
      </c>
      <c r="CQ126" s="808"/>
      <c r="CR126" s="808"/>
      <c r="CS126" s="808"/>
      <c r="CT126" s="808"/>
      <c r="CU126" s="808"/>
      <c r="CV126" s="808"/>
      <c r="CW126" s="808"/>
      <c r="CX126" s="808"/>
      <c r="CY126" s="808"/>
      <c r="CZ126" s="808"/>
      <c r="DA126" s="808"/>
      <c r="DB126" s="808"/>
      <c r="DC126" s="808"/>
      <c r="DD126" s="808"/>
      <c r="DE126" s="808"/>
      <c r="DF126" s="809"/>
      <c r="DG126" s="874" t="s">
        <v>
544</v>
      </c>
      <c r="DH126" s="875"/>
      <c r="DI126" s="875"/>
      <c r="DJ126" s="875"/>
      <c r="DK126" s="875"/>
      <c r="DL126" s="875" t="s">
        <v>
544</v>
      </c>
      <c r="DM126" s="875"/>
      <c r="DN126" s="875"/>
      <c r="DO126" s="875"/>
      <c r="DP126" s="875"/>
      <c r="DQ126" s="875" t="s">
        <v>
544</v>
      </c>
      <c r="DR126" s="875"/>
      <c r="DS126" s="875"/>
      <c r="DT126" s="875"/>
      <c r="DU126" s="875"/>
      <c r="DV126" s="852" t="s">
        <v>
544</v>
      </c>
      <c r="DW126" s="852"/>
      <c r="DX126" s="852"/>
      <c r="DY126" s="852"/>
      <c r="DZ126" s="853"/>
    </row>
    <row r="127" spans="1:130" s="212" customFormat="1" ht="26.25" customHeight="1" x14ac:dyDescent="0.2">
      <c r="A127" s="880"/>
      <c r="B127" s="881"/>
      <c r="C127" s="899" t="s">
        <v>
342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
544</v>
      </c>
      <c r="AB127" s="838"/>
      <c r="AC127" s="838"/>
      <c r="AD127" s="838"/>
      <c r="AE127" s="839"/>
      <c r="AF127" s="840" t="s">
        <v>
544</v>
      </c>
      <c r="AG127" s="838"/>
      <c r="AH127" s="838"/>
      <c r="AI127" s="838"/>
      <c r="AJ127" s="839"/>
      <c r="AK127" s="840" t="s">
        <v>
544</v>
      </c>
      <c r="AL127" s="838"/>
      <c r="AM127" s="838"/>
      <c r="AN127" s="838"/>
      <c r="AO127" s="839"/>
      <c r="AP127" s="885" t="s">
        <v>
544</v>
      </c>
      <c r="AQ127" s="886"/>
      <c r="AR127" s="886"/>
      <c r="AS127" s="886"/>
      <c r="AT127" s="887"/>
      <c r="AU127" s="243"/>
      <c r="AV127" s="243"/>
      <c r="AW127" s="243"/>
      <c r="AX127" s="902" t="s">
        <v>
343</v>
      </c>
      <c r="AY127" s="870"/>
      <c r="AZ127" s="870"/>
      <c r="BA127" s="870"/>
      <c r="BB127" s="870"/>
      <c r="BC127" s="870"/>
      <c r="BD127" s="870"/>
      <c r="BE127" s="871"/>
      <c r="BF127" s="869" t="s">
        <v>
344</v>
      </c>
      <c r="BG127" s="870"/>
      <c r="BH127" s="870"/>
      <c r="BI127" s="870"/>
      <c r="BJ127" s="870"/>
      <c r="BK127" s="870"/>
      <c r="BL127" s="871"/>
      <c r="BM127" s="869" t="s">
        <v>
561</v>
      </c>
      <c r="BN127" s="870"/>
      <c r="BO127" s="870"/>
      <c r="BP127" s="870"/>
      <c r="BQ127" s="870"/>
      <c r="BR127" s="870"/>
      <c r="BS127" s="871"/>
      <c r="BT127" s="869" t="s">
        <v>
562</v>
      </c>
      <c r="BU127" s="870"/>
      <c r="BV127" s="870"/>
      <c r="BW127" s="870"/>
      <c r="BX127" s="870"/>
      <c r="BY127" s="870"/>
      <c r="BZ127" s="872"/>
      <c r="CA127" s="243"/>
      <c r="CB127" s="243"/>
      <c r="CC127" s="243"/>
      <c r="CD127" s="244"/>
      <c r="CE127" s="244"/>
      <c r="CF127" s="244"/>
      <c r="CG127" s="398"/>
      <c r="CH127" s="398"/>
      <c r="CI127" s="398"/>
      <c r="CJ127" s="242"/>
      <c r="CK127" s="915"/>
      <c r="CL127" s="916"/>
      <c r="CM127" s="916"/>
      <c r="CN127" s="916"/>
      <c r="CO127" s="917"/>
      <c r="CP127" s="873" t="s">
        <v>
563</v>
      </c>
      <c r="CQ127" s="808"/>
      <c r="CR127" s="808"/>
      <c r="CS127" s="808"/>
      <c r="CT127" s="808"/>
      <c r="CU127" s="808"/>
      <c r="CV127" s="808"/>
      <c r="CW127" s="808"/>
      <c r="CX127" s="808"/>
      <c r="CY127" s="808"/>
      <c r="CZ127" s="808"/>
      <c r="DA127" s="808"/>
      <c r="DB127" s="808"/>
      <c r="DC127" s="808"/>
      <c r="DD127" s="808"/>
      <c r="DE127" s="808"/>
      <c r="DF127" s="809"/>
      <c r="DG127" s="874" t="s">
        <v>
544</v>
      </c>
      <c r="DH127" s="875"/>
      <c r="DI127" s="875"/>
      <c r="DJ127" s="875"/>
      <c r="DK127" s="875"/>
      <c r="DL127" s="875" t="s">
        <v>
544</v>
      </c>
      <c r="DM127" s="875"/>
      <c r="DN127" s="875"/>
      <c r="DO127" s="875"/>
      <c r="DP127" s="875"/>
      <c r="DQ127" s="875" t="s">
        <v>
544</v>
      </c>
      <c r="DR127" s="875"/>
      <c r="DS127" s="875"/>
      <c r="DT127" s="875"/>
      <c r="DU127" s="875"/>
      <c r="DV127" s="852" t="s">
        <v>
544</v>
      </c>
      <c r="DW127" s="852"/>
      <c r="DX127" s="852"/>
      <c r="DY127" s="852"/>
      <c r="DZ127" s="853"/>
    </row>
    <row r="128" spans="1:130" s="212" customFormat="1" ht="26.25" customHeight="1" thickBot="1" x14ac:dyDescent="0.25">
      <c r="A128" s="854" t="s">
        <v>
345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
564</v>
      </c>
      <c r="X128" s="856"/>
      <c r="Y128" s="856"/>
      <c r="Z128" s="857"/>
      <c r="AA128" s="858" t="s">
        <v>
544</v>
      </c>
      <c r="AB128" s="859"/>
      <c r="AC128" s="859"/>
      <c r="AD128" s="859"/>
      <c r="AE128" s="860"/>
      <c r="AF128" s="861" t="s">
        <v>
544</v>
      </c>
      <c r="AG128" s="859"/>
      <c r="AH128" s="859"/>
      <c r="AI128" s="859"/>
      <c r="AJ128" s="860"/>
      <c r="AK128" s="861" t="s">
        <v>
544</v>
      </c>
      <c r="AL128" s="859"/>
      <c r="AM128" s="859"/>
      <c r="AN128" s="859"/>
      <c r="AO128" s="860"/>
      <c r="AP128" s="862"/>
      <c r="AQ128" s="863"/>
      <c r="AR128" s="863"/>
      <c r="AS128" s="863"/>
      <c r="AT128" s="864"/>
      <c r="AU128" s="243"/>
      <c r="AV128" s="243"/>
      <c r="AW128" s="243"/>
      <c r="AX128" s="865" t="s">
        <v>
346</v>
      </c>
      <c r="AY128" s="866"/>
      <c r="AZ128" s="866"/>
      <c r="BA128" s="866"/>
      <c r="BB128" s="866"/>
      <c r="BC128" s="866"/>
      <c r="BD128" s="866"/>
      <c r="BE128" s="867"/>
      <c r="BF128" s="844" t="s">
        <v>
544</v>
      </c>
      <c r="BG128" s="845"/>
      <c r="BH128" s="845"/>
      <c r="BI128" s="845"/>
      <c r="BJ128" s="845"/>
      <c r="BK128" s="845"/>
      <c r="BL128" s="868"/>
      <c r="BM128" s="844">
        <v>
15</v>
      </c>
      <c r="BN128" s="845"/>
      <c r="BO128" s="845"/>
      <c r="BP128" s="845"/>
      <c r="BQ128" s="845"/>
      <c r="BR128" s="845"/>
      <c r="BS128" s="868"/>
      <c r="BT128" s="844">
        <v>
20</v>
      </c>
      <c r="BU128" s="845"/>
      <c r="BV128" s="845"/>
      <c r="BW128" s="845"/>
      <c r="BX128" s="845"/>
      <c r="BY128" s="845"/>
      <c r="BZ128" s="846"/>
      <c r="CA128" s="244"/>
      <c r="CB128" s="244"/>
      <c r="CC128" s="244"/>
      <c r="CD128" s="244"/>
      <c r="CE128" s="244"/>
      <c r="CF128" s="244"/>
      <c r="CG128" s="398"/>
      <c r="CH128" s="398"/>
      <c r="CI128" s="398"/>
      <c r="CJ128" s="242"/>
      <c r="CK128" s="918"/>
      <c r="CL128" s="919"/>
      <c r="CM128" s="919"/>
      <c r="CN128" s="919"/>
      <c r="CO128" s="920"/>
      <c r="CP128" s="847" t="s">
        <v>
347</v>
      </c>
      <c r="CQ128" s="786"/>
      <c r="CR128" s="786"/>
      <c r="CS128" s="786"/>
      <c r="CT128" s="786"/>
      <c r="CU128" s="786"/>
      <c r="CV128" s="786"/>
      <c r="CW128" s="786"/>
      <c r="CX128" s="786"/>
      <c r="CY128" s="786"/>
      <c r="CZ128" s="786"/>
      <c r="DA128" s="786"/>
      <c r="DB128" s="786"/>
      <c r="DC128" s="786"/>
      <c r="DD128" s="786"/>
      <c r="DE128" s="786"/>
      <c r="DF128" s="787"/>
      <c r="DG128" s="848" t="s">
        <v>
544</v>
      </c>
      <c r="DH128" s="849"/>
      <c r="DI128" s="849"/>
      <c r="DJ128" s="849"/>
      <c r="DK128" s="849"/>
      <c r="DL128" s="849" t="s">
        <v>
544</v>
      </c>
      <c r="DM128" s="849"/>
      <c r="DN128" s="849"/>
      <c r="DO128" s="849"/>
      <c r="DP128" s="849"/>
      <c r="DQ128" s="849" t="s">
        <v>
544</v>
      </c>
      <c r="DR128" s="849"/>
      <c r="DS128" s="849"/>
      <c r="DT128" s="849"/>
      <c r="DU128" s="849"/>
      <c r="DV128" s="850" t="s">
        <v>
544</v>
      </c>
      <c r="DW128" s="850"/>
      <c r="DX128" s="850"/>
      <c r="DY128" s="850"/>
      <c r="DZ128" s="851"/>
    </row>
    <row r="129" spans="1:131" s="212" customFormat="1" ht="26.25" customHeight="1" x14ac:dyDescent="0.2">
      <c r="A129" s="832" t="s">
        <v>
81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
565</v>
      </c>
      <c r="X129" s="835"/>
      <c r="Y129" s="835"/>
      <c r="Z129" s="836"/>
      <c r="AA129" s="837">
        <v>
1061587</v>
      </c>
      <c r="AB129" s="838"/>
      <c r="AC129" s="838"/>
      <c r="AD129" s="838"/>
      <c r="AE129" s="839"/>
      <c r="AF129" s="840">
        <v>
1071383</v>
      </c>
      <c r="AG129" s="838"/>
      <c r="AH129" s="838"/>
      <c r="AI129" s="838"/>
      <c r="AJ129" s="839"/>
      <c r="AK129" s="840">
        <v>
1077688</v>
      </c>
      <c r="AL129" s="838"/>
      <c r="AM129" s="838"/>
      <c r="AN129" s="838"/>
      <c r="AO129" s="839"/>
      <c r="AP129" s="841"/>
      <c r="AQ129" s="842"/>
      <c r="AR129" s="842"/>
      <c r="AS129" s="842"/>
      <c r="AT129" s="843"/>
      <c r="AU129" s="245"/>
      <c r="AV129" s="245"/>
      <c r="AW129" s="245"/>
      <c r="AX129" s="807" t="s">
        <v>
348</v>
      </c>
      <c r="AY129" s="808"/>
      <c r="AZ129" s="808"/>
      <c r="BA129" s="808"/>
      <c r="BB129" s="808"/>
      <c r="BC129" s="808"/>
      <c r="BD129" s="808"/>
      <c r="BE129" s="809"/>
      <c r="BF129" s="827" t="s">
        <v>
544</v>
      </c>
      <c r="BG129" s="828"/>
      <c r="BH129" s="828"/>
      <c r="BI129" s="828"/>
      <c r="BJ129" s="828"/>
      <c r="BK129" s="828"/>
      <c r="BL129" s="829"/>
      <c r="BM129" s="827">
        <v>
20</v>
      </c>
      <c r="BN129" s="828"/>
      <c r="BO129" s="828"/>
      <c r="BP129" s="828"/>
      <c r="BQ129" s="828"/>
      <c r="BR129" s="828"/>
      <c r="BS129" s="829"/>
      <c r="BT129" s="827">
        <v>
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2">
      <c r="A130" s="832" t="s">
        <v>
349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
566</v>
      </c>
      <c r="X130" s="835"/>
      <c r="Y130" s="835"/>
      <c r="Z130" s="836"/>
      <c r="AA130" s="837">
        <v>
105763</v>
      </c>
      <c r="AB130" s="838"/>
      <c r="AC130" s="838"/>
      <c r="AD130" s="838"/>
      <c r="AE130" s="839"/>
      <c r="AF130" s="840">
        <v>
109186</v>
      </c>
      <c r="AG130" s="838"/>
      <c r="AH130" s="838"/>
      <c r="AI130" s="838"/>
      <c r="AJ130" s="839"/>
      <c r="AK130" s="840">
        <v>
108941</v>
      </c>
      <c r="AL130" s="838"/>
      <c r="AM130" s="838"/>
      <c r="AN130" s="838"/>
      <c r="AO130" s="839"/>
      <c r="AP130" s="841"/>
      <c r="AQ130" s="842"/>
      <c r="AR130" s="842"/>
      <c r="AS130" s="842"/>
      <c r="AT130" s="843"/>
      <c r="AU130" s="245"/>
      <c r="AV130" s="245"/>
      <c r="AW130" s="245"/>
      <c r="AX130" s="807" t="s">
        <v>
350</v>
      </c>
      <c r="AY130" s="808"/>
      <c r="AZ130" s="808"/>
      <c r="BA130" s="808"/>
      <c r="BB130" s="808"/>
      <c r="BC130" s="808"/>
      <c r="BD130" s="808"/>
      <c r="BE130" s="809"/>
      <c r="BF130" s="810">
        <v>
1.6</v>
      </c>
      <c r="BG130" s="811"/>
      <c r="BH130" s="811"/>
      <c r="BI130" s="811"/>
      <c r="BJ130" s="811"/>
      <c r="BK130" s="811"/>
      <c r="BL130" s="812"/>
      <c r="BM130" s="810">
        <v>
25</v>
      </c>
      <c r="BN130" s="811"/>
      <c r="BO130" s="811"/>
      <c r="BP130" s="811"/>
      <c r="BQ130" s="811"/>
      <c r="BR130" s="811"/>
      <c r="BS130" s="812"/>
      <c r="BT130" s="810">
        <v>
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
567</v>
      </c>
      <c r="X131" s="818"/>
      <c r="Y131" s="818"/>
      <c r="Z131" s="819"/>
      <c r="AA131" s="820">
        <v>
955824</v>
      </c>
      <c r="AB131" s="821"/>
      <c r="AC131" s="821"/>
      <c r="AD131" s="821"/>
      <c r="AE131" s="822"/>
      <c r="AF131" s="823">
        <v>
962197</v>
      </c>
      <c r="AG131" s="821"/>
      <c r="AH131" s="821"/>
      <c r="AI131" s="821"/>
      <c r="AJ131" s="822"/>
      <c r="AK131" s="823">
        <v>
968747</v>
      </c>
      <c r="AL131" s="821"/>
      <c r="AM131" s="821"/>
      <c r="AN131" s="821"/>
      <c r="AO131" s="822"/>
      <c r="AP131" s="824"/>
      <c r="AQ131" s="825"/>
      <c r="AR131" s="825"/>
      <c r="AS131" s="825"/>
      <c r="AT131" s="826"/>
      <c r="AU131" s="245"/>
      <c r="AV131" s="245"/>
      <c r="AW131" s="245"/>
      <c r="AX131" s="785" t="s">
        <v>
351</v>
      </c>
      <c r="AY131" s="786"/>
      <c r="AZ131" s="786"/>
      <c r="BA131" s="786"/>
      <c r="BB131" s="786"/>
      <c r="BC131" s="786"/>
      <c r="BD131" s="786"/>
      <c r="BE131" s="787"/>
      <c r="BF131" s="788" t="s">
        <v>
544</v>
      </c>
      <c r="BG131" s="789"/>
      <c r="BH131" s="789"/>
      <c r="BI131" s="789"/>
      <c r="BJ131" s="789"/>
      <c r="BK131" s="789"/>
      <c r="BL131" s="790"/>
      <c r="BM131" s="788">
        <v>
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2">
      <c r="A132" s="794" t="s">
        <v>
352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
353</v>
      </c>
      <c r="W132" s="798"/>
      <c r="X132" s="798"/>
      <c r="Y132" s="798"/>
      <c r="Z132" s="799"/>
      <c r="AA132" s="800">
        <v>
1.6054210820000001</v>
      </c>
      <c r="AB132" s="801"/>
      <c r="AC132" s="801"/>
      <c r="AD132" s="801"/>
      <c r="AE132" s="802"/>
      <c r="AF132" s="803">
        <v>
1.5782630790000001</v>
      </c>
      <c r="AG132" s="801"/>
      <c r="AH132" s="801"/>
      <c r="AI132" s="801"/>
      <c r="AJ132" s="802"/>
      <c r="AK132" s="803">
        <v>
1.617863075</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
354</v>
      </c>
      <c r="W133" s="777"/>
      <c r="X133" s="777"/>
      <c r="Y133" s="777"/>
      <c r="Z133" s="778"/>
      <c r="AA133" s="779">
        <v>
1.6</v>
      </c>
      <c r="AB133" s="780"/>
      <c r="AC133" s="780"/>
      <c r="AD133" s="780"/>
      <c r="AE133" s="781"/>
      <c r="AF133" s="779">
        <v>
1.5</v>
      </c>
      <c r="AG133" s="780"/>
      <c r="AH133" s="780"/>
      <c r="AI133" s="780"/>
      <c r="AJ133" s="781"/>
      <c r="AK133" s="779">
        <v>
1.6</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2"/>
  </sheetData>
  <sheetProtection algorithmName="SHA-512" hashValue="qYDjlAYuEgCdcZwbt9AUJURK+eXhVsreItteIslROsiOuwPNkmIMS2dcUI/Ierawx0BaJZG8uH7zDZPS2BiAsA==" saltValue="dBc/2Naa0SFtN5dWjanR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Normal="85" zoomScaleSheetLayoutView="100" workbookViewId="0"/>
  </sheetViews>
  <sheetFormatPr defaultColWidth="0" defaultRowHeight="13.5" customHeight="1" zeroHeight="1" x14ac:dyDescent="0.2"/>
  <cols>
    <col min="1" max="120" width="2.77734375" style="252" customWidth="1"/>
    <col min="121" max="121" width="0" style="251" hidden="1" customWidth="1"/>
    <col min="122" max="16384" width="9" style="251" hidden="1"/>
  </cols>
  <sheetData>
    <row r="1" spans="1:120" ht="13.2"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1"/>
    </row>
    <row r="17" spans="119:120" ht="13.2" x14ac:dyDescent="0.2">
      <c r="DP17" s="251"/>
    </row>
    <row r="18" spans="119:120" ht="13.2" x14ac:dyDescent="0.2"/>
    <row r="19" spans="119:120" ht="13.2" x14ac:dyDescent="0.2"/>
    <row r="20" spans="119:120" ht="13.2" x14ac:dyDescent="0.2">
      <c r="DO20" s="251"/>
      <c r="DP20" s="251"/>
    </row>
    <row r="21" spans="119:120" ht="13.2" x14ac:dyDescent="0.2">
      <c r="DP21" s="251"/>
    </row>
    <row r="22" spans="119:120" ht="13.2" x14ac:dyDescent="0.2"/>
    <row r="23" spans="119:120" ht="13.2" x14ac:dyDescent="0.2">
      <c r="DO23" s="251"/>
      <c r="DP23" s="251"/>
    </row>
    <row r="24" spans="119:120" ht="13.2" x14ac:dyDescent="0.2">
      <c r="DP24" s="251"/>
    </row>
    <row r="25" spans="119:120" ht="13.2" x14ac:dyDescent="0.2">
      <c r="DP25" s="251"/>
    </row>
    <row r="26" spans="119:120" ht="13.2" x14ac:dyDescent="0.2">
      <c r="DO26" s="251"/>
      <c r="DP26" s="251"/>
    </row>
    <row r="27" spans="119:120" ht="13.2" x14ac:dyDescent="0.2"/>
    <row r="28" spans="119:120" ht="13.2" x14ac:dyDescent="0.2">
      <c r="DO28" s="251"/>
      <c r="DP28" s="251"/>
    </row>
    <row r="29" spans="119:120" ht="13.2" x14ac:dyDescent="0.2">
      <c r="DP29" s="251"/>
    </row>
    <row r="30" spans="119:120" ht="13.2" x14ac:dyDescent="0.2"/>
    <row r="31" spans="119:120" ht="13.2" x14ac:dyDescent="0.2">
      <c r="DO31" s="251"/>
      <c r="DP31" s="251"/>
    </row>
    <row r="32" spans="119:120" ht="13.2" x14ac:dyDescent="0.2"/>
    <row r="33" spans="98:120" ht="13.2" x14ac:dyDescent="0.2">
      <c r="DO33" s="251"/>
      <c r="DP33" s="251"/>
    </row>
    <row r="34" spans="98:120" ht="13.2" x14ac:dyDescent="0.2">
      <c r="DM34" s="251"/>
    </row>
    <row r="35" spans="98:120" ht="13.2" x14ac:dyDescent="0.2">
      <c r="CT35" s="251"/>
      <c r="CU35" s="251"/>
      <c r="CV35" s="251"/>
      <c r="CY35" s="251"/>
      <c r="CZ35" s="251"/>
      <c r="DA35" s="251"/>
      <c r="DD35" s="251"/>
      <c r="DE35" s="251"/>
      <c r="DF35" s="251"/>
      <c r="DI35" s="251"/>
      <c r="DJ35" s="251"/>
      <c r="DK35" s="251"/>
      <c r="DM35" s="251"/>
      <c r="DN35" s="251"/>
      <c r="DO35" s="251"/>
      <c r="DP35" s="251"/>
    </row>
    <row r="36" spans="98:120" ht="13.2" x14ac:dyDescent="0.2"/>
    <row r="37" spans="98:120" ht="13.2" x14ac:dyDescent="0.2">
      <c r="CW37" s="251"/>
      <c r="DB37" s="251"/>
      <c r="DG37" s="251"/>
      <c r="DL37" s="251"/>
      <c r="DP37" s="251"/>
    </row>
    <row r="38" spans="98:120" ht="13.2" x14ac:dyDescent="0.2">
      <c r="CT38" s="251"/>
      <c r="CU38" s="251"/>
      <c r="CV38" s="251"/>
      <c r="CW38" s="251"/>
      <c r="CY38" s="251"/>
      <c r="CZ38" s="251"/>
      <c r="DA38" s="251"/>
      <c r="DB38" s="251"/>
      <c r="DD38" s="251"/>
      <c r="DE38" s="251"/>
      <c r="DF38" s="251"/>
      <c r="DG38" s="251"/>
      <c r="DI38" s="251"/>
      <c r="DJ38" s="251"/>
      <c r="DK38" s="251"/>
      <c r="DL38" s="251"/>
      <c r="DN38" s="251"/>
      <c r="DO38" s="251"/>
      <c r="DP38" s="25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1"/>
      <c r="DO49" s="251"/>
      <c r="DP49" s="25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1"/>
      <c r="CS63" s="251"/>
      <c r="CX63" s="251"/>
      <c r="DC63" s="251"/>
      <c r="DH63" s="251"/>
    </row>
    <row r="64" spans="22:120" ht="13.2" x14ac:dyDescent="0.2">
      <c r="V64" s="251"/>
    </row>
    <row r="65" spans="15:120" ht="13.2" x14ac:dyDescent="0.2">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ht="13.2" x14ac:dyDescent="0.2">
      <c r="Q66" s="251"/>
      <c r="S66" s="251"/>
      <c r="U66" s="251"/>
      <c r="DM66" s="251"/>
    </row>
    <row r="67" spans="15:120" ht="13.2" x14ac:dyDescent="0.2">
      <c r="O67" s="251"/>
      <c r="P67" s="251"/>
      <c r="R67" s="251"/>
      <c r="T67" s="251"/>
      <c r="Y67" s="251"/>
      <c r="CT67" s="251"/>
      <c r="CV67" s="251"/>
      <c r="CW67" s="251"/>
      <c r="CY67" s="251"/>
      <c r="DA67" s="251"/>
      <c r="DB67" s="251"/>
      <c r="DD67" s="251"/>
      <c r="DF67" s="251"/>
      <c r="DG67" s="251"/>
      <c r="DI67" s="251"/>
      <c r="DK67" s="251"/>
      <c r="DL67" s="251"/>
      <c r="DN67" s="251"/>
      <c r="DO67" s="251"/>
      <c r="DP67" s="251"/>
    </row>
    <row r="68" spans="15:120" ht="13.2" x14ac:dyDescent="0.2"/>
    <row r="69" spans="15:120" ht="13.2" x14ac:dyDescent="0.2"/>
    <row r="70" spans="15:120" ht="13.2" x14ac:dyDescent="0.2"/>
    <row r="71" spans="15:120" ht="13.2" x14ac:dyDescent="0.2"/>
    <row r="72" spans="15:120" ht="13.2" x14ac:dyDescent="0.2">
      <c r="DP72" s="251"/>
    </row>
    <row r="73" spans="15:120" ht="13.2" x14ac:dyDescent="0.2">
      <c r="DP73" s="25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1"/>
      <c r="CX96" s="251"/>
      <c r="DC96" s="251"/>
      <c r="DH96" s="251"/>
    </row>
    <row r="97" spans="24:120" ht="13.2" x14ac:dyDescent="0.2">
      <c r="CS97" s="251"/>
      <c r="CX97" s="251"/>
      <c r="DC97" s="251"/>
      <c r="DH97" s="251"/>
      <c r="DP97" s="252" t="s">
        <v>
355</v>
      </c>
    </row>
    <row r="98" spans="24:120" ht="13.2" hidden="1" x14ac:dyDescent="0.2">
      <c r="CS98" s="251"/>
      <c r="CX98" s="251"/>
      <c r="DC98" s="251"/>
      <c r="DH98" s="251"/>
    </row>
    <row r="99" spans="24:120" ht="13.2" hidden="1" x14ac:dyDescent="0.2">
      <c r="CS99" s="251"/>
      <c r="CX99" s="251"/>
      <c r="DC99" s="251"/>
      <c r="DH99" s="251"/>
    </row>
    <row r="100" spans="24:120" ht="13.2" hidden="1" x14ac:dyDescent="0.2"/>
    <row r="101" spans="24:120" ht="12" hidden="1" customHeight="1" x14ac:dyDescent="0.2">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2">
      <c r="CU102" s="251"/>
      <c r="CZ102" s="251"/>
      <c r="DE102" s="251"/>
      <c r="DJ102" s="251"/>
      <c r="DM102" s="251"/>
    </row>
    <row r="103" spans="24:120" ht="13.2" hidden="1" x14ac:dyDescent="0.2">
      <c r="CT103" s="251"/>
      <c r="CV103" s="251"/>
      <c r="CW103" s="251"/>
      <c r="CY103" s="251"/>
      <c r="DA103" s="251"/>
      <c r="DB103" s="251"/>
      <c r="DD103" s="251"/>
      <c r="DF103" s="251"/>
      <c r="DG103" s="251"/>
      <c r="DI103" s="251"/>
      <c r="DK103" s="251"/>
      <c r="DL103" s="251"/>
      <c r="DM103" s="251"/>
      <c r="DN103" s="251"/>
      <c r="DO103" s="251"/>
      <c r="DP103" s="251"/>
    </row>
    <row r="104" spans="24:120" ht="13.2" hidden="1" x14ac:dyDescent="0.2">
      <c r="CV104" s="251"/>
      <c r="CW104" s="251"/>
      <c r="DA104" s="251"/>
      <c r="DB104" s="251"/>
      <c r="DF104" s="251"/>
      <c r="DG104" s="251"/>
      <c r="DK104" s="251"/>
      <c r="DL104" s="251"/>
      <c r="DN104" s="251"/>
      <c r="DO104" s="251"/>
      <c r="DP104" s="251"/>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HsIdF1n00Cy2oUHGy7hZNbg3CqfNToyl8nXiEIa2Qio6d4D4MIikX+1m6B3q63RWsytDD2/7fy8GCnKDAnJtQ==" saltValue="LF2rdXZTm1PhWaWwMjgu1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52" customWidth="1"/>
    <col min="117" max="16384" width="9" style="251" hidden="1"/>
  </cols>
  <sheetData>
    <row r="1" spans="2:116" ht="13.2"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ht="13.2" x14ac:dyDescent="0.2"/>
    <row r="3" spans="2:116" ht="13.2" x14ac:dyDescent="0.2"/>
    <row r="4" spans="2:116" ht="13.2" x14ac:dyDescent="0.2">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ht="13.2" x14ac:dyDescent="0.2">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ht="13.2" x14ac:dyDescent="0.2"/>
    <row r="20" spans="9:116" ht="13.2" x14ac:dyDescent="0.2"/>
    <row r="21" spans="9:116" ht="13.2" x14ac:dyDescent="0.2">
      <c r="DL21" s="251"/>
    </row>
    <row r="22" spans="9:116" ht="13.2" x14ac:dyDescent="0.2">
      <c r="DI22" s="251"/>
      <c r="DJ22" s="251"/>
      <c r="DK22" s="251"/>
      <c r="DL22" s="251"/>
    </row>
    <row r="23" spans="9:116" ht="13.2" x14ac:dyDescent="0.2">
      <c r="CY23" s="251"/>
      <c r="CZ23" s="251"/>
      <c r="DA23" s="251"/>
      <c r="DB23" s="251"/>
      <c r="DC23" s="251"/>
      <c r="DD23" s="251"/>
      <c r="DE23" s="251"/>
      <c r="DF23" s="251"/>
      <c r="DG23" s="251"/>
      <c r="DH23" s="251"/>
      <c r="DI23" s="251"/>
      <c r="DJ23" s="251"/>
      <c r="DK23" s="251"/>
      <c r="DL23" s="25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1"/>
      <c r="DA35" s="251"/>
      <c r="DB35" s="251"/>
      <c r="DC35" s="251"/>
      <c r="DD35" s="251"/>
      <c r="DE35" s="251"/>
      <c r="DF35" s="251"/>
      <c r="DG35" s="251"/>
      <c r="DH35" s="251"/>
      <c r="DI35" s="251"/>
      <c r="DJ35" s="251"/>
      <c r="DK35" s="251"/>
      <c r="DL35" s="251"/>
    </row>
    <row r="36" spans="15:116" ht="13.2" x14ac:dyDescent="0.2"/>
    <row r="37" spans="15:116" ht="13.2" x14ac:dyDescent="0.2">
      <c r="DL37" s="251"/>
    </row>
    <row r="38" spans="15:116" ht="13.2" x14ac:dyDescent="0.2">
      <c r="DI38" s="251"/>
      <c r="DJ38" s="251"/>
      <c r="DK38" s="251"/>
      <c r="DL38" s="251"/>
    </row>
    <row r="39" spans="15:116" ht="13.2" x14ac:dyDescent="0.2"/>
    <row r="40" spans="15:116" ht="13.2" x14ac:dyDescent="0.2"/>
    <row r="41" spans="15:116" ht="13.2" x14ac:dyDescent="0.2"/>
    <row r="42" spans="15:116" ht="13.2" x14ac:dyDescent="0.2"/>
    <row r="43" spans="15:116" ht="13.2" x14ac:dyDescent="0.2">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ht="13.2" x14ac:dyDescent="0.2">
      <c r="DL44" s="251"/>
    </row>
    <row r="45" spans="15:116" ht="13.2" x14ac:dyDescent="0.2"/>
    <row r="46" spans="15:116" ht="13.2" x14ac:dyDescent="0.2">
      <c r="DA46" s="251"/>
      <c r="DB46" s="251"/>
      <c r="DC46" s="251"/>
      <c r="DD46" s="251"/>
      <c r="DE46" s="251"/>
      <c r="DF46" s="251"/>
      <c r="DG46" s="251"/>
      <c r="DH46" s="251"/>
      <c r="DI46" s="251"/>
      <c r="DJ46" s="251"/>
      <c r="DK46" s="251"/>
      <c r="DL46" s="251"/>
    </row>
    <row r="47" spans="15:116" ht="13.2" x14ac:dyDescent="0.2"/>
    <row r="48" spans="15:116" ht="13.2" x14ac:dyDescent="0.2"/>
    <row r="49" spans="104:116" ht="13.2" x14ac:dyDescent="0.2"/>
    <row r="50" spans="104:116" ht="13.2" x14ac:dyDescent="0.2">
      <c r="CZ50" s="251"/>
      <c r="DA50" s="251"/>
      <c r="DB50" s="251"/>
      <c r="DC50" s="251"/>
      <c r="DD50" s="251"/>
      <c r="DE50" s="251"/>
      <c r="DF50" s="251"/>
      <c r="DG50" s="251"/>
      <c r="DH50" s="251"/>
      <c r="DI50" s="251"/>
      <c r="DJ50" s="251"/>
      <c r="DK50" s="251"/>
      <c r="DL50" s="251"/>
    </row>
    <row r="51" spans="104:116" ht="13.2" x14ac:dyDescent="0.2"/>
    <row r="52" spans="104:116" ht="13.2" x14ac:dyDescent="0.2"/>
    <row r="53" spans="104:116" ht="13.2" x14ac:dyDescent="0.2">
      <c r="DL53" s="25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1"/>
      <c r="DD67" s="251"/>
      <c r="DE67" s="251"/>
      <c r="DF67" s="251"/>
      <c r="DG67" s="251"/>
      <c r="DH67" s="251"/>
      <c r="DI67" s="251"/>
      <c r="DJ67" s="251"/>
      <c r="DK67" s="251"/>
      <c r="DL67" s="25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4Z7rEzHiHnYdYwuDp3bKC6mVohIHdibCM4qNzd6SLkhXZJW+2o6nuCcordhjQVTeAZgpqJ/GPffem+yNBk2Ww==" saltValue="stc+xwNEMV+PGSfWm/pMq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53" customWidth="1"/>
    <col min="37" max="44" width="17" style="253" customWidth="1"/>
    <col min="45" max="45" width="6.109375" style="260" customWidth="1"/>
    <col min="46" max="46" width="3" style="258" customWidth="1"/>
    <col min="47" max="47" width="19.109375" style="253" hidden="1" customWidth="1"/>
    <col min="48" max="52" width="12.6640625" style="253" hidden="1" customWidth="1"/>
    <col min="53" max="16384" width="8.6640625" style="253" hidden="1"/>
  </cols>
  <sheetData>
    <row r="1" spans="1:46" ht="13.2" x14ac:dyDescent="0.2">
      <c r="AS1" s="254"/>
      <c r="AT1" s="254"/>
    </row>
    <row r="2" spans="1:46" ht="13.2" x14ac:dyDescent="0.2">
      <c r="AS2" s="254"/>
      <c r="AT2" s="254"/>
    </row>
    <row r="3" spans="1:46" ht="13.2" x14ac:dyDescent="0.2">
      <c r="AS3" s="254"/>
      <c r="AT3" s="254"/>
    </row>
    <row r="4" spans="1:46" ht="13.2" x14ac:dyDescent="0.2">
      <c r="AS4" s="254"/>
      <c r="AT4" s="254"/>
    </row>
    <row r="5" spans="1:46" ht="16.2" x14ac:dyDescent="0.2">
      <c r="A5" s="255" t="s">
        <v>
356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ht="13.2" x14ac:dyDescent="0.2">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
357</v>
      </c>
      <c r="AL6" s="259"/>
      <c r="AM6" s="259"/>
      <c r="AN6" s="259"/>
      <c r="AO6" s="254"/>
      <c r="AP6" s="254"/>
      <c r="AQ6" s="254"/>
      <c r="AR6" s="254"/>
    </row>
    <row r="7" spans="1:46" ht="13.2" x14ac:dyDescent="0.2">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89" t="s">
        <v>
358</v>
      </c>
      <c r="AP7" s="264"/>
      <c r="AQ7" s="265" t="s">
        <v>
359</v>
      </c>
      <c r="AR7" s="266"/>
    </row>
    <row r="8" spans="1:46" ht="13.2" x14ac:dyDescent="0.2">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0"/>
      <c r="AP8" s="270" t="s">
        <v>
360</v>
      </c>
      <c r="AQ8" s="271" t="s">
        <v>
361</v>
      </c>
      <c r="AR8" s="272" t="s">
        <v>
362</v>
      </c>
    </row>
    <row r="9" spans="1:46" ht="13.2" x14ac:dyDescent="0.2">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3" t="s">
        <v>
363</v>
      </c>
      <c r="AL9" s="1204"/>
      <c r="AM9" s="1204"/>
      <c r="AN9" s="1205"/>
      <c r="AO9" s="273">
        <v>
595445</v>
      </c>
      <c r="AP9" s="273">
        <v>
314385</v>
      </c>
      <c r="AQ9" s="274">
        <v>
216903</v>
      </c>
      <c r="AR9" s="275">
        <v>
44.9</v>
      </c>
    </row>
    <row r="10" spans="1:46" ht="13.2" x14ac:dyDescent="0.2">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3" t="s">
        <v>
364</v>
      </c>
      <c r="AL10" s="1204"/>
      <c r="AM10" s="1204"/>
      <c r="AN10" s="1205"/>
      <c r="AO10" s="276">
        <v>
71028</v>
      </c>
      <c r="AP10" s="276">
        <v>
37502</v>
      </c>
      <c r="AQ10" s="277">
        <v>
28917</v>
      </c>
      <c r="AR10" s="278">
        <v>
29.7</v>
      </c>
    </row>
    <row r="11" spans="1:46" ht="13.5" customHeight="1" x14ac:dyDescent="0.2">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3" t="s">
        <v>
365</v>
      </c>
      <c r="AL11" s="1204"/>
      <c r="AM11" s="1204"/>
      <c r="AN11" s="1205"/>
      <c r="AO11" s="276">
        <v>
7644</v>
      </c>
      <c r="AP11" s="276">
        <v>
4036</v>
      </c>
      <c r="AQ11" s="277">
        <v>
25458</v>
      </c>
      <c r="AR11" s="278">
        <v>
-84.1</v>
      </c>
    </row>
    <row r="12" spans="1:46" ht="13.5" customHeight="1" x14ac:dyDescent="0.2">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3" t="s">
        <v>
366</v>
      </c>
      <c r="AL12" s="1204"/>
      <c r="AM12" s="1204"/>
      <c r="AN12" s="1205"/>
      <c r="AO12" s="276" t="s">
        <v>
367</v>
      </c>
      <c r="AP12" s="276" t="s">
        <v>
367</v>
      </c>
      <c r="AQ12" s="277">
        <v>
3963</v>
      </c>
      <c r="AR12" s="278" t="s">
        <v>
367</v>
      </c>
    </row>
    <row r="13" spans="1:46" ht="13.5" customHeight="1" x14ac:dyDescent="0.2">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3" t="s">
        <v>
368</v>
      </c>
      <c r="AL13" s="1204"/>
      <c r="AM13" s="1204"/>
      <c r="AN13" s="1205"/>
      <c r="AO13" s="276" t="s">
        <v>
367</v>
      </c>
      <c r="AP13" s="276" t="s">
        <v>
367</v>
      </c>
      <c r="AQ13" s="277" t="s">
        <v>
367</v>
      </c>
      <c r="AR13" s="278" t="s">
        <v>
367</v>
      </c>
    </row>
    <row r="14" spans="1:46" ht="13.5" customHeight="1" x14ac:dyDescent="0.2">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3" t="s">
        <v>
369</v>
      </c>
      <c r="AL14" s="1204"/>
      <c r="AM14" s="1204"/>
      <c r="AN14" s="1205"/>
      <c r="AO14" s="276">
        <v>
18776</v>
      </c>
      <c r="AP14" s="276">
        <v>
9913</v>
      </c>
      <c r="AQ14" s="277">
        <v>
8580</v>
      </c>
      <c r="AR14" s="278">
        <v>
15.5</v>
      </c>
    </row>
    <row r="15" spans="1:46" ht="13.5" customHeight="1" x14ac:dyDescent="0.2">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3" t="s">
        <v>
370</v>
      </c>
      <c r="AL15" s="1204"/>
      <c r="AM15" s="1204"/>
      <c r="AN15" s="1205"/>
      <c r="AO15" s="276">
        <v>
4500</v>
      </c>
      <c r="AP15" s="276">
        <v>
2376</v>
      </c>
      <c r="AQ15" s="277">
        <v>
5076</v>
      </c>
      <c r="AR15" s="278">
        <v>
-53.2</v>
      </c>
    </row>
    <row r="16" spans="1:46" ht="13.2" x14ac:dyDescent="0.2">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6" t="s">
        <v>
371</v>
      </c>
      <c r="AL16" s="1207"/>
      <c r="AM16" s="1207"/>
      <c r="AN16" s="1208"/>
      <c r="AO16" s="276">
        <v>
-37673</v>
      </c>
      <c r="AP16" s="276">
        <v>
-19891</v>
      </c>
      <c r="AQ16" s="277">
        <v>
-20614</v>
      </c>
      <c r="AR16" s="278">
        <v>
-3.5</v>
      </c>
    </row>
    <row r="17" spans="1:46" ht="13.2" x14ac:dyDescent="0.2">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6" t="s">
        <v>
135</v>
      </c>
      <c r="AL17" s="1207"/>
      <c r="AM17" s="1207"/>
      <c r="AN17" s="1208"/>
      <c r="AO17" s="276">
        <v>
659720</v>
      </c>
      <c r="AP17" s="276">
        <v>
348321</v>
      </c>
      <c r="AQ17" s="277">
        <v>
268284</v>
      </c>
      <c r="AR17" s="278">
        <v>
29.8</v>
      </c>
    </row>
    <row r="18" spans="1:46" ht="13.2" x14ac:dyDescent="0.2">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ht="13.2" x14ac:dyDescent="0.2">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
372</v>
      </c>
      <c r="AL19" s="254"/>
      <c r="AM19" s="254"/>
      <c r="AN19" s="254"/>
      <c r="AO19" s="254"/>
      <c r="AP19" s="254"/>
      <c r="AQ19" s="254"/>
      <c r="AR19" s="254"/>
    </row>
    <row r="20" spans="1:46" ht="13.2" x14ac:dyDescent="0.2">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
373</v>
      </c>
      <c r="AP20" s="284" t="s">
        <v>
374</v>
      </c>
      <c r="AQ20" s="285" t="s">
        <v>
375</v>
      </c>
      <c r="AR20" s="286"/>
    </row>
    <row r="21" spans="1:46" s="292" customFormat="1" ht="13.2" x14ac:dyDescent="0.2">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0" t="s">
        <v>
376</v>
      </c>
      <c r="AL21" s="1201"/>
      <c r="AM21" s="1201"/>
      <c r="AN21" s="1202"/>
      <c r="AO21" s="288">
        <v>
30.62</v>
      </c>
      <c r="AP21" s="289">
        <v>
24.83</v>
      </c>
      <c r="AQ21" s="290">
        <v>
5.79</v>
      </c>
      <c r="AR21" s="259"/>
      <c r="AS21" s="291"/>
      <c r="AT21" s="287"/>
    </row>
    <row r="22" spans="1:46" s="292" customFormat="1" ht="13.2" x14ac:dyDescent="0.2">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0" t="s">
        <v>
377</v>
      </c>
      <c r="AL22" s="1201"/>
      <c r="AM22" s="1201"/>
      <c r="AN22" s="1202"/>
      <c r="AO22" s="293">
        <v>
94.9</v>
      </c>
      <c r="AP22" s="294">
        <v>
94</v>
      </c>
      <c r="AQ22" s="295">
        <v>
0.9</v>
      </c>
      <c r="AR22" s="279"/>
      <c r="AS22" s="291"/>
      <c r="AT22" s="287"/>
    </row>
    <row r="23" spans="1:46" s="292" customFormat="1" ht="13.2" x14ac:dyDescent="0.2">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ht="13.2" x14ac:dyDescent="0.2">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259" t="s">
        <v>
378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ht="13.2" x14ac:dyDescent="0.2">
      <c r="A27" s="300" t="s">
        <v>
379</v>
      </c>
      <c r="AO27" s="254"/>
      <c r="AP27" s="254"/>
      <c r="AQ27" s="254"/>
      <c r="AR27" s="254"/>
      <c r="AS27" s="254"/>
      <c r="AT27" s="254"/>
    </row>
    <row r="28" spans="1:46" ht="16.2" x14ac:dyDescent="0.2">
      <c r="A28" s="255" t="s">
        <v>
380</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ht="13.2" x14ac:dyDescent="0.2">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
381</v>
      </c>
      <c r="AL29" s="259"/>
      <c r="AM29" s="259"/>
      <c r="AN29" s="259"/>
      <c r="AO29" s="254"/>
      <c r="AP29" s="254"/>
      <c r="AQ29" s="254"/>
      <c r="AR29" s="254"/>
      <c r="AS29" s="302"/>
    </row>
    <row r="30" spans="1:46" ht="13.2" x14ac:dyDescent="0.2">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89" t="s">
        <v>
358</v>
      </c>
      <c r="AP30" s="264"/>
      <c r="AQ30" s="265" t="s">
        <v>
359</v>
      </c>
      <c r="AR30" s="266"/>
    </row>
    <row r="31" spans="1:46" ht="13.2" x14ac:dyDescent="0.2">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0"/>
      <c r="AP31" s="270" t="s">
        <v>
360</v>
      </c>
      <c r="AQ31" s="271" t="s">
        <v>
361</v>
      </c>
      <c r="AR31" s="272" t="s">
        <v>
362</v>
      </c>
    </row>
    <row r="32" spans="1:46" ht="27" customHeight="1" x14ac:dyDescent="0.2">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1" t="s">
        <v>
382</v>
      </c>
      <c r="AL32" s="1192"/>
      <c r="AM32" s="1192"/>
      <c r="AN32" s="1193"/>
      <c r="AO32" s="303">
        <v>
95913</v>
      </c>
      <c r="AP32" s="303">
        <v>
50640</v>
      </c>
      <c r="AQ32" s="304">
        <v>
153879</v>
      </c>
      <c r="AR32" s="305">
        <v>
-67.099999999999994</v>
      </c>
    </row>
    <row r="33" spans="1:46" ht="13.5" customHeight="1" x14ac:dyDescent="0.2">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1" t="s">
        <v>
383</v>
      </c>
      <c r="AL33" s="1192"/>
      <c r="AM33" s="1192"/>
      <c r="AN33" s="1193"/>
      <c r="AO33" s="303" t="s">
        <v>
367</v>
      </c>
      <c r="AP33" s="303" t="s">
        <v>
367</v>
      </c>
      <c r="AQ33" s="304" t="s">
        <v>
367</v>
      </c>
      <c r="AR33" s="305" t="s">
        <v>
367</v>
      </c>
    </row>
    <row r="34" spans="1:46" ht="27" customHeight="1" x14ac:dyDescent="0.2">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1" t="s">
        <v>
384</v>
      </c>
      <c r="AL34" s="1192"/>
      <c r="AM34" s="1192"/>
      <c r="AN34" s="1193"/>
      <c r="AO34" s="303" t="s">
        <v>
367</v>
      </c>
      <c r="AP34" s="303" t="s">
        <v>
367</v>
      </c>
      <c r="AQ34" s="304" t="s">
        <v>
367</v>
      </c>
      <c r="AR34" s="305" t="s">
        <v>
367</v>
      </c>
    </row>
    <row r="35" spans="1:46" ht="27" customHeight="1" x14ac:dyDescent="0.2">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1" t="s">
        <v>
385</v>
      </c>
      <c r="AL35" s="1192"/>
      <c r="AM35" s="1192"/>
      <c r="AN35" s="1193"/>
      <c r="AO35" s="303">
        <v>
11259</v>
      </c>
      <c r="AP35" s="303">
        <v>
5945</v>
      </c>
      <c r="AQ35" s="304">
        <v>
28293</v>
      </c>
      <c r="AR35" s="305">
        <v>
-79</v>
      </c>
    </row>
    <row r="36" spans="1:46" ht="27" customHeight="1" x14ac:dyDescent="0.2">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1" t="s">
        <v>
386</v>
      </c>
      <c r="AL36" s="1192"/>
      <c r="AM36" s="1192"/>
      <c r="AN36" s="1193"/>
      <c r="AO36" s="303">
        <v>
17442</v>
      </c>
      <c r="AP36" s="303">
        <v>
9209</v>
      </c>
      <c r="AQ36" s="304">
        <v>
5342</v>
      </c>
      <c r="AR36" s="305">
        <v>
72.400000000000006</v>
      </c>
    </row>
    <row r="37" spans="1:46" ht="13.5" customHeight="1" x14ac:dyDescent="0.2">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1" t="s">
        <v>
387</v>
      </c>
      <c r="AL37" s="1192"/>
      <c r="AM37" s="1192"/>
      <c r="AN37" s="1193"/>
      <c r="AO37" s="303" t="s">
        <v>
367</v>
      </c>
      <c r="AP37" s="303" t="s">
        <v>
367</v>
      </c>
      <c r="AQ37" s="304">
        <v>
1875</v>
      </c>
      <c r="AR37" s="305" t="s">
        <v>
367</v>
      </c>
    </row>
    <row r="38" spans="1:46" ht="27" customHeight="1" x14ac:dyDescent="0.2">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4" t="s">
        <v>
388</v>
      </c>
      <c r="AL38" s="1195"/>
      <c r="AM38" s="1195"/>
      <c r="AN38" s="1196"/>
      <c r="AO38" s="306" t="s">
        <v>
367</v>
      </c>
      <c r="AP38" s="306" t="s">
        <v>
367</v>
      </c>
      <c r="AQ38" s="307">
        <v>
54</v>
      </c>
      <c r="AR38" s="295" t="s">
        <v>
367</v>
      </c>
      <c r="AS38" s="302"/>
    </row>
    <row r="39" spans="1:46" ht="13.2" x14ac:dyDescent="0.2">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4" t="s">
        <v>
389</v>
      </c>
      <c r="AL39" s="1195"/>
      <c r="AM39" s="1195"/>
      <c r="AN39" s="1196"/>
      <c r="AO39" s="303" t="s">
        <v>
367</v>
      </c>
      <c r="AP39" s="303" t="s">
        <v>
367</v>
      </c>
      <c r="AQ39" s="304">
        <v>
-7130</v>
      </c>
      <c r="AR39" s="305" t="s">
        <v>
367</v>
      </c>
      <c r="AS39" s="302"/>
    </row>
    <row r="40" spans="1:46" ht="27" customHeight="1" x14ac:dyDescent="0.2">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1" t="s">
        <v>
390</v>
      </c>
      <c r="AL40" s="1192"/>
      <c r="AM40" s="1192"/>
      <c r="AN40" s="1193"/>
      <c r="AO40" s="303">
        <v>
-108941</v>
      </c>
      <c r="AP40" s="303">
        <v>
-57519</v>
      </c>
      <c r="AQ40" s="304">
        <v>
-136382</v>
      </c>
      <c r="AR40" s="305">
        <v>
-57.8</v>
      </c>
      <c r="AS40" s="302"/>
    </row>
    <row r="41" spans="1:46" ht="13.2" x14ac:dyDescent="0.2">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7" t="s">
        <v>
226</v>
      </c>
      <c r="AL41" s="1198"/>
      <c r="AM41" s="1198"/>
      <c r="AN41" s="1199"/>
      <c r="AO41" s="303">
        <v>
15673</v>
      </c>
      <c r="AP41" s="303">
        <v>
8275</v>
      </c>
      <c r="AQ41" s="304">
        <v>
45930</v>
      </c>
      <c r="AR41" s="305">
        <v>
-82</v>
      </c>
      <c r="AS41" s="302"/>
    </row>
    <row r="42" spans="1:46" ht="13.2" x14ac:dyDescent="0.2">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
21</v>
      </c>
      <c r="AL42" s="254"/>
      <c r="AM42" s="254"/>
      <c r="AN42" s="254"/>
      <c r="AO42" s="254"/>
      <c r="AP42" s="254"/>
      <c r="AQ42" s="279"/>
      <c r="AR42" s="279"/>
      <c r="AS42" s="302"/>
    </row>
    <row r="43" spans="1:46" ht="13.2" x14ac:dyDescent="0.2">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ht="13.2" x14ac:dyDescent="0.2">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ht="13.2"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2">
      <c r="A47" s="312" t="s">
        <v>
391</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ht="13.2" x14ac:dyDescent="0.2">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
392</v>
      </c>
      <c r="AL48" s="313"/>
      <c r="AM48" s="313"/>
      <c r="AN48" s="313"/>
      <c r="AO48" s="313"/>
      <c r="AP48" s="313"/>
      <c r="AQ48" s="314"/>
      <c r="AR48" s="313"/>
    </row>
    <row r="49" spans="1:44" ht="13.5" customHeight="1" x14ac:dyDescent="0.2">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84" t="s">
        <v>
358</v>
      </c>
      <c r="AN49" s="1186" t="s">
        <v>
393</v>
      </c>
      <c r="AO49" s="1187"/>
      <c r="AP49" s="1187"/>
      <c r="AQ49" s="1187"/>
      <c r="AR49" s="1188"/>
    </row>
    <row r="50" spans="1:44" ht="13.2" x14ac:dyDescent="0.2">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85"/>
      <c r="AN50" s="319" t="s">
        <v>
394</v>
      </c>
      <c r="AO50" s="320" t="s">
        <v>
395</v>
      </c>
      <c r="AP50" s="321" t="s">
        <v>
396</v>
      </c>
      <c r="AQ50" s="322" t="s">
        <v>
397</v>
      </c>
      <c r="AR50" s="323" t="s">
        <v>
398</v>
      </c>
    </row>
    <row r="51" spans="1:44" ht="13.2" x14ac:dyDescent="0.2">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
399</v>
      </c>
      <c r="AL51" s="316"/>
      <c r="AM51" s="324">
        <v>
579197</v>
      </c>
      <c r="AN51" s="325">
        <v>
294307</v>
      </c>
      <c r="AO51" s="326">
        <v>
0.9</v>
      </c>
      <c r="AP51" s="327">
        <v>
238802</v>
      </c>
      <c r="AQ51" s="328">
        <v>
29.1</v>
      </c>
      <c r="AR51" s="329">
        <v>
-28.2</v>
      </c>
    </row>
    <row r="52" spans="1:44" ht="13.2" x14ac:dyDescent="0.2">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
400</v>
      </c>
      <c r="AM52" s="332">
        <v>
509905</v>
      </c>
      <c r="AN52" s="333">
        <v>
259098</v>
      </c>
      <c r="AO52" s="334">
        <v>
4.9000000000000004</v>
      </c>
      <c r="AP52" s="335">
        <v>
128562</v>
      </c>
      <c r="AQ52" s="336">
        <v>
35.200000000000003</v>
      </c>
      <c r="AR52" s="337">
        <v>
-30.3</v>
      </c>
    </row>
    <row r="53" spans="1:44" ht="13.2" x14ac:dyDescent="0.2">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
401</v>
      </c>
      <c r="AL53" s="316"/>
      <c r="AM53" s="324">
        <v>
565332</v>
      </c>
      <c r="AN53" s="325">
        <v>
291709</v>
      </c>
      <c r="AO53" s="326">
        <v>
-0.9</v>
      </c>
      <c r="AP53" s="327">
        <v>
288550</v>
      </c>
      <c r="AQ53" s="328">
        <v>
20.8</v>
      </c>
      <c r="AR53" s="329">
        <v>
-21.7</v>
      </c>
    </row>
    <row r="54" spans="1:44" ht="13.2" x14ac:dyDescent="0.2">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
400</v>
      </c>
      <c r="AM54" s="332">
        <v>
423732</v>
      </c>
      <c r="AN54" s="333">
        <v>
218644</v>
      </c>
      <c r="AO54" s="334">
        <v>
-15.6</v>
      </c>
      <c r="AP54" s="335">
        <v>
141525</v>
      </c>
      <c r="AQ54" s="336">
        <v>
10.1</v>
      </c>
      <c r="AR54" s="337">
        <v>
-25.7</v>
      </c>
    </row>
    <row r="55" spans="1:44" ht="13.2" x14ac:dyDescent="0.2">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
402</v>
      </c>
      <c r="AL55" s="316"/>
      <c r="AM55" s="324">
        <v>
776572</v>
      </c>
      <c r="AN55" s="325">
        <v>
402995</v>
      </c>
      <c r="AO55" s="326">
        <v>
38.1</v>
      </c>
      <c r="AP55" s="327">
        <v>
287914</v>
      </c>
      <c r="AQ55" s="328">
        <v>
-0.2</v>
      </c>
      <c r="AR55" s="329">
        <v>
38.299999999999997</v>
      </c>
    </row>
    <row r="56" spans="1:44" ht="13.2" x14ac:dyDescent="0.2">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
400</v>
      </c>
      <c r="AM56" s="332">
        <v>
590633</v>
      </c>
      <c r="AN56" s="333">
        <v>
306504</v>
      </c>
      <c r="AO56" s="334">
        <v>
40.200000000000003</v>
      </c>
      <c r="AP56" s="335">
        <v>
146531</v>
      </c>
      <c r="AQ56" s="336">
        <v>
3.5</v>
      </c>
      <c r="AR56" s="337">
        <v>
36.700000000000003</v>
      </c>
    </row>
    <row r="57" spans="1:44" ht="13.2" x14ac:dyDescent="0.2">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
403</v>
      </c>
      <c r="AL57" s="316"/>
      <c r="AM57" s="324">
        <v>
836024</v>
      </c>
      <c r="AN57" s="325">
        <v>
445167</v>
      </c>
      <c r="AO57" s="326">
        <v>
10.5</v>
      </c>
      <c r="AP57" s="327">
        <v>
310300</v>
      </c>
      <c r="AQ57" s="328">
        <v>
7.8</v>
      </c>
      <c r="AR57" s="329">
        <v>
2.7</v>
      </c>
    </row>
    <row r="58" spans="1:44" ht="13.2" x14ac:dyDescent="0.2">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
400</v>
      </c>
      <c r="AM58" s="332">
        <v>
668442</v>
      </c>
      <c r="AN58" s="333">
        <v>
355933</v>
      </c>
      <c r="AO58" s="334">
        <v>
16.100000000000001</v>
      </c>
      <c r="AP58" s="335">
        <v>
157576</v>
      </c>
      <c r="AQ58" s="336">
        <v>
7.5</v>
      </c>
      <c r="AR58" s="337">
        <v>
8.6</v>
      </c>
    </row>
    <row r="59" spans="1:44" ht="13.2" x14ac:dyDescent="0.2">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
404</v>
      </c>
      <c r="AL59" s="316"/>
      <c r="AM59" s="324">
        <v>
879242</v>
      </c>
      <c r="AN59" s="325">
        <v>
464225</v>
      </c>
      <c r="AO59" s="326">
        <v>
4.3</v>
      </c>
      <c r="AP59" s="327">
        <v>
317319</v>
      </c>
      <c r="AQ59" s="328">
        <v>
2.2999999999999998</v>
      </c>
      <c r="AR59" s="329">
        <v>
2</v>
      </c>
    </row>
    <row r="60" spans="1:44" ht="13.2" x14ac:dyDescent="0.2">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
400</v>
      </c>
      <c r="AM60" s="332">
        <v>
782614</v>
      </c>
      <c r="AN60" s="333">
        <v>
413207</v>
      </c>
      <c r="AO60" s="334">
        <v>
16.100000000000001</v>
      </c>
      <c r="AP60" s="335">
        <v>
164214</v>
      </c>
      <c r="AQ60" s="336">
        <v>
4.2</v>
      </c>
      <c r="AR60" s="337">
        <v>
11.9</v>
      </c>
    </row>
    <row r="61" spans="1:44" ht="13.2" x14ac:dyDescent="0.2">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
405</v>
      </c>
      <c r="AL61" s="338"/>
      <c r="AM61" s="339">
        <v>
727273</v>
      </c>
      <c r="AN61" s="340">
        <v>
379681</v>
      </c>
      <c r="AO61" s="341">
        <v>
10.6</v>
      </c>
      <c r="AP61" s="342">
        <v>
288577</v>
      </c>
      <c r="AQ61" s="343">
        <v>
12</v>
      </c>
      <c r="AR61" s="329">
        <v>
-1.4</v>
      </c>
    </row>
    <row r="62" spans="1:44" ht="13.2" x14ac:dyDescent="0.2">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
400</v>
      </c>
      <c r="AM62" s="332">
        <v>
595065</v>
      </c>
      <c r="AN62" s="333">
        <v>
310677</v>
      </c>
      <c r="AO62" s="334">
        <v>
12.3</v>
      </c>
      <c r="AP62" s="335">
        <v>
147682</v>
      </c>
      <c r="AQ62" s="336">
        <v>
12.1</v>
      </c>
      <c r="AR62" s="337">
        <v>
0.2</v>
      </c>
    </row>
    <row r="63" spans="1:44" ht="13.2" x14ac:dyDescent="0.2">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ht="13.2" x14ac:dyDescent="0.2">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ht="13.2" x14ac:dyDescent="0.2">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4"/>
      <c r="AL67" s="254"/>
      <c r="AM67" s="254"/>
      <c r="AN67" s="254"/>
      <c r="AO67" s="254"/>
      <c r="AP67" s="254"/>
      <c r="AQ67" s="254"/>
      <c r="AR67" s="254"/>
      <c r="AS67" s="254"/>
      <c r="AT67" s="254"/>
    </row>
    <row r="68" spans="1:46" ht="13.5" hidden="1" customHeight="1" x14ac:dyDescent="0.2">
      <c r="AK68" s="254"/>
      <c r="AL68" s="254"/>
      <c r="AM68" s="254"/>
      <c r="AN68" s="254"/>
      <c r="AO68" s="254"/>
      <c r="AP68" s="254"/>
      <c r="AQ68" s="254"/>
      <c r="AR68" s="254"/>
    </row>
    <row r="69" spans="1:46" ht="13.5" hidden="1" customHeight="1" x14ac:dyDescent="0.2">
      <c r="AK69" s="254"/>
      <c r="AL69" s="254"/>
      <c r="AM69" s="254"/>
      <c r="AN69" s="254"/>
      <c r="AO69" s="254"/>
      <c r="AP69" s="254"/>
      <c r="AQ69" s="254"/>
      <c r="AR69" s="254"/>
    </row>
    <row r="70" spans="1:46" ht="13.2" hidden="1" x14ac:dyDescent="0.2">
      <c r="AK70" s="254"/>
      <c r="AL70" s="254"/>
      <c r="AM70" s="254"/>
      <c r="AN70" s="254"/>
      <c r="AO70" s="254"/>
      <c r="AP70" s="254"/>
      <c r="AQ70" s="254"/>
      <c r="AR70" s="254"/>
    </row>
    <row r="71" spans="1:46" ht="13.2" hidden="1" x14ac:dyDescent="0.2">
      <c r="AK71" s="254"/>
      <c r="AL71" s="254"/>
      <c r="AM71" s="254"/>
      <c r="AN71" s="254"/>
      <c r="AO71" s="254"/>
      <c r="AP71" s="254"/>
      <c r="AQ71" s="254"/>
      <c r="AR71" s="254"/>
    </row>
    <row r="72" spans="1:46" ht="13.2" hidden="1" x14ac:dyDescent="0.2">
      <c r="AK72" s="254"/>
      <c r="AL72" s="254"/>
      <c r="AM72" s="254"/>
      <c r="AN72" s="254"/>
      <c r="AO72" s="254"/>
      <c r="AP72" s="254"/>
      <c r="AQ72" s="254"/>
      <c r="AR72" s="254"/>
    </row>
    <row r="73" spans="1:46" ht="13.2" hidden="1" x14ac:dyDescent="0.2">
      <c r="AK73" s="254"/>
      <c r="AL73" s="254"/>
      <c r="AM73" s="254"/>
      <c r="AN73" s="254"/>
      <c r="AO73" s="254"/>
      <c r="AP73" s="254"/>
      <c r="AQ73" s="254"/>
      <c r="AR73" s="254"/>
    </row>
    <row r="74" spans="1:46" ht="13.2" hidden="1" x14ac:dyDescent="0.2"/>
  </sheetData>
  <sheetProtection algorithmName="SHA-512" hashValue="rabzF0Wb8Q62T9M5XV/vkrTcbJcocYgyY6JLOcUFEVsXPnV85j2b5ShbJlA+9pnNOwJaGcrPxddRVJ/VKOu3Dw==" saltValue="4PtzUiY3Lzxqyk0TZ8/yW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52" customWidth="1"/>
    <col min="126" max="16384" width="9" style="251" hidden="1"/>
  </cols>
  <sheetData>
    <row r="1" spans="2:125" ht="13.5" customHeight="1"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ht="13.2" x14ac:dyDescent="0.2">
      <c r="B2" s="251"/>
      <c r="DG2" s="251"/>
    </row>
    <row r="3" spans="2:125" ht="13.2"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ht="13.2" x14ac:dyDescent="0.2"/>
    <row r="5" spans="2:125" ht="13.2" x14ac:dyDescent="0.2"/>
    <row r="6" spans="2:125" ht="13.2" x14ac:dyDescent="0.2"/>
    <row r="7" spans="2:125" ht="13.2" x14ac:dyDescent="0.2"/>
    <row r="8" spans="2:125" ht="13.2" x14ac:dyDescent="0.2"/>
    <row r="9" spans="2:125" ht="13.2" x14ac:dyDescent="0.2">
      <c r="DU9" s="25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1"/>
    </row>
    <row r="18" spans="125:125" ht="13.2" x14ac:dyDescent="0.2"/>
    <row r="19" spans="125:125" ht="13.2" x14ac:dyDescent="0.2"/>
    <row r="20" spans="125:125" ht="13.2" x14ac:dyDescent="0.2">
      <c r="DU20" s="251"/>
    </row>
    <row r="21" spans="125:125" ht="13.2" x14ac:dyDescent="0.2">
      <c r="DU21" s="25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1"/>
    </row>
    <row r="29" spans="125:125" ht="13.2" x14ac:dyDescent="0.2"/>
    <row r="30" spans="125:125" ht="13.2" x14ac:dyDescent="0.2"/>
    <row r="31" spans="125:125" ht="13.2" x14ac:dyDescent="0.2"/>
    <row r="32" spans="125:125" ht="13.2" x14ac:dyDescent="0.2"/>
    <row r="33" spans="2:125" ht="13.2" x14ac:dyDescent="0.2">
      <c r="B33" s="251"/>
      <c r="G33" s="251"/>
      <c r="I33" s="251"/>
    </row>
    <row r="34" spans="2:125" ht="13.2" x14ac:dyDescent="0.2">
      <c r="C34" s="251"/>
      <c r="P34" s="251"/>
      <c r="DE34" s="251"/>
      <c r="DH34" s="251"/>
    </row>
    <row r="35" spans="2:125" ht="13.2" x14ac:dyDescent="0.2">
      <c r="D35" s="251"/>
      <c r="E35" s="251"/>
      <c r="DG35" s="251"/>
      <c r="DJ35" s="251"/>
      <c r="DP35" s="251"/>
      <c r="DQ35" s="251"/>
      <c r="DR35" s="251"/>
      <c r="DS35" s="251"/>
      <c r="DT35" s="251"/>
      <c r="DU35" s="251"/>
    </row>
    <row r="36" spans="2:125" ht="13.2" x14ac:dyDescent="0.2">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ht="13.2" x14ac:dyDescent="0.2">
      <c r="DU37" s="251"/>
    </row>
    <row r="38" spans="2:125" ht="13.2" x14ac:dyDescent="0.2">
      <c r="DT38" s="251"/>
      <c r="DU38" s="251"/>
    </row>
    <row r="39" spans="2:125" ht="13.2" x14ac:dyDescent="0.2"/>
    <row r="40" spans="2:125" ht="13.2" x14ac:dyDescent="0.2">
      <c r="DH40" s="251"/>
    </row>
    <row r="41" spans="2:125" ht="13.2" x14ac:dyDescent="0.2">
      <c r="DE41" s="251"/>
    </row>
    <row r="42" spans="2:125" ht="13.2" x14ac:dyDescent="0.2">
      <c r="DG42" s="251"/>
      <c r="DJ42" s="251"/>
    </row>
    <row r="43" spans="2:125" ht="13.2" x14ac:dyDescent="0.2">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ht="13.2" x14ac:dyDescent="0.2">
      <c r="DU44" s="251"/>
    </row>
    <row r="45" spans="2:125" ht="13.2" x14ac:dyDescent="0.2"/>
    <row r="46" spans="2:125" ht="13.2" x14ac:dyDescent="0.2"/>
    <row r="47" spans="2:125" ht="13.2" x14ac:dyDescent="0.2"/>
    <row r="48" spans="2:125" ht="13.2" x14ac:dyDescent="0.2">
      <c r="DT48" s="251"/>
      <c r="DU48" s="251"/>
    </row>
    <row r="49" spans="120:125" ht="13.2" x14ac:dyDescent="0.2">
      <c r="DU49" s="251"/>
    </row>
    <row r="50" spans="120:125" ht="13.2" x14ac:dyDescent="0.2">
      <c r="DU50" s="251"/>
    </row>
    <row r="51" spans="120:125" ht="13.2" x14ac:dyDescent="0.2">
      <c r="DP51" s="251"/>
      <c r="DQ51" s="251"/>
      <c r="DR51" s="251"/>
      <c r="DS51" s="251"/>
      <c r="DT51" s="251"/>
      <c r="DU51" s="251"/>
    </row>
    <row r="52" spans="120:125" ht="13.2" x14ac:dyDescent="0.2"/>
    <row r="53" spans="120:125" ht="13.2" x14ac:dyDescent="0.2"/>
    <row r="54" spans="120:125" ht="13.2" x14ac:dyDescent="0.2">
      <c r="DU54" s="251"/>
    </row>
    <row r="55" spans="120:125" ht="13.2" x14ac:dyDescent="0.2"/>
    <row r="56" spans="120:125" ht="13.2" x14ac:dyDescent="0.2"/>
    <row r="57" spans="120:125" ht="13.2" x14ac:dyDescent="0.2"/>
    <row r="58" spans="120:125" ht="13.2" x14ac:dyDescent="0.2">
      <c r="DU58" s="251"/>
    </row>
    <row r="59" spans="120:125" ht="13.2" x14ac:dyDescent="0.2"/>
    <row r="60" spans="120:125" ht="13.2" x14ac:dyDescent="0.2"/>
    <row r="61" spans="120:125" ht="13.2" x14ac:dyDescent="0.2"/>
    <row r="62" spans="120:125" ht="13.2" x14ac:dyDescent="0.2"/>
    <row r="63" spans="120:125" ht="13.2" x14ac:dyDescent="0.2">
      <c r="DU63" s="251"/>
    </row>
    <row r="64" spans="120:125" ht="13.2" x14ac:dyDescent="0.2">
      <c r="DT64" s="251"/>
      <c r="DU64" s="251"/>
    </row>
    <row r="65" spans="123:125" ht="13.2" x14ac:dyDescent="0.2"/>
    <row r="66" spans="123:125" ht="13.2" x14ac:dyDescent="0.2"/>
    <row r="67" spans="123:125" ht="13.2" x14ac:dyDescent="0.2"/>
    <row r="68" spans="123:125" ht="13.2" x14ac:dyDescent="0.2"/>
    <row r="69" spans="123:125" ht="13.2" x14ac:dyDescent="0.2">
      <c r="DS69" s="251"/>
      <c r="DT69" s="251"/>
      <c r="DU69" s="25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1"/>
    </row>
    <row r="83" spans="116:125" ht="13.2" x14ac:dyDescent="0.2">
      <c r="DM83" s="251"/>
      <c r="DN83" s="251"/>
      <c r="DO83" s="251"/>
      <c r="DP83" s="251"/>
      <c r="DQ83" s="251"/>
      <c r="DR83" s="251"/>
      <c r="DS83" s="251"/>
      <c r="DT83" s="251"/>
      <c r="DU83" s="251"/>
    </row>
    <row r="84" spans="116:125" ht="13.2" x14ac:dyDescent="0.2"/>
    <row r="85" spans="116:125" ht="13.2" x14ac:dyDescent="0.2"/>
    <row r="86" spans="116:125" ht="13.2" x14ac:dyDescent="0.2"/>
    <row r="87" spans="116:125" ht="13.2" x14ac:dyDescent="0.2"/>
    <row r="88" spans="116:125" ht="13.2" x14ac:dyDescent="0.2">
      <c r="DU88" s="25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1"/>
      <c r="DT94" s="251"/>
      <c r="DU94" s="251"/>
    </row>
    <row r="95" spans="116:125" ht="13.5" customHeight="1" x14ac:dyDescent="0.2">
      <c r="DU95" s="25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1"/>
    </row>
    <row r="102" spans="124:125" ht="13.5" customHeight="1" x14ac:dyDescent="0.2"/>
    <row r="103" spans="124:125" ht="13.5" customHeight="1" x14ac:dyDescent="0.2"/>
    <row r="104" spans="124:125" ht="13.5" customHeight="1" x14ac:dyDescent="0.2">
      <c r="DT104" s="251"/>
      <c r="DU104" s="25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
355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5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bR6ebsmbY7on+FUIc0jLg01Pazcjfu9SdR+uiFXIgT/TgECQ3hxWxvbSbsicVf4sfw9l9bd14AyNh/mELEDMA==" saltValue="lFrYfOmFFASUGW1TW/Kf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52" customWidth="1"/>
    <col min="126" max="142" width="0" style="251" hidden="1" customWidth="1"/>
    <col min="143"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2" x14ac:dyDescent="0.2">
      <c r="B2" s="251"/>
      <c r="T2" s="251"/>
    </row>
    <row r="3" spans="1:125" ht="13.2" x14ac:dyDescent="0.2">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1"/>
      <c r="G33" s="251"/>
      <c r="I33" s="251"/>
    </row>
    <row r="34" spans="2:125" ht="13.2" x14ac:dyDescent="0.2">
      <c r="C34" s="251"/>
      <c r="P34" s="251"/>
      <c r="R34" s="251"/>
      <c r="U34" s="251"/>
    </row>
    <row r="35" spans="2:125" ht="13.2" x14ac:dyDescent="0.2">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ht="13.2" x14ac:dyDescent="0.2">
      <c r="F36" s="251"/>
      <c r="H36" s="251"/>
      <c r="J36" s="251"/>
      <c r="K36" s="251"/>
      <c r="L36" s="251"/>
      <c r="M36" s="251"/>
      <c r="N36" s="251"/>
      <c r="O36" s="251"/>
      <c r="Q36" s="251"/>
      <c r="S36" s="251"/>
      <c r="V36" s="251"/>
    </row>
    <row r="37" spans="2:125" ht="13.2" x14ac:dyDescent="0.2"/>
    <row r="38" spans="2:125" ht="13.2" x14ac:dyDescent="0.2"/>
    <row r="39" spans="2:125" ht="13.2" x14ac:dyDescent="0.2"/>
    <row r="40" spans="2:125" ht="13.2" x14ac:dyDescent="0.2">
      <c r="U40" s="251"/>
    </row>
    <row r="41" spans="2:125" ht="13.2" x14ac:dyDescent="0.2">
      <c r="R41" s="251"/>
    </row>
    <row r="42" spans="2:125" ht="13.2" x14ac:dyDescent="0.2">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ht="13.2" x14ac:dyDescent="0.2">
      <c r="Q43" s="251"/>
      <c r="S43" s="251"/>
      <c r="V43" s="25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2" t="s">
        <v>
355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X5OeblUyrqhiRPHPkMclg9pQIcsfYJujLorL9BzCw6LXvHj2wCxTehovh47mKWlQRBobscDnhUcGzcmqjHZ5Q==" saltValue="JrH2psFZuASvDji2hH2f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407</v>
      </c>
      <c r="G46" s="8" t="s">
        <v>
408</v>
      </c>
      <c r="H46" s="8" t="s">
        <v>
409</v>
      </c>
      <c r="I46" s="8" t="s">
        <v>
410</v>
      </c>
      <c r="J46" s="9" t="s">
        <v>
411</v>
      </c>
    </row>
    <row r="47" spans="2:10" ht="57.75" customHeight="1" x14ac:dyDescent="0.2">
      <c r="B47" s="10"/>
      <c r="C47" s="1209" t="s">
        <v>
3</v>
      </c>
      <c r="D47" s="1209"/>
      <c r="E47" s="1210"/>
      <c r="F47" s="11">
        <v>
59.95</v>
      </c>
      <c r="G47" s="12">
        <v>
62.06</v>
      </c>
      <c r="H47" s="12">
        <v>
57.37</v>
      </c>
      <c r="I47" s="12">
        <v>
51.44</v>
      </c>
      <c r="J47" s="13">
        <v>
51.16</v>
      </c>
    </row>
    <row r="48" spans="2:10" ht="57.75" customHeight="1" x14ac:dyDescent="0.2">
      <c r="B48" s="14"/>
      <c r="C48" s="1211" t="s">
        <v>
4</v>
      </c>
      <c r="D48" s="1211"/>
      <c r="E48" s="1212"/>
      <c r="F48" s="15">
        <v>
6.05</v>
      </c>
      <c r="G48" s="16">
        <v>
4.75</v>
      </c>
      <c r="H48" s="16">
        <v>
4.67</v>
      </c>
      <c r="I48" s="16">
        <v>
6.25</v>
      </c>
      <c r="J48" s="17">
        <v>
7.3</v>
      </c>
    </row>
    <row r="49" spans="2:10" ht="57.75" customHeight="1" thickBot="1" x14ac:dyDescent="0.25">
      <c r="B49" s="18"/>
      <c r="C49" s="1213" t="s">
        <v>
5</v>
      </c>
      <c r="D49" s="1213"/>
      <c r="E49" s="1214"/>
      <c r="F49" s="19">
        <v>
1.68</v>
      </c>
      <c r="G49" s="20">
        <v>
1.1499999999999999</v>
      </c>
      <c r="H49" s="20">
        <v>
0.3</v>
      </c>
      <c r="I49" s="20" t="s">
        <v>
412</v>
      </c>
      <c r="J49" s="21">
        <v>
1.1100000000000001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CIzIsaH6uUpWYuZ5fM5nR6iAQXfn6JbmB5aPZ8OHRI51vYR97Xmn1CtQuJEG6mmP5ABTFQJOf7+IeJ2YNhLxg==" saltValue="3Z+9dHs4CEXdIg9Rv2UJM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2019-02-14T02:27:15Z</dcterms:created>
  <dcterms:modified xsi:type="dcterms:W3CDTF">2019-12-19T01:36:01Z</dcterms:modified>
  <cp:category/>
</cp:coreProperties>
</file>